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P:\OpenSource\Crypto\crypto-rtd\doc\"/>
    </mc:Choice>
  </mc:AlternateContent>
  <xr:revisionPtr revIDLastSave="0" documentId="13_ncr:1_{41D857F6-98DE-47A6-9804-7FE33A27895F}" xr6:coauthVersionLast="32" xr6:coauthVersionMax="32" xr10:uidLastSave="{00000000-0000-0000-0000-000000000000}"/>
  <bookViews>
    <workbookView xWindow="0" yWindow="0" windowWidth="16200" windowHeight="12225" tabRatio="245" xr2:uid="{FA204BA2-54FD-4EAD-B49B-FB8867D94DC8}"/>
  </bookViews>
  <sheets>
    <sheet name="BINANCE" sheetId="1" r:id="rId1"/>
    <sheet name="GDAX" sheetId="2" r:id="rId2"/>
  </sheets>
  <definedNames>
    <definedName name="BINACE_TRADE">BINANCE!$G$13</definedName>
    <definedName name="BINANCE">BINANCE!$A$3</definedName>
    <definedName name="BINANCE_24H">BINANCE!$D$3</definedName>
    <definedName name="BINANCE_CANDLE">BINANCE!$A$28</definedName>
    <definedName name="BINANCE_DEPTH">BINANCE!$A$13</definedName>
    <definedName name="BINANCE_HISTORY">BINANCE!$Q$3</definedName>
    <definedName name="GDAX">GDAX!$A$1</definedName>
    <definedName name="progId">BINANCE!$H$1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1" l="1"/>
  <c r="Q4" i="1"/>
  <c r="C8" i="1"/>
  <c r="I9" i="1"/>
  <c r="J36" i="1"/>
  <c r="H31" i="1"/>
  <c r="N42" i="1"/>
  <c r="B31" i="1"/>
  <c r="C44" i="1"/>
  <c r="D38" i="1"/>
  <c r="J44" i="1"/>
  <c r="E37" i="1"/>
  <c r="M44" i="1"/>
  <c r="F36" i="1"/>
  <c r="H30" i="1"/>
  <c r="I43" i="1"/>
  <c r="N43" i="1"/>
  <c r="P37" i="1"/>
  <c r="I38" i="1"/>
  <c r="K32" i="1"/>
  <c r="E8" i="1"/>
  <c r="B16" i="1"/>
  <c r="N8" i="1"/>
  <c r="L11" i="1"/>
  <c r="O18" i="1"/>
  <c r="B4" i="2"/>
  <c r="L20" i="1"/>
  <c r="N19" i="1"/>
  <c r="H3" i="2"/>
  <c r="F10" i="1"/>
  <c r="O21" i="1"/>
  <c r="G8" i="1"/>
  <c r="J15" i="1"/>
  <c r="D15" i="1"/>
  <c r="O11" i="1"/>
  <c r="O19" i="1"/>
  <c r="M21" i="1"/>
  <c r="L31" i="1"/>
  <c r="J38" i="1"/>
  <c r="Q37" i="1"/>
  <c r="L42" i="1"/>
  <c r="E31" i="1"/>
  <c r="J31" i="1"/>
  <c r="J32" i="1"/>
  <c r="O32" i="1"/>
  <c r="K21" i="1"/>
  <c r="E15" i="1"/>
  <c r="C11" i="1"/>
  <c r="H18" i="1"/>
  <c r="K15" i="1"/>
  <c r="B43" i="1"/>
  <c r="B37" i="1"/>
  <c r="F44" i="1"/>
  <c r="C36" i="1"/>
  <c r="F31" i="1"/>
  <c r="P43" i="1"/>
  <c r="L38" i="1"/>
  <c r="M43" i="1"/>
  <c r="M37" i="1"/>
  <c r="Q38" i="1"/>
  <c r="N36" i="1"/>
  <c r="G38" i="1"/>
  <c r="E42" i="1"/>
  <c r="O44" i="1"/>
  <c r="H38" i="1"/>
  <c r="J18" i="1"/>
  <c r="O15" i="1"/>
  <c r="D5" i="1"/>
  <c r="H10" i="1"/>
  <c r="F3" i="2"/>
  <c r="J11" i="1"/>
  <c r="L19" i="1"/>
  <c r="K31" i="1"/>
  <c r="N31" i="1"/>
  <c r="I11" i="1"/>
  <c r="O16" i="1"/>
  <c r="K16" i="1"/>
  <c r="E7" i="1"/>
  <c r="L17" i="1"/>
  <c r="A15" i="1"/>
  <c r="M32" i="1"/>
  <c r="C10" i="1"/>
  <c r="O10" i="1"/>
  <c r="L8" i="1"/>
  <c r="N15" i="1"/>
  <c r="K44" i="1"/>
  <c r="D36" i="1"/>
  <c r="F38" i="1"/>
  <c r="E30" i="1"/>
  <c r="L10" i="1"/>
  <c r="D8" i="1"/>
  <c r="P30" i="1"/>
  <c r="I19" i="1"/>
  <c r="H8" i="1"/>
  <c r="M30" i="1"/>
  <c r="D9" i="1"/>
  <c r="I18" i="1"/>
  <c r="C9" i="1"/>
  <c r="D44" i="1"/>
  <c r="J37" i="1"/>
  <c r="I32" i="1"/>
  <c r="K36" i="1"/>
  <c r="D31" i="1"/>
  <c r="D42" i="1"/>
  <c r="D32" i="1"/>
  <c r="G43" i="1"/>
  <c r="E38" i="1"/>
  <c r="C43" i="1"/>
  <c r="F37" i="1"/>
  <c r="B42" i="1"/>
  <c r="P42" i="1"/>
  <c r="Q44" i="1"/>
  <c r="P38" i="1"/>
  <c r="H19" i="1"/>
  <c r="J20" i="1"/>
  <c r="B15" i="1"/>
  <c r="I21" i="1"/>
  <c r="G10" i="1"/>
  <c r="J17" i="1"/>
  <c r="G11" i="1"/>
  <c r="L21" i="1"/>
  <c r="N10" i="1"/>
  <c r="N17" i="1"/>
  <c r="E16" i="1"/>
  <c r="P31" i="1"/>
  <c r="D6" i="1"/>
  <c r="J8" i="1"/>
  <c r="Q32" i="1"/>
  <c r="O31" i="1"/>
  <c r="M20" i="1"/>
  <c r="O8" i="1"/>
  <c r="C4" i="2"/>
  <c r="M16" i="1"/>
  <c r="L44" i="1"/>
  <c r="G30" i="1"/>
  <c r="O43" i="1"/>
  <c r="I42" i="1"/>
  <c r="F11" i="1"/>
  <c r="I16" i="1"/>
  <c r="H21" i="1"/>
  <c r="L30" i="1"/>
  <c r="A16" i="1"/>
  <c r="K11" i="1"/>
  <c r="P32" i="1"/>
  <c r="L16" i="1"/>
  <c r="B9" i="1"/>
  <c r="N44" i="1"/>
  <c r="B38" i="1"/>
  <c r="J43" i="1"/>
  <c r="C37" i="1"/>
  <c r="J42" i="1"/>
  <c r="G42" i="1"/>
  <c r="C30" i="1"/>
  <c r="H44" i="1"/>
  <c r="M38" i="1"/>
  <c r="E44" i="1"/>
  <c r="N37" i="1"/>
  <c r="Q36" i="1"/>
  <c r="G36" i="1"/>
  <c r="M42" i="1"/>
  <c r="H32" i="1"/>
  <c r="Q30" i="1"/>
  <c r="L32" i="1"/>
  <c r="N16" i="1"/>
  <c r="K10" i="1"/>
  <c r="H9" i="1"/>
  <c r="E9" i="1"/>
  <c r="O17" i="1"/>
  <c r="N11" i="1"/>
  <c r="M11" i="1"/>
  <c r="N30" i="1"/>
  <c r="D11" i="1"/>
  <c r="H11" i="1"/>
  <c r="K30" i="1"/>
  <c r="I10" i="1"/>
  <c r="M18" i="1"/>
  <c r="K20" i="1"/>
  <c r="E10" i="1"/>
  <c r="E3" i="2"/>
  <c r="H15" i="1"/>
  <c r="L9" i="1"/>
  <c r="F8" i="1"/>
  <c r="K37" i="1"/>
  <c r="E32" i="1"/>
  <c r="O36" i="1"/>
  <c r="J21" i="1"/>
  <c r="M19" i="1"/>
  <c r="L18" i="1"/>
  <c r="M31" i="1"/>
  <c r="K8" i="1"/>
  <c r="H16" i="1"/>
  <c r="D3" i="2"/>
  <c r="N20" i="1"/>
  <c r="C42" i="1"/>
  <c r="B32" i="1"/>
  <c r="I44" i="1"/>
  <c r="C38" i="1"/>
  <c r="I31" i="1"/>
  <c r="L36" i="1"/>
  <c r="G32" i="1"/>
  <c r="O42" i="1"/>
  <c r="C31" i="1"/>
  <c r="P44" i="1"/>
  <c r="N38" i="1"/>
  <c r="K43" i="1"/>
  <c r="G37" i="1"/>
  <c r="H36" i="1"/>
  <c r="I30" i="1"/>
  <c r="C3" i="2"/>
  <c r="M8" i="1"/>
  <c r="N18" i="1"/>
  <c r="D10" i="1"/>
  <c r="G4" i="2"/>
  <c r="E5" i="1"/>
  <c r="G9" i="1"/>
  <c r="E4" i="2"/>
  <c r="O20" i="1"/>
  <c r="I17" i="1"/>
  <c r="I20" i="1"/>
  <c r="N21" i="1"/>
  <c r="M9" i="1"/>
  <c r="D7" i="1"/>
  <c r="B11" i="1"/>
  <c r="I8" i="1"/>
  <c r="N9" i="1"/>
  <c r="L15" i="1"/>
  <c r="H4" i="2"/>
  <c r="O9" i="1"/>
  <c r="B36" i="1"/>
  <c r="E43" i="1"/>
  <c r="M36" i="1"/>
  <c r="H42" i="1"/>
  <c r="G44" i="1"/>
  <c r="H37" i="1"/>
  <c r="O30" i="1"/>
  <c r="F9" i="1"/>
  <c r="K19" i="1"/>
  <c r="M17" i="1"/>
  <c r="J9" i="1"/>
  <c r="F42" i="1"/>
  <c r="B30" i="1"/>
  <c r="H43" i="1"/>
  <c r="K38" i="1"/>
  <c r="B44" i="1"/>
  <c r="D37" i="1"/>
  <c r="Q43" i="1"/>
  <c r="E36" i="1"/>
  <c r="G31" i="1"/>
  <c r="Q42" i="1"/>
  <c r="F32" i="1"/>
  <c r="F43" i="1"/>
  <c r="O37" i="1"/>
  <c r="P36" i="1"/>
  <c r="L43" i="1"/>
  <c r="G3" i="2"/>
  <c r="K17" i="1"/>
  <c r="J19" i="1"/>
  <c r="E11" i="1"/>
  <c r="N32" i="1"/>
  <c r="J16" i="1"/>
  <c r="H20" i="1"/>
  <c r="J10" i="1"/>
  <c r="I15" i="1"/>
  <c r="B10" i="1"/>
  <c r="D16" i="1"/>
  <c r="K18" i="1"/>
  <c r="J30" i="1"/>
  <c r="E6" i="1"/>
  <c r="M15" i="1"/>
  <c r="M10" i="1"/>
  <c r="Q31" i="1"/>
  <c r="K9" i="1"/>
  <c r="H17" i="1"/>
  <c r="B8" i="1"/>
  <c r="F30" i="1"/>
  <c r="K42" i="1"/>
  <c r="C32" i="1"/>
  <c r="L37" i="1"/>
  <c r="I37" i="1"/>
  <c r="O38" i="1"/>
  <c r="D30" i="1"/>
  <c r="D43" i="1"/>
  <c r="I36" i="1"/>
  <c r="B3" i="2"/>
  <c r="F4" i="2"/>
  <c r="D4" i="2"/>
  <c r="C17" i="1" l="1"/>
  <c r="C7" i="1"/>
  <c r="C5" i="1"/>
  <c r="C6" i="1"/>
  <c r="J5" i="1"/>
  <c r="H7" i="1"/>
  <c r="H5" i="1"/>
  <c r="O7" i="1"/>
  <c r="B17" i="1"/>
  <c r="B6" i="1"/>
  <c r="M5" i="1"/>
  <c r="F6" i="1"/>
  <c r="G5" i="1"/>
  <c r="I6" i="1"/>
  <c r="K7" i="1"/>
  <c r="L5" i="1"/>
  <c r="J7" i="1"/>
  <c r="K5" i="1"/>
  <c r="G6" i="1"/>
  <c r="K6" i="1"/>
  <c r="M6" i="1"/>
  <c r="O5" i="1"/>
  <c r="O6" i="1"/>
  <c r="H6" i="1"/>
  <c r="J6" i="1"/>
  <c r="I7" i="1"/>
  <c r="N6" i="1"/>
  <c r="N7" i="1"/>
  <c r="F7" i="1"/>
  <c r="E17" i="1"/>
  <c r="D17" i="1"/>
  <c r="N5" i="1"/>
  <c r="B5" i="1"/>
  <c r="G7" i="1"/>
  <c r="M7" i="1"/>
  <c r="I5" i="1"/>
  <c r="F5" i="1"/>
  <c r="L6" i="1"/>
  <c r="B7" i="1"/>
  <c r="A17" i="1"/>
  <c r="L7" i="1"/>
  <c r="C18" i="1" l="1"/>
  <c r="D18" i="1"/>
  <c r="A18" i="1"/>
  <c r="E18" i="1"/>
  <c r="B18" i="1"/>
  <c r="C19" i="1" l="1"/>
  <c r="C20" i="1" s="1"/>
  <c r="B19" i="1"/>
  <c r="A19" i="1"/>
  <c r="D19" i="1"/>
  <c r="A20" i="1"/>
  <c r="E19" i="1"/>
  <c r="E20" i="1"/>
  <c r="D20" i="1"/>
  <c r="B20" i="1"/>
  <c r="C21" i="1" l="1"/>
  <c r="C22" i="1" s="1"/>
  <c r="A22" i="1"/>
  <c r="E22" i="1"/>
  <c r="B21" i="1"/>
  <c r="B22" i="1"/>
  <c r="A21" i="1"/>
  <c r="E21" i="1"/>
  <c r="D22" i="1"/>
  <c r="D21" i="1"/>
  <c r="C23" i="1" l="1"/>
  <c r="E23" i="1"/>
  <c r="A23" i="1"/>
  <c r="B23" i="1"/>
  <c r="D23" i="1"/>
  <c r="C24" i="1" l="1"/>
  <c r="E24" i="1"/>
  <c r="A24" i="1"/>
  <c r="B24" i="1"/>
  <c r="D24" i="1"/>
  <c r="B26" i="1" l="1"/>
  <c r="D26" i="1"/>
  <c r="B25" i="1"/>
  <c r="D25" i="1"/>
  <c r="E25" i="1"/>
  <c r="A25" i="1"/>
  <c r="C25" i="1" l="1"/>
</calcChain>
</file>

<file path=xl/sharedStrings.xml><?xml version="1.0" encoding="utf-8"?>
<sst xmlns="http://schemas.openxmlformats.org/spreadsheetml/2006/main" count="133" uniqueCount="67">
  <si>
    <t>GDAX</t>
  </si>
  <si>
    <t>Ticker</t>
  </si>
  <si>
    <t>BID</t>
  </si>
  <si>
    <t>ASK</t>
  </si>
  <si>
    <t>LAST_PRICE</t>
  </si>
  <si>
    <t>ETH-USD</t>
  </si>
  <si>
    <t>BTC-USD</t>
  </si>
  <si>
    <t>BINANCE</t>
  </si>
  <si>
    <t>LOW</t>
  </si>
  <si>
    <t>HIGH</t>
  </si>
  <si>
    <t>OPEN</t>
  </si>
  <si>
    <t>ethusdt</t>
  </si>
  <si>
    <t>btcusdt</t>
  </si>
  <si>
    <t>PRICE%</t>
  </si>
  <si>
    <t>TRADES</t>
  </si>
  <si>
    <t>PRICE_CHANGE</t>
  </si>
  <si>
    <t>ltcusdt</t>
  </si>
  <si>
    <t>Spread</t>
  </si>
  <si>
    <t>VOL</t>
  </si>
  <si>
    <t>BID_DEPTH</t>
  </si>
  <si>
    <t>ASK_DEPTH</t>
  </si>
  <si>
    <t>BID_DEPTH_SIZE</t>
  </si>
  <si>
    <t>ASK_DEPTH_SIZE</t>
  </si>
  <si>
    <t>ASK_SIZE</t>
  </si>
  <si>
    <t>BID_SIZE</t>
  </si>
  <si>
    <t>CLOSE</t>
  </si>
  <si>
    <t>xrpusdt</t>
  </si>
  <si>
    <t>neobtc</t>
  </si>
  <si>
    <t>xrpbtc</t>
  </si>
  <si>
    <t>trxbtc</t>
  </si>
  <si>
    <t>ApiKey</t>
  </si>
  <si>
    <t>ApiSecret</t>
  </si>
  <si>
    <t>************</t>
  </si>
  <si>
    <t>***********</t>
  </si>
  <si>
    <t>Application.RTD.ThrottleInterval=0</t>
  </si>
  <si>
    <t>QUOTE_VOL</t>
  </si>
  <si>
    <t>TRADE_ID</t>
  </si>
  <si>
    <t>BUYER_IS_MAKER</t>
  </si>
  <si>
    <t>IGNORE</t>
  </si>
  <si>
    <t>BINANCE_DEPTH</t>
  </si>
  <si>
    <t>BINANCE_TRADE</t>
  </si>
  <si>
    <t>BINANCE_24H</t>
  </si>
  <si>
    <t>BINANCE_CANDLE</t>
  </si>
  <si>
    <t>SYMBOL</t>
  </si>
  <si>
    <t>OPEN_TIME</t>
  </si>
  <si>
    <t>CLOSE_TIME</t>
  </si>
  <si>
    <t>FINAL</t>
  </si>
  <si>
    <t>INTERVAL</t>
  </si>
  <si>
    <t>Event_Time</t>
  </si>
  <si>
    <t>TAKE_BUY_VOL</t>
  </si>
  <si>
    <t>TAKE_BUY_QUOTE_VOL</t>
  </si>
  <si>
    <t>FIRST_ID</t>
  </si>
  <si>
    <t>LAST_ID</t>
  </si>
  <si>
    <t>PRICE</t>
  </si>
  <si>
    <t>QUANTITY</t>
  </si>
  <si>
    <t>TRADE_TIME</t>
  </si>
  <si>
    <t>open_24h</t>
  </si>
  <si>
    <t>high_24h</t>
  </si>
  <si>
    <t>low_24h</t>
  </si>
  <si>
    <t>volume_24h</t>
  </si>
  <si>
    <t>BINANCE_HISTORY</t>
  </si>
  <si>
    <t>crypto</t>
  </si>
  <si>
    <t>Range</t>
  </si>
  <si>
    <t>1 hour</t>
  </si>
  <si>
    <t>4 hour</t>
  </si>
  <si>
    <t>12 hour</t>
  </si>
  <si>
    <t>ETHUSDT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</si>
</sst>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  <numFmt numFmtId="166" formatCode="h:mm:ss;@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rgb="FF666666"/>
      <name val="Arial"/>
      <family val="2"/>
    </font>
    <font>
      <sz val="9"/>
      <color rgb="FFF5A3C0"/>
      <name val="Arial"/>
      <family val="2"/>
    </font>
    <font>
      <b/>
      <sz val="9"/>
      <color rgb="FF000000"/>
      <name val="Arial"/>
      <family val="2"/>
    </font>
    <font>
      <sz val="10"/>
      <color rgb="FFC7254E"/>
      <name val="Consolas"/>
      <family val="3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3F3F76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/>
        <bgColor theme="4"/>
      </patternFill>
    </fill>
    <fill>
      <patternFill patternType="solid">
        <fgColor rgb="FFFFCC99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double">
        <color theme="4"/>
      </top>
      <bottom style="thin">
        <color theme="4" tint="0.39997558519241921"/>
      </bottom>
      <diagonal/>
    </border>
    <border>
      <left/>
      <right/>
      <top style="double">
        <color theme="4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8" fillId="7" borderId="6" applyNumberFormat="0" applyAlignment="0" applyProtection="0"/>
  </cellStyleXfs>
  <cellXfs count="38">
    <xf numFmtId="0" fontId="0" fillId="0" borderId="0" xfId="0"/>
    <xf numFmtId="0" fontId="0" fillId="0" borderId="0" xfId="0"/>
    <xf numFmtId="43" fontId="0" fillId="0" borderId="0" xfId="1" applyFont="1"/>
    <xf numFmtId="0" fontId="0" fillId="2" borderId="1" xfId="0" applyFill="1" applyBorder="1"/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4" fontId="2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164" fontId="0" fillId="0" borderId="0" xfId="1" applyNumberFormat="1" applyFont="1"/>
    <xf numFmtId="10" fontId="0" fillId="0" borderId="0" xfId="3" applyNumberFormat="1" applyFont="1"/>
    <xf numFmtId="0" fontId="5" fillId="0" borderId="0" xfId="0" applyFont="1"/>
    <xf numFmtId="0" fontId="6" fillId="0" borderId="3" xfId="0" applyFont="1" applyBorder="1"/>
    <xf numFmtId="0" fontId="6" fillId="0" borderId="4" xfId="0" applyFont="1" applyBorder="1"/>
    <xf numFmtId="0" fontId="0" fillId="3" borderId="2" xfId="1" applyNumberFormat="1" applyFont="1" applyFill="1" applyBorder="1"/>
    <xf numFmtId="165" fontId="0" fillId="0" borderId="0" xfId="2" applyNumberFormat="1" applyFont="1"/>
    <xf numFmtId="164" fontId="0" fillId="0" borderId="0" xfId="1" applyNumberFormat="1" applyFont="1" applyAlignment="1">
      <alignment horizontal="center" vertical="center"/>
    </xf>
    <xf numFmtId="43" fontId="1" fillId="5" borderId="2" xfId="5" applyNumberFormat="1" applyBorder="1"/>
    <xf numFmtId="43" fontId="1" fillId="4" borderId="2" xfId="4" applyNumberFormat="1" applyBorder="1"/>
    <xf numFmtId="0" fontId="7" fillId="6" borderId="2" xfId="0" applyFont="1" applyFill="1" applyBorder="1"/>
    <xf numFmtId="0" fontId="0" fillId="3" borderId="5" xfId="1" applyNumberFormat="1" applyFont="1" applyFill="1" applyBorder="1"/>
    <xf numFmtId="0" fontId="0" fillId="3" borderId="2" xfId="0" applyFont="1" applyFill="1" applyBorder="1"/>
    <xf numFmtId="0" fontId="0" fillId="0" borderId="2" xfId="0" applyFont="1" applyBorder="1"/>
    <xf numFmtId="0" fontId="0" fillId="3" borderId="5" xfId="0" applyFont="1" applyFill="1" applyBorder="1"/>
    <xf numFmtId="20" fontId="0" fillId="3" borderId="2" xfId="1" applyNumberFormat="1" applyFont="1" applyFill="1" applyBorder="1"/>
    <xf numFmtId="21" fontId="0" fillId="3" borderId="2" xfId="1" applyNumberFormat="1" applyFont="1" applyFill="1" applyBorder="1"/>
    <xf numFmtId="1" fontId="0" fillId="3" borderId="2" xfId="1" applyNumberFormat="1" applyFont="1" applyFill="1" applyBorder="1"/>
    <xf numFmtId="1" fontId="0" fillId="3" borderId="5" xfId="1" applyNumberFormat="1" applyFont="1" applyFill="1" applyBorder="1"/>
    <xf numFmtId="0" fontId="0" fillId="3" borderId="0" xfId="1" applyNumberFormat="1" applyFont="1" applyFill="1"/>
    <xf numFmtId="0" fontId="8" fillId="7" borderId="6" xfId="6"/>
    <xf numFmtId="166" fontId="0" fillId="3" borderId="2" xfId="1" applyNumberFormat="1" applyFont="1" applyFill="1" applyBorder="1"/>
    <xf numFmtId="166" fontId="0" fillId="3" borderId="5" xfId="1" applyNumberFormat="1" applyFont="1" applyFill="1" applyBorder="1"/>
    <xf numFmtId="43" fontId="0" fillId="0" borderId="0" xfId="0" applyNumberFormat="1"/>
    <xf numFmtId="43" fontId="1" fillId="5" borderId="5" xfId="5" applyNumberFormat="1" applyBorder="1"/>
    <xf numFmtId="0" fontId="0" fillId="0" borderId="0" xfId="0" applyBorder="1" applyAlignment="1">
      <alignment horizontal="center"/>
    </xf>
    <xf numFmtId="43" fontId="1" fillId="4" borderId="5" xfId="4" applyNumberFormat="1" applyBorder="1"/>
    <xf numFmtId="0" fontId="8" fillId="7" borderId="7" xfId="6" applyBorder="1"/>
    <xf numFmtId="0" fontId="0" fillId="0" borderId="0" xfId="0" quotePrefix="1"/>
  </cellXfs>
  <cellStyles count="7">
    <cellStyle name="20% - Accent2" xfId="4" builtinId="34"/>
    <cellStyle name="20% - Accent6" xfId="5" builtinId="50"/>
    <cellStyle name="Comma" xfId="1" builtinId="3"/>
    <cellStyle name="Currency" xfId="2" builtinId="4"/>
    <cellStyle name="Input" xfId="6" builtinId="20"/>
    <cellStyle name="Normal" xfId="0" builtinId="0"/>
    <cellStyle name="Percent" xfId="3" builtinId="5"/>
  </cellStyles>
  <dxfs count="10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6" formatCode="h:mm:ss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5" formatCode="h:mm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5" formatCode="h:mm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6" formatCode="h:mm:ss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5" formatCode="h:mm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5" formatCode="h:mm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6" formatCode="h:mm:ss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5" formatCode="h:mm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5" formatCode="h:mm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h:mm:ss;@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numFmt numFmtId="35" formatCode="_(* #,##0.00_);_(* \(#,##0.00\);_(* &quot;-&quot;??_);_(@_)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35" formatCode="_(* #,##0.00_);_(* \(#,##0.00\);_(* &quot;-&quot;??_);_(@_)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alignment horizontal="center" vertical="bottom" textRotation="0" wrapText="0" indent="0" justifyLastLine="0" shrinkToFit="0" readingOrder="0"/>
    </dxf>
    <dxf>
      <numFmt numFmtId="35" formatCode="_(* #,##0.00_);_(* \(#,##0.00\);_(* &quot;-&quot;??_);_(@_)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35" formatCode="_(* #,##0.00_);_(* \(#,##0.00\);_(* &quot;-&quot;??_);_(@_)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crypto">
      <tp>
        <v>26990</v>
        <stp/>
        <stp>BINANCE</stp>
        <stp>xrpusdt</stp>
        <stp>TRADES</stp>
        <tr r="M8" s="1"/>
      </tp>
      <tp>
        <v>21092</v>
        <stp/>
        <stp>BINANCE</stp>
        <stp>ltcusdt</stp>
        <stp>TRADES</stp>
        <tr r="M7" s="1"/>
      </tp>
      <tp>
        <v>230157</v>
        <stp/>
        <stp>BINANCE</stp>
        <stp>btcusdt</stp>
        <stp>TRADES</stp>
        <tr r="M6" s="1"/>
      </tp>
      <tp>
        <v>133786</v>
        <stp/>
        <stp>BINANCE</stp>
        <stp>ethusdt</stp>
        <stp>TRADES</stp>
        <tr r="M5" s="1"/>
      </tp>
      <tp>
        <v>139.10430636000001</v>
        <stp/>
        <stp>BINANCE_CANDLE</stp>
        <stp>trxbtc</stp>
        <stp>QUOTE_VOL</stp>
        <stp>5</stp>
        <tr r="I32" s="1"/>
      </tp>
      <tp>
        <v>424.68785742</v>
        <stp/>
        <stp>BINANCE_CANDLE</stp>
        <stp>trxbtc</stp>
        <stp>QUOTE_VOL</stp>
        <stp>7</stp>
        <tr r="I38" s="1"/>
      </tp>
      <tp>
        <v>6</v>
        <stp/>
        <stp>BINANCE</stp>
        <stp>neobtc</stp>
        <stp>BID_SIZE</stp>
        <tr r="F9" s="1"/>
      </tp>
      <tp>
        <v>801878</v>
        <stp/>
        <stp>BINANCE</stp>
        <stp>trxbtc</stp>
        <stp>ASK_SIZE</stp>
        <tr r="J11" s="1"/>
      </tp>
      <tp>
        <v>14723.2</v>
        <stp/>
        <stp>BINANCE</stp>
        <stp>xrpusdt</stp>
        <stp>BID_SIZE</stp>
        <tr r="F8" s="1"/>
      </tp>
      <tp>
        <v>43248.833333333336</v>
        <stp/>
        <stp>BINANCE_CANDLE</stp>
        <stp>ethusdt</stp>
        <stp>OPEN_TIME</stp>
        <stp>10</stp>
        <tr r="F42" s="1"/>
      </tp>
      <tp>
        <v>43248.833333333336</v>
        <stp/>
        <stp>BINANCE_CANDLE</stp>
        <stp>btcusdt</stp>
        <stp>OPEN_TIME</stp>
        <stp>10</stp>
        <tr r="F43" s="1"/>
      </tp>
      <tp>
        <v>126866.83</v>
        <stp/>
        <stp>BINANCE</stp>
        <stp>neobtc</stp>
        <stp>VOL</stp>
        <tr r="K9" s="1"/>
      </tp>
      <tp>
        <v>1630637655</v>
        <stp/>
        <stp>BINANCE</stp>
        <stp>trxbtc</stp>
        <stp>VOL</stp>
        <tr r="K11" s="1"/>
      </tp>
      <tp>
        <v>35789838</v>
        <stp/>
        <stp>BINANCE</stp>
        <stp>xrpbtc</stp>
        <stp>VOL</stp>
        <tr r="K10" s="1"/>
      </tp>
      <tp>
        <v>7125.15</v>
        <stp/>
        <stp>BINANCE_CANDLE</stp>
        <stp>btcusdt</stp>
        <stp>HIGH</stp>
        <stp>5</stp>
        <tr r="C31" s="1"/>
      </tp>
      <tp>
        <v>7132.1</v>
        <stp/>
        <stp>BINANCE_CANDLE</stp>
        <stp>btcusdt</stp>
        <stp>HIGH</stp>
        <stp>7</stp>
        <tr r="C37" s="1"/>
      </tp>
      <tp>
        <v>521</v>
        <stp/>
        <stp>BINANCE_CANDLE</stp>
        <stp>ethusdt</stp>
        <stp>HIGH</stp>
        <stp>5</stp>
        <tr r="C30" s="1"/>
      </tp>
      <tp>
        <v>522</v>
        <stp/>
        <stp>BINANCE_CANDLE</stp>
        <stp>ethusdt</stp>
        <stp>HIGH</stp>
        <stp>7</stp>
        <tr r="C36" s="1"/>
      </tp>
      <tp>
        <v>519.95000000000005</v>
        <stp/>
        <stp>BINANCE_CANDLE</stp>
        <stp>ethusdt</stp>
        <stp>OPEN</stp>
        <stp>5</stp>
        <tr r="B30" s="1"/>
      </tp>
      <tp>
        <v>511.5</v>
        <stp/>
        <stp>BINANCE_CANDLE</stp>
        <stp>ethusdt</stp>
        <stp>OPEN</stp>
        <stp>7</stp>
        <tr r="B36" s="1"/>
      </tp>
      <tp>
        <v>7115.02</v>
        <stp/>
        <stp>BINANCE_CANDLE</stp>
        <stp>btcusdt</stp>
        <stp>OPEN</stp>
        <stp>5</stp>
        <tr r="B31" s="1"/>
      </tp>
      <tp>
        <v>7099</v>
        <stp/>
        <stp>BINANCE_CANDLE</stp>
        <stp>btcusdt</stp>
        <stp>OPEN</stp>
        <stp>7</stp>
        <tr r="B37" s="1"/>
      </tp>
      <tp>
        <v>2178</v>
        <stp/>
        <stp>BINANCE_CANDLE</stp>
        <stp>btcusdt</stp>
        <stp>TRADES</stp>
        <stp>5</stp>
        <tr r="N31" s="1"/>
      </tp>
      <tp>
        <v>8173</v>
        <stp/>
        <stp>BINANCE_CANDLE</stp>
        <stp>btcusdt</stp>
        <stp>TRADES</stp>
        <stp>7</stp>
        <tr r="N37" s="1"/>
      </tp>
      <tp>
        <v>1526</v>
        <stp/>
        <stp>BINANCE_CANDLE</stp>
        <stp>ethusdt</stp>
        <stp>TRADES</stp>
        <stp>5</stp>
        <tr r="N30" s="1"/>
      </tp>
      <tp>
        <v>5416</v>
        <stp/>
        <stp>BINANCE_CANDLE</stp>
        <stp>ethusdt</stp>
        <stp>TRADES</stp>
        <stp>7</stp>
        <tr r="N36" s="1"/>
      </tp>
      <tp>
        <v>-8.9539999999999995E-2</v>
        <stp/>
        <stp>BINANCE</stp>
        <stp>xrpusdt</stp>
        <stp>PRICE%</stp>
        <tr r="N8" s="1"/>
      </tp>
      <tp>
        <v>-6.5119999999999997E-2</v>
        <stp/>
        <stp>BINANCE</stp>
        <stp>ltcusdt</stp>
        <stp>PRICE%</stp>
        <tr r="N7" s="1"/>
      </tp>
      <tp>
        <v>-9.461E-2</v>
        <stp/>
        <stp>BINANCE</stp>
        <stp>ethusdt</stp>
        <stp>PRICE%</stp>
        <tr r="N5" s="1"/>
      </tp>
      <tp>
        <v>-3.3770000000000001E-2</v>
        <stp/>
        <stp>BINANCE</stp>
        <stp>btcusdt</stp>
        <stp>PRICE%</stp>
        <tr r="N6" s="1"/>
      </tp>
      <tp>
        <v>2.64337</v>
        <stp/>
        <stp>BINANCE</stp>
        <stp>ethusdt</stp>
        <stp>BID_SIZE</stp>
        <tr r="F5" s="1"/>
      </tp>
      <tp>
        <v>1.0727</v>
        <stp/>
        <stp>BINANCE</stp>
        <stp>ltcusdt</stp>
        <stp>BID_SIZE</stp>
        <tr r="F7" s="1"/>
      </tp>
      <tp>
        <v>2.8150000000000001E-2</v>
        <stp/>
        <stp>BINANCE</stp>
        <stp>btcusdt</stp>
        <stp>BID_SIZE</stp>
        <tr r="F6" s="1"/>
      </tp>
      <tp>
        <v>869.01502318999997</v>
        <stp/>
        <stp>BINANCE</stp>
        <stp>neobtc</stp>
        <stp>QUOTE_VOL</stp>
        <tr r="L9" s="1"/>
      </tp>
      <tp>
        <v>515.5</v>
        <stp/>
        <stp>GDAX</stp>
        <stp>ETH-USD</stp>
        <stp>ASK</stp>
        <tr r="C3" s="2"/>
      </tp>
      <tp>
        <v>515.49</v>
        <stp/>
        <stp>GDAX</stp>
        <stp>ETH-USD</stp>
        <stp>BID</stp>
        <tr r="B3" s="2"/>
      </tp>
      <tp>
        <v>4051158.0279271002</v>
        <stp/>
        <stp>BINANCE_CANDLE</stp>
        <stp>ethusdt</stp>
        <stp>QUOTE_VOL</stp>
        <stp>10</stp>
        <tr r="I42" s="1"/>
      </tp>
      <tp>
        <v>8811083.6166344304</v>
        <stp/>
        <stp>BINANCE_CANDLE</stp>
        <stp>btcusdt</stp>
        <stp>QUOTE_VOL</stp>
        <stp>10</stp>
        <tr r="I43" s="1"/>
      </tp>
      <tp>
        <v>7102.11</v>
        <stp/>
        <stp>GDAX</stp>
        <stp>BTC-USD</stp>
        <stp>BID</stp>
        <tr r="B4" s="2"/>
      </tp>
      <tp>
        <v>1800</v>
        <stp/>
        <stp>BINANCE</stp>
        <stp>xrpbtc</stp>
        <stp>ASK_SIZE</stp>
        <tr r="J10" s="1"/>
      </tp>
      <tp>
        <v>43248.875</v>
        <stp/>
        <stp>BINANCE_CANDLE</stp>
        <stp>trxbtc</stp>
        <stp>OPEN_TIME</stp>
        <stp>5</stp>
        <tr r="F32" s="1"/>
      </tp>
      <tp>
        <v>43248.833333333336</v>
        <stp/>
        <stp>BINANCE_CANDLE</stp>
        <stp>trxbtc</stp>
        <stp>OPEN_TIME</stp>
        <stp>7</stp>
        <tr r="F38" s="1"/>
      </tp>
      <tp>
        <v>26021939</v>
        <stp/>
        <stp>BINANCE_CANDLE</stp>
        <stp>trxbtc</stp>
        <stp>TAKE_BUY_VOL</stp>
        <stp>10</stp>
        <tr r="K44" s="1"/>
      </tp>
      <tp>
        <v>7102.12</v>
        <stp/>
        <stp>GDAX</stp>
        <stp>BTC-USD</stp>
        <stp>ASK</stp>
        <tr r="C4" s="2"/>
      </tp>
      <tp>
        <v>7087</v>
        <stp/>
        <stp>GDAX</stp>
        <stp>BTC-USD</stp>
        <stp>low_24h</stp>
        <tr r="G4" s="2"/>
      </tp>
      <tp>
        <v>28746194</v>
        <stp/>
        <stp>BINANCE_CANDLE</stp>
        <stp>trxbtc</stp>
        <stp>LAST_ID</stp>
        <stp>7</stp>
        <tr r="Q38" s="1"/>
      </tp>
      <tp>
        <v>28746194</v>
        <stp/>
        <stp>BINANCE_CANDLE</stp>
        <stp>trxbtc</stp>
        <stp>LAST_ID</stp>
        <stp>5</stp>
        <tr r="Q32" s="1"/>
      </tp>
      <tp>
        <v>8.4999999999999999E-6</v>
        <stp/>
        <stp>BINANCE_CANDLE</stp>
        <stp>trxbtc</stp>
        <stp>HIGH</stp>
        <stp>10</stp>
        <tr r="C44" s="1"/>
      </tp>
      <tp>
        <v>1374.9215300000001</v>
        <stp/>
        <stp>BINANCE_CANDLE</stp>
        <stp>ethusdt</stp>
        <stp>TAKE_BUY_VOL</stp>
        <stp>5</stp>
        <tr r="K30" s="1"/>
      </tp>
      <tp>
        <v>4455.7749999999996</v>
        <stp/>
        <stp>BINANCE_CANDLE</stp>
        <stp>ethusdt</stp>
        <stp>TAKE_BUY_VOL</stp>
        <stp>7</stp>
        <tr r="K36" s="1"/>
      </tp>
      <tp>
        <v>156.71992800000001</v>
        <stp/>
        <stp>BINANCE_CANDLE</stp>
        <stp>btcusdt</stp>
        <stp>TAKE_BUY_VOL</stp>
        <stp>5</stp>
        <tr r="K31" s="1"/>
      </tp>
      <tp>
        <v>741.40308400000004</v>
        <stp/>
        <stp>BINANCE_CANDLE</stp>
        <stp>btcusdt</stp>
        <stp>TAKE_BUY_VOL</stp>
        <stp>7</stp>
        <tr r="K37" s="1"/>
      </tp>
      <tp>
        <v>5274178.28665327</v>
        <stp/>
        <stp>BINANCE_CANDLE</stp>
        <stp>btcusdt</stp>
        <stp>TAKE_BUY_QUOTE_VOL</stp>
        <stp>10</stp>
        <tr r="L43" s="1"/>
      </tp>
      <tp>
        <v>46507515</v>
        <stp/>
        <stp>BINANCE_CANDLE</stp>
        <stp>btcusdt</stp>
        <stp>LAST_ID</stp>
        <stp>5</stp>
        <tr r="Q31" s="1"/>
      </tp>
      <tp>
        <v>46507515</v>
        <stp/>
        <stp>BINANCE_CANDLE</stp>
        <stp>btcusdt</stp>
        <stp>LAST_ID</stp>
        <stp>7</stp>
        <tr r="Q37" s="1"/>
      </tp>
      <tp>
        <v>219.73664076</v>
        <stp/>
        <stp>BINANCE_CANDLE</stp>
        <stp>trxbtc</stp>
        <stp>TAKE_BUY_QUOTE_VOL</stp>
        <stp>10</stp>
        <tr r="L44" s="1"/>
      </tp>
      <tp>
        <v>8.3599999999999996E-6</v>
        <stp/>
        <stp>BINANCE_CANDLE</stp>
        <stp>trxbtc</stp>
        <stp>OPEN</stp>
        <stp>10</stp>
        <tr r="B44" s="1"/>
      </tp>
      <tp>
        <v>7.7700000000000005E-5</v>
        <stp/>
        <stp>BINANCE</stp>
        <stp>xrpbtc</stp>
        <stp>ASK</stp>
        <tr r="I10" s="1"/>
      </tp>
      <tp>
        <v>8.3999999999999992E-6</v>
        <stp/>
        <stp>BINANCE</stp>
        <stp>trxbtc</stp>
        <stp>ASK</stp>
        <tr r="I11" s="1"/>
      </tp>
      <tp>
        <v>6.7530000000000003E-3</v>
        <stp/>
        <stp>BINANCE</stp>
        <stp>neobtc</stp>
        <stp>ASK</stp>
        <tr r="I9" s="1"/>
      </tp>
      <tp>
        <v>6.7460000000000003E-3</v>
        <stp/>
        <stp>BINANCE</stp>
        <stp>neobtc</stp>
        <stp>BID</stp>
        <tr r="G9" s="1"/>
      </tp>
      <tp>
        <v>8.3899999999999993E-6</v>
        <stp/>
        <stp>BINANCE</stp>
        <stp>trxbtc</stp>
        <stp>BID</stp>
        <tr r="G11" s="1"/>
      </tp>
      <tp>
        <v>7.7579999999999999E-5</v>
        <stp/>
        <stp>BINANCE</stp>
        <stp>xrpbtc</stp>
        <stp>BID</stp>
        <tr r="G10" s="1"/>
      </tp>
      <tp>
        <v>43249.33333332176</v>
        <stp/>
        <stp>BINANCE_CANDLE</stp>
        <stp>ethusdt</stp>
        <stp>CLOSE_TIME</stp>
        <stp>10</stp>
        <tr r="G42" s="1"/>
      </tp>
      <tp>
        <v>1518</v>
        <stp/>
        <stp>BINANCE</stp>
        <stp>xrpbtc</stp>
        <stp>BID_SIZE</stp>
        <tr r="F10" s="1"/>
      </tp>
      <tp>
        <v>507</v>
        <stp/>
        <stp>GDAX</stp>
        <stp>ETH-USD</stp>
        <stp>low_24h</stp>
        <tr r="G3" s="2"/>
      </tp>
      <tp>
        <v>26632443</v>
        <stp/>
        <stp>BINANCE_CANDLE</stp>
        <stp>ethusdt</stp>
        <stp>LAST_ID</stp>
        <stp>7</stp>
        <tr r="Q36" s="1"/>
      </tp>
      <tp>
        <v>26632443</v>
        <stp/>
        <stp>BINANCE_CANDLE</stp>
        <stp>ethusdt</stp>
        <stp>LAST_ID</stp>
        <stp>5</stp>
        <tr r="Q30" s="1"/>
      </tp>
      <tp>
        <v>6.7010000000000004E-3</v>
        <stp/>
        <stp>BINANCE</stp>
        <stp>neobtc</stp>
        <stp>LOW</stp>
        <tr r="B9" s="1"/>
      </tp>
      <tp>
        <v>8.2700000000000004E-6</v>
        <stp/>
        <stp>BINANCE</stp>
        <stp>trxbtc</stp>
        <stp>LOW</stp>
        <tr r="B11" s="1"/>
      </tp>
      <tp>
        <v>7.7000000000000001E-5</v>
        <stp/>
        <stp>BINANCE</stp>
        <stp>xrpbtc</stp>
        <stp>LOW</stp>
        <tr r="B10" s="1"/>
      </tp>
      <tp>
        <v>2302155.0424533002</v>
        <stp/>
        <stp>BINANCE_CANDLE</stp>
        <stp>ethusdt</stp>
        <stp>TAKE_BUY_QUOTE_VOL</stp>
        <stp>10</stp>
        <tr r="L42" s="1"/>
      </tp>
      <tp>
        <v>0.99</v>
        <stp/>
        <stp>BINANCE</stp>
        <stp>neobtc</stp>
        <stp>ASK_SIZE</stp>
        <tr r="J9" s="1"/>
      </tp>
      <tp>
        <v>162488</v>
        <stp/>
        <stp>BINANCE</stp>
        <stp>trxbtc</stp>
        <stp>BID_SIZE</stp>
        <tr r="F11" s="1"/>
      </tp>
      <tp>
        <v>492.34</v>
        <stp/>
        <stp>BINANCE</stp>
        <stp>xrpusdt</stp>
        <stp>ASK_SIZE</stp>
        <tr r="J8" s="1"/>
      </tp>
      <tp>
        <v>43249.33333332176</v>
        <stp/>
        <stp>BINANCE_CANDLE</stp>
        <stp>trxbtc</stp>
        <stp>CLOSE_TIME</stp>
        <stp>10</stp>
        <tr r="G44" s="1"/>
      </tp>
      <tp>
        <v>43249.33333332176</v>
        <stp/>
        <stp>BINANCE_CANDLE</stp>
        <stp>btcusdt</stp>
        <stp>CLOSE_TIME</stp>
        <stp>10</stp>
        <tr r="G43" s="1"/>
      </tp>
      <tp>
        <v>0.54</v>
        <stp/>
        <stp>BINANCE</stp>
        <stp>ltcusdt</stp>
        <stp>ASK_SIZE</stp>
        <tr r="J7" s="1"/>
      </tp>
      <tp>
        <v>7.9342999999999997E-2</v>
        <stp/>
        <stp>BINANCE</stp>
        <stp>btcusdt</stp>
        <stp>ASK_SIZE</stp>
        <tr r="J6" s="1"/>
      </tp>
      <tp>
        <v>0.87063999999999997</v>
        <stp/>
        <stp>BINANCE</stp>
        <stp>ethusdt</stp>
        <stp>ASK_SIZE</stp>
        <tr r="J5" s="1"/>
      </tp>
      <tp>
        <v>2857.2464935600001</v>
        <stp/>
        <stp>BINANCE</stp>
        <stp>xrpbtc</stp>
        <stp>QUOTE_VOL</stp>
        <tr r="L10" s="1"/>
      </tp>
      <tp>
        <v>46507515</v>
        <stp/>
        <stp>BINANCE_CANDLE</stp>
        <stp>btcusdt</stp>
        <stp>LAST_ID</stp>
        <stp>10</stp>
        <tr r="Q43" s="1"/>
      </tp>
      <tp>
        <v>26632443</v>
        <stp/>
        <stp>BINANCE_CANDLE</stp>
        <stp>ethusdt</stp>
        <stp>LAST_ID</stp>
        <stp>10</stp>
        <tr r="Q42" s="1"/>
      </tp>
      <tp>
        <v>14448.935198929999</v>
        <stp/>
        <stp>BINANCE</stp>
        <stp>trxbtc</stp>
        <stp>QUOTE_VOL</stp>
        <tr r="L11" s="1"/>
      </tp>
      <tp>
        <v>620092</v>
        <stp/>
        <stp>BINANCE_TRADE</stp>
        <stp>xrpusdt</stp>
        <stp>FIRST_ID</stp>
        <tr r="M18" s="1"/>
      </tp>
      <tp>
        <v>8.3599999999999996E-6</v>
        <stp/>
        <stp>BINANCE_CANDLE</stp>
        <stp>trxbtc</stp>
        <stp>OPEN</stp>
        <stp>7</stp>
        <tr r="B38" s="1"/>
      </tp>
      <tp>
        <v>8.4700000000000002E-6</v>
        <stp/>
        <stp>BINANCE_CANDLE</stp>
        <stp>trxbtc</stp>
        <stp>OPEN</stp>
        <stp>5</stp>
        <tr r="B32" s="1"/>
      </tp>
      <tp>
        <v>1.65E-3</v>
        <stp/>
        <stp>BINANCE</stp>
        <stp>xrpusdt</stp>
        <stp>Spread</stp>
        <tr r="H8" s="1"/>
      </tp>
      <tp t="b">
        <v>1</v>
        <stp/>
        <stp>BINANCE_TRADE</stp>
        <stp>trxbtc</stp>
        <stp>BUYER_IS_MAKER</stp>
        <tr r="K21" s="1"/>
      </tp>
      <tp>
        <v>0.11</v>
        <stp/>
        <stp>BINANCE</stp>
        <stp>ltcusdt</stp>
        <stp>Spread</stp>
        <tr r="H7" s="1"/>
      </tp>
      <tp>
        <v>1.55</v>
        <stp/>
        <stp>BINANCE</stp>
        <stp>btcusdt</stp>
        <stp>Spread</stp>
        <tr r="H6" s="1"/>
      </tp>
      <tp>
        <v>0.24</v>
        <stp/>
        <stp>BINANCE</stp>
        <stp>ethusdt</stp>
        <stp>Spread</stp>
        <tr r="H5" s="1"/>
      </tp>
      <tp>
        <v>46499343</v>
        <stp/>
        <stp>BINANCE_CANDLE</stp>
        <stp>btcusdt</stp>
        <stp>FIRST_ID</stp>
        <stp>10</stp>
        <tr r="P43" s="1"/>
      </tp>
      <tp>
        <v>356</v>
        <stp/>
        <stp>BINANCE_TRADE</stp>
        <stp>xrpbtc</stp>
        <stp>QUANTITY</stp>
        <tr r="J20" s="1"/>
      </tp>
      <tp>
        <v>1080</v>
        <stp/>
        <stp>BINANCE_CANDLE</stp>
        <stp>trxbtc</stp>
        <stp>TRADES</stp>
        <stp>5</stp>
        <tr r="N32" s="1"/>
      </tp>
      <tp>
        <v>3552</v>
        <stp/>
        <stp>BINANCE_CANDLE</stp>
        <stp>trxbtc</stp>
        <stp>TRADES</stp>
        <stp>7</stp>
        <tr r="N38" s="1"/>
      </tp>
      <tp>
        <v>26627028</v>
        <stp/>
        <stp>BINANCE_CANDLE</stp>
        <stp>ethusdt</stp>
        <stp>FIRST_ID</stp>
        <stp>10</stp>
        <tr r="P42" s="1"/>
      </tp>
      <tp>
        <v>13477809</v>
        <stp/>
        <stp>BINANCE_TRADE</stp>
        <stp>neobtc</stp>
        <stp>TRADE_ID</stp>
        <tr r="H19" s="1"/>
      </tp>
      <tp>
        <v>43248.833333333336</v>
        <stp/>
        <stp>BINANCE_CANDLE</stp>
        <stp>trxbtc</stp>
        <stp>OPEN_TIME</stp>
        <stp>10</stp>
        <tr r="F44" s="1"/>
      </tp>
      <tp>
        <v>28746194</v>
        <stp/>
        <stp>BINANCE_TRADE</stp>
        <stp>trxbtc</stp>
        <stp>FIRST_ID</stp>
        <tr r="M21" s="1"/>
      </tp>
      <tp>
        <v>46507521</v>
        <stp/>
        <stp>BINANCE_TRADE</stp>
        <stp>btcusdt</stp>
        <stp>FIRST_ID</stp>
        <tr r="M16" s="1"/>
      </tp>
      <tp>
        <v>7604933</v>
        <stp/>
        <stp>BINANCE_TRADE</stp>
        <stp>ltcusdt</stp>
        <stp>FIRST_ID</stp>
        <tr r="M17" s="1"/>
      </tp>
      <tp>
        <v>26632443</v>
        <stp/>
        <stp>BINANCE_TRADE</stp>
        <stp>ethusdt</stp>
        <stp>FIRST_ID</stp>
        <tr r="M15" s="1"/>
      </tp>
      <tp>
        <v>8.4999999999999999E-6</v>
        <stp/>
        <stp>BINANCE_CANDLE</stp>
        <stp>trxbtc</stp>
        <stp>HIGH</stp>
        <stp>7</stp>
        <tr r="C38" s="1"/>
      </tp>
      <tp>
        <v>8.4800000000000001E-6</v>
        <stp/>
        <stp>BINANCE_CANDLE</stp>
        <stp>trxbtc</stp>
        <stp>HIGH</stp>
        <stp>5</stp>
        <tr r="C32" s="1"/>
      </tp>
      <tp t="b">
        <v>0</v>
        <stp/>
        <stp>BINANCE_TRADE</stp>
        <stp>xrpbtc</stp>
        <stp>BUYER_IS_MAKER</stp>
        <tr r="K20" s="1"/>
      </tp>
      <tp>
        <v>21057785</v>
        <stp/>
        <stp>BINANCE_TRADE</stp>
        <stp>xrpbtc</stp>
        <stp>FIRST_ID</stp>
        <tr r="M20" s="1"/>
      </tp>
      <tp t="s">
        <v>TwelfHour</v>
        <stp/>
        <stp>BINANCE_CANDLE</stp>
        <stp>btcusdt</stp>
        <stp>INTERVAL</stp>
        <stp>10</stp>
        <tr r="M43" s="1"/>
      </tp>
      <tp>
        <v>424.68785742</v>
        <stp/>
        <stp>BINANCE_CANDLE</stp>
        <stp>trxbtc</stp>
        <stp>QUOTE_VOL</stp>
        <stp>10</stp>
        <tr r="I44" s="1"/>
      </tp>
      <tp>
        <v>4609.51</v>
        <stp/>
        <stp>BINANCE_TRADE</stp>
        <stp>xrpusdt</stp>
        <stp>QUANTITY</stp>
        <tr r="J18" s="1"/>
      </tp>
      <tp>
        <v>620092</v>
        <stp/>
        <stp>BINANCE_TRADE</stp>
        <stp>xrpusdt</stp>
        <stp>LAST_ID</stp>
        <tr r="N18" s="1"/>
      </tp>
      <tp t="b">
        <v>1</v>
        <stp/>
        <stp>BINANCE_TRADE</stp>
        <stp>neobtc</stp>
        <stp>IGNORE</stp>
        <tr r="L19" s="1"/>
      </tp>
      <tp>
        <v>2.65509</v>
        <stp/>
        <stp>BINANCE_TRADE</stp>
        <stp>ethusdt</stp>
        <stp>QUANTITY</stp>
        <tr r="J15" s="1"/>
      </tp>
      <tp>
        <v>9.0337000000000001E-2</v>
        <stp/>
        <stp>BINANCE_TRADE</stp>
        <stp>btcusdt</stp>
        <stp>QUANTITY</stp>
        <tr r="J16" s="1"/>
      </tp>
      <tp>
        <v>3.0000000000000001E-5</v>
        <stp/>
        <stp>BINANCE_TRADE</stp>
        <stp>ltcusdt</stp>
        <stp>QUANTITY</stp>
        <tr r="J17" s="1"/>
      </tp>
      <tp t="s">
        <v>TwelfHour</v>
        <stp/>
        <stp>BINANCE_CANDLE</stp>
        <stp>ethusdt</stp>
        <stp>INTERVAL</stp>
        <stp>10</stp>
        <tr r="M42" s="1"/>
      </tp>
      <tp>
        <v>17</v>
        <stp/>
        <stp>BINANCE_DEPTH</stp>
        <stp>ethusdt</stp>
        <stp>ASK_DEPTH_SIZE</stp>
        <stp>8</stp>
        <tr r="E23" s="1"/>
      </tp>
      <tp>
        <v>0.81560999999999995</v>
        <stp/>
        <stp>BINANCE_DEPTH</stp>
        <stp>ethusdt</stp>
        <stp>ASK_DEPTH_SIZE</stp>
        <stp>9</stp>
        <tr r="E24" s="1"/>
      </tp>
      <tp>
        <v>17</v>
        <stp/>
        <stp>BINANCE_DEPTH</stp>
        <stp>ethusdt</stp>
        <stp>ASK_DEPTH_SIZE</stp>
        <stp>4</stp>
        <tr r="E19" s="1"/>
      </tp>
      <tp>
        <v>4.7E-2</v>
        <stp/>
        <stp>BINANCE_DEPTH</stp>
        <stp>ethusdt</stp>
        <stp>ASK_DEPTH_SIZE</stp>
        <stp>5</stp>
        <tr r="E20" s="1"/>
      </tp>
      <tp>
        <v>14</v>
        <stp/>
        <stp>BINANCE_DEPTH</stp>
        <stp>ethusdt</stp>
        <stp>ASK_DEPTH_SIZE</stp>
        <stp>6</stp>
        <tr r="E21" s="1"/>
      </tp>
      <tp>
        <v>4.48665</v>
        <stp/>
        <stp>BINANCE_DEPTH</stp>
        <stp>ethusdt</stp>
        <stp>ASK_DEPTH_SIZE</stp>
        <stp>7</stp>
        <tr r="E22" s="1"/>
      </tp>
      <tp>
        <v>0.87063999999999997</v>
        <stp/>
        <stp>BINANCE_DEPTH</stp>
        <stp>ethusdt</stp>
        <stp>ASK_DEPTH_SIZE</stp>
        <stp>0</stp>
        <tr r="E15" s="1"/>
      </tp>
      <tp>
        <v>1.0964700000000001</v>
        <stp/>
        <stp>BINANCE_DEPTH</stp>
        <stp>ethusdt</stp>
        <stp>ASK_DEPTH_SIZE</stp>
        <stp>1</stp>
        <tr r="E16" s="1"/>
      </tp>
      <tp>
        <v>0.34676000000000001</v>
        <stp/>
        <stp>BINANCE_DEPTH</stp>
        <stp>ethusdt</stp>
        <stp>ASK_DEPTH_SIZE</stp>
        <stp>2</stp>
        <tr r="E17" s="1"/>
      </tp>
      <tp>
        <v>13</v>
        <stp/>
        <stp>BINANCE_DEPTH</stp>
        <stp>ethusdt</stp>
        <stp>ASK_DEPTH_SIZE</stp>
        <stp>3</stp>
        <tr r="E18" s="1"/>
      </tp>
      <tp>
        <v>14832</v>
        <stp/>
        <stp>BINANCE_TRADE</stp>
        <stp>trxbtc</stp>
        <stp>QUANTITY</stp>
        <tr r="J21" s="1"/>
      </tp>
      <tp>
        <v>43248.890807847223</v>
        <stp/>
        <stp>BINANCE_TRADE</stp>
        <stp>xrpusdt</stp>
        <stp>TRADE_TIME</stp>
        <tr r="O18" s="1"/>
      </tp>
      <tp>
        <v>43248.890781203707</v>
        <stp/>
        <stp>BINANCE_TRADE</stp>
        <stp>ltcusdt</stp>
        <stp>TRADE_TIME</stp>
        <tr r="O17" s="1"/>
      </tp>
      <tp>
        <v>43248.890757719906</v>
        <stp/>
        <stp>BINANCE_TRADE</stp>
        <stp>ethusdt</stp>
        <stp>TRADE_TIME</stp>
        <tr r="O15" s="1"/>
      </tp>
      <tp>
        <v>43248.890807847223</v>
        <stp/>
        <stp>BINANCE_TRADE</stp>
        <stp>btcusdt</stp>
        <stp>TRADE_TIME</stp>
        <tr r="O16" s="1"/>
      </tp>
      <tp>
        <v>46507521</v>
        <stp/>
        <stp>BINANCE_TRADE</stp>
        <stp>btcusdt</stp>
        <stp>LAST_ID</stp>
        <tr r="N16" s="1"/>
      </tp>
      <tp>
        <v>15221894</v>
        <stp/>
        <stp>BINANCE_TRADE</stp>
        <stp>neobtc</stp>
        <stp>LAST_ID</stp>
        <tr r="N19" s="1"/>
      </tp>
      <tp>
        <v>21057785</v>
        <stp/>
        <stp>BINANCE_TRADE</stp>
        <stp>xrpbtc</stp>
        <stp>LAST_ID</stp>
        <tr r="N20" s="1"/>
      </tp>
      <tp t="s">
        <v>[["SYMBOL","TRADE_ID","PRICE","QUANTITY","TRADE_TIME","IS_BEST_MATCH","BUYER_IS_MAKER"],["ETHUSDT",26632306,517.02000000,3.46347000,"2018-05-28T21:20:18.018-04:00",true,true],["ETHUSDT",26632307,517.01000000,1.38295000,"2018-05-28T21:20:18.338-04:00",true,true],["ETHUSDT",26632308,517.01000000,0.65902000,"2018-05-28T21:20:18.442-04:00",true,false],["ETHUSDT",26632309,517.02000000,7.17751000,"2018-05-28T21:20:18.442-04:00",true,false],["ETHUSDT",26632310,517.02000000,0.65902000,"2018-05-28T21:20:19.422-04:00",true,false],["ETHUSDT",26632311,516.85000000,0.21000000,"2018-05-28T21:20:33.42-04:00",true,true],["ETHUSDT",26632312,516.85000000,0.11000000,"2018-05-28T21:20:33.759-04:00",true,true],["ETHUSDT",26632313,516.85000000,0.06649000,"2018-05-28T21:20:41.679-04:00",true,true],["ETHUSDT",26632314,516.85000000,0.09162000,"2018-05-28T21:20:41.896-04:00",true,false],["ETHUSDT",26632315,517.32000000,0.00005000,"2018-05-28T21:20:41.896-04:00",true,false]]</v>
        <stp/>
        <stp>BINANCE_HISTORY</stp>
        <stp>ETHUSDT</stp>
        <stp>a,b,c</stp>
        <stp>10</stp>
        <tr r="Q4" s="1"/>
      </tp>
      <tp>
        <v>17405696</v>
        <stp/>
        <stp>BINANCE_TRADE</stp>
        <stp>xrpbtc</stp>
        <stp>TRADE_ID</stp>
        <tr r="H20" s="1"/>
      </tp>
      <tp>
        <v>28746194</v>
        <stp/>
        <stp>BINANCE_TRADE</stp>
        <stp>trxbtc</stp>
        <stp>LAST_ID</stp>
        <tr r="N21" s="1"/>
      </tp>
      <tp>
        <v>516.01</v>
        <stp/>
        <stp>BINANCE_CANDLE</stp>
        <stp>ethusdt</stp>
        <stp>CLOSE</stp>
        <stp>5</stp>
        <tr r="E30" s="1"/>
      </tp>
      <tp>
        <v>516.01</v>
        <stp/>
        <stp>BINANCE_CANDLE</stp>
        <stp>ethusdt</stp>
        <stp>CLOSE</stp>
        <stp>7</stp>
        <tr r="E36" s="1"/>
      </tp>
      <tp t="b">
        <v>1</v>
        <stp/>
        <stp>BINANCE_TRADE</stp>
        <stp>xrpbtc</stp>
        <stp>IGNORE</stp>
        <tr r="L20" s="1"/>
      </tp>
      <tp>
        <v>0.9</v>
        <stp/>
        <stp>BINANCE_TRADE</stp>
        <stp>neobtc</stp>
        <stp>QUANTITY</stp>
        <tr r="J19" s="1"/>
      </tp>
      <tp>
        <v>7088</v>
        <stp/>
        <stp>BINANCE_CANDLE</stp>
        <stp>btcusdt</stp>
        <stp>CLOSE</stp>
        <stp>7</stp>
        <tr r="E37" s="1"/>
      </tp>
      <tp>
        <v>7088</v>
        <stp/>
        <stp>BINANCE_CANDLE</stp>
        <stp>btcusdt</stp>
        <stp>CLOSE</stp>
        <stp>5</stp>
        <tr r="E31" s="1"/>
      </tp>
      <tp t="b">
        <v>1</v>
        <stp/>
        <stp>BINANCE_TRADE</stp>
        <stp>neobtc</stp>
        <stp>BUYER_IS_MAKER</stp>
        <tr r="K19" s="1"/>
      </tp>
      <tp>
        <v>26632443</v>
        <stp/>
        <stp>BINANCE_TRADE</stp>
        <stp>ethusdt</stp>
        <stp>LAST_ID</stp>
        <tr r="N15" s="1"/>
      </tp>
      <tp>
        <v>43248.890785347219</v>
        <stp/>
        <stp>BINANCE_CANDLE</stp>
        <stp>trxbtc</stp>
        <stp>Event_Time</stp>
        <stp>10</stp>
        <tr r="O44" s="1"/>
      </tp>
      <tp>
        <v>26021939</v>
        <stp/>
        <stp>BINANCE_CANDLE</stp>
        <stp>trxbtc</stp>
        <stp>TAKE_BUY_VOL</stp>
        <stp>7</stp>
        <tr r="K38" s="1"/>
      </tp>
      <tp>
        <v>4721913</v>
        <stp/>
        <stp>BINANCE_CANDLE</stp>
        <stp>trxbtc</stp>
        <stp>TAKE_BUY_VOL</stp>
        <stp>5</stp>
        <tr r="K32" s="1"/>
      </tp>
      <tp>
        <v>0.31145</v>
        <stp/>
        <stp>BINANCE_DEPTH</stp>
        <stp>ethusdt</stp>
        <stp>BID_DEPTH_SIZE</stp>
        <stp>8</stp>
        <tr r="A23" s="1"/>
      </tp>
      <tp>
        <v>0.5</v>
        <stp/>
        <stp>BINANCE_DEPTH</stp>
        <stp>ethusdt</stp>
        <stp>BID_DEPTH_SIZE</stp>
        <stp>9</stp>
        <tr r="A24" s="1"/>
      </tp>
      <tp>
        <v>0.56447999999999998</v>
        <stp/>
        <stp>BINANCE_DEPTH</stp>
        <stp>ethusdt</stp>
        <stp>BID_DEPTH_SIZE</stp>
        <stp>4</stp>
        <tr r="A19" s="1"/>
      </tp>
      <tp>
        <v>0.32644000000000001</v>
        <stp/>
        <stp>BINANCE_DEPTH</stp>
        <stp>ethusdt</stp>
        <stp>BID_DEPTH_SIZE</stp>
        <stp>5</stp>
        <tr r="A20" s="1"/>
      </tp>
      <tp>
        <v>3.83697</v>
        <stp/>
        <stp>BINANCE_DEPTH</stp>
        <stp>ethusdt</stp>
        <stp>BID_DEPTH_SIZE</stp>
        <stp>6</stp>
        <tr r="A21" s="1"/>
      </tp>
      <tp>
        <v>0.62243000000000004</v>
        <stp/>
        <stp>BINANCE_DEPTH</stp>
        <stp>ethusdt</stp>
        <stp>BID_DEPTH_SIZE</stp>
        <stp>7</stp>
        <tr r="A22" s="1"/>
      </tp>
      <tp>
        <v>2.64337</v>
        <stp/>
        <stp>BINANCE_DEPTH</stp>
        <stp>ethusdt</stp>
        <stp>BID_DEPTH_SIZE</stp>
        <stp>0</stp>
        <tr r="A15" s="1"/>
      </tp>
      <tp>
        <v>61.771009999999997</v>
        <stp/>
        <stp>BINANCE_DEPTH</stp>
        <stp>ethusdt</stp>
        <stp>BID_DEPTH_SIZE</stp>
        <stp>1</stp>
        <tr r="A16" s="1"/>
      </tp>
      <tp>
        <v>0.32644000000000001</v>
        <stp/>
        <stp>BINANCE_DEPTH</stp>
        <stp>ethusdt</stp>
        <stp>BID_DEPTH_SIZE</stp>
        <stp>2</stp>
        <tr r="A17" s="1"/>
      </tp>
      <tp>
        <v>4.7E-2</v>
        <stp/>
        <stp>BINANCE_DEPTH</stp>
        <stp>ethusdt</stp>
        <stp>BID_DEPTH_SIZE</stp>
        <stp>3</stp>
        <tr r="A18" s="1"/>
      </tp>
      <tp>
        <v>7893.4945081300002</v>
        <stp/>
        <stp>GDAX</stp>
        <stp>BTC-USD</stp>
        <stp>volume_24h</stp>
        <tr r="H4" s="2"/>
      </tp>
      <tp>
        <v>123688.86617035</v>
        <stp/>
        <stp>GDAX</stp>
        <stp>ETH-USD</stp>
        <stp>volume_24h</stp>
        <tr r="H3" s="2"/>
      </tp>
      <tp>
        <v>43248.890795729167</v>
        <stp/>
        <stp>BINANCE_CANDLE</stp>
        <stp>btcusdt</stp>
        <stp>Event_Time</stp>
        <stp>10</stp>
        <tr r="O43" s="1"/>
      </tp>
      <tp t="b">
        <v>0</v>
        <stp/>
        <stp>BINANCE_CANDLE</stp>
        <stp>btcusdt</stp>
        <stp>FINAL</stp>
        <stp>7</stp>
        <tr r="H37" s="1"/>
      </tp>
      <tp t="b">
        <v>0</v>
        <stp/>
        <stp>BINANCE_CANDLE</stp>
        <stp>btcusdt</stp>
        <stp>FINAL</stp>
        <stp>5</stp>
        <tr r="H31" s="1"/>
      </tp>
      <tp>
        <v>564135</v>
        <stp/>
        <stp>BINANCE_TRADE</stp>
        <stp>xrpusdt</stp>
        <stp>TRADE_ID</stp>
        <tr r="H18" s="1"/>
      </tp>
      <tp>
        <v>28746194</v>
        <stp/>
        <stp>BINANCE_CANDLE</stp>
        <stp>trxbtc</stp>
        <stp>LAST_ID</stp>
        <stp>10</stp>
        <tr r="Q44" s="1"/>
      </tp>
      <tp t="b">
        <v>1</v>
        <stp/>
        <stp>BINANCE_TRADE</stp>
        <stp>trxbtc</stp>
        <stp>IGNORE</stp>
        <tr r="L21" s="1"/>
      </tp>
      <tp>
        <v>40530910</v>
        <stp/>
        <stp>BINANCE_TRADE</stp>
        <stp>btcusdt</stp>
        <stp>TRADE_ID</stp>
        <tr r="H16" s="1"/>
      </tp>
      <tp>
        <v>6701169</v>
        <stp/>
        <stp>BINANCE_TRADE</stp>
        <stp>ltcusdt</stp>
        <stp>TRADE_ID</stp>
        <tr r="H17" s="1"/>
      </tp>
      <tp>
        <v>23648229</v>
        <stp/>
        <stp>BINANCE_TRADE</stp>
        <stp>ethusdt</stp>
        <stp>TRADE_ID</stp>
        <tr r="H15" s="1"/>
      </tp>
      <tp>
        <v>43248.890757743058</v>
        <stp/>
        <stp>BINANCE_CANDLE</stp>
        <stp>ethusdt</stp>
        <stp>Event_Time</stp>
        <stp>10</stp>
        <tr r="O42" s="1"/>
      </tp>
      <tp>
        <v>17835966</v>
        <stp/>
        <stp>BINANCE_TRADE</stp>
        <stp>trxbtc</stp>
        <stp>TRADE_ID</stp>
        <tr r="H21" s="1"/>
      </tp>
      <tp t="b">
        <v>0</v>
        <stp/>
        <stp>BINANCE_CANDLE</stp>
        <stp>ethusdt</stp>
        <stp>FINAL</stp>
        <stp>5</stp>
        <tr r="H30" s="1"/>
      </tp>
      <tp t="b">
        <v>0</v>
        <stp/>
        <stp>BINANCE_CANDLE</stp>
        <stp>ethusdt</stp>
        <stp>FINAL</stp>
        <stp>7</stp>
        <tr r="H36" s="1"/>
      </tp>
      <tp>
        <v>7604933</v>
        <stp/>
        <stp>BINANCE_TRADE</stp>
        <stp>ltcusdt</stp>
        <stp>LAST_ID</stp>
        <tr r="N17" s="1"/>
      </tp>
      <tp>
        <v>15221894</v>
        <stp/>
        <stp>BINANCE_TRADE</stp>
        <stp>neobtc</stp>
        <stp>FIRST_ID</stp>
        <tr r="M19" s="1"/>
      </tp>
      <tp>
        <v>49652</v>
        <stp/>
        <stp>BINANCE</stp>
        <stp>xrpbtc</stp>
        <stp>TRADES</stp>
        <tr r="M10" s="1"/>
      </tp>
      <tp t="s">
        <v>TwelfHour</v>
        <stp/>
        <stp>BINANCE_CANDLE</stp>
        <stp>trxbtc</stp>
        <stp>INTERVAL</stp>
        <stp>10</stp>
        <tr r="M44" s="1"/>
      </tp>
      <tp>
        <v>506.11</v>
        <stp/>
        <stp>BINANCE</stp>
        <stp>ethusdt</stp>
        <stp>LOW</stp>
        <tr r="B5" s="1"/>
      </tp>
      <tp>
        <v>-5.4089999999999999E-2</v>
        <stp/>
        <stp>BINANCE</stp>
        <stp>xrpusdt</stp>
        <stp>PRICE_CHANGE</stp>
        <tr r="O8" s="1"/>
      </tp>
      <tp>
        <v>-3.2299999999999999E-4</v>
        <stp/>
        <stp>BINANCE</stp>
        <stp>neobtc</stp>
        <stp>PRICE_CHANGE</stp>
        <tr r="O9" s="1"/>
      </tp>
      <tp>
        <v>7839.07528</v>
        <stp/>
        <stp>BINANCE_CANDLE</stp>
        <stp>ethusdt</stp>
        <stp>VOL</stp>
        <stp>7</stp>
        <tr r="J36" s="1"/>
      </tp>
      <tp>
        <v>2400.8609299999998</v>
        <stp/>
        <stp>BINANCE_CANDLE</stp>
        <stp>ethusdt</stp>
        <stp>VOL</stp>
        <stp>5</stp>
        <tr r="J30" s="1"/>
      </tp>
      <tp>
        <v>-53.92</v>
        <stp/>
        <stp>BINANCE</stp>
        <stp>ethusdt</stp>
        <stp>PRICE_CHANGE</stp>
        <tr r="O5" s="1"/>
      </tp>
      <tp>
        <v>-7.69</v>
        <stp/>
        <stp>BINANCE</stp>
        <stp>ltcusdt</stp>
        <stp>PRICE_CHANGE</stp>
        <tr r="O7" s="1"/>
      </tp>
      <tp>
        <v>-247.73</v>
        <stp/>
        <stp>BINANCE</stp>
        <stp>btcusdt</stp>
        <stp>PRICE_CHANGE</stp>
        <tr r="O6" s="1"/>
      </tp>
      <tp>
        <v>110.39</v>
        <stp/>
        <stp>BINANCE</stp>
        <stp>ltcusdt</stp>
        <stp>ASK</stp>
        <tr r="I7" s="1"/>
      </tp>
      <tp>
        <v>3552</v>
        <stp/>
        <stp>BINANCE_CANDLE</stp>
        <stp>trxbtc</stp>
        <stp>TRADES</stp>
        <stp>10</stp>
        <tr r="N44" s="1"/>
      </tp>
      <tp>
        <v>7058.02</v>
        <stp/>
        <stp>BINANCE</stp>
        <stp>btcusdt</stp>
        <stp>LOW</stp>
        <tr r="B6" s="1"/>
      </tp>
      <tp>
        <v>110.28</v>
        <stp/>
        <stp>BINANCE</stp>
        <stp>ltcusdt</stp>
        <stp>BID</stp>
        <tr r="G7" s="1"/>
      </tp>
      <tp>
        <v>29972252.09</v>
        <stp/>
        <stp>BINANCE</stp>
        <stp>xrpusdt</stp>
        <stp>VOL</stp>
        <tr r="K8" s="1"/>
      </tp>
      <tp>
        <v>8173</v>
        <stp/>
        <stp>BINANCE_CANDLE</stp>
        <stp>btcusdt</stp>
        <stp>TRADES</stp>
        <stp>10</stp>
        <tr r="N43" s="1"/>
      </tp>
      <tp>
        <v>-5.7169999999999999E-2</v>
        <stp/>
        <stp>BINANCE</stp>
        <stp>xrpbtc</stp>
        <stp>PRICE%</stp>
        <tr r="N10" s="1"/>
      </tp>
      <tp>
        <v>0.55001</v>
        <stp/>
        <stp>BINANCE_TRADE</stp>
        <stp>xrpusdt</stp>
        <stp>PRICE</stp>
        <tr r="I18" s="1"/>
      </tp>
      <tp>
        <v>28742643</v>
        <stp/>
        <stp>BINANCE_CANDLE</stp>
        <stp>trxbtc</stp>
        <stp>FIRST_ID</stp>
        <stp>10</stp>
        <tr r="P44" s="1"/>
      </tp>
      <tp>
        <v>0.60909999999999997</v>
        <stp/>
        <stp>BINANCE</stp>
        <stp>xrpusdt</stp>
        <stp>HIGH</stp>
        <tr r="C8" s="1"/>
      </tp>
      <tp>
        <v>43248.890795729167</v>
        <stp/>
        <stp>BINANCE_CANDLE</stp>
        <stp>btcusdt</stp>
        <stp>Event_Time</stp>
        <stp>7</stp>
        <tr r="O37" s="1"/>
      </tp>
      <tp>
        <v>43248.890795729167</v>
        <stp/>
        <stp>BINANCE_CANDLE</stp>
        <stp>btcusdt</stp>
        <stp>Event_Time</stp>
        <stp>5</stp>
        <tr r="O31" s="1"/>
      </tp>
      <tp>
        <v>43248.890757743058</v>
        <stp/>
        <stp>BINANCE_CANDLE</stp>
        <stp>ethusdt</stp>
        <stp>Event_Time</stp>
        <stp>7</stp>
        <tr r="O36" s="1"/>
      </tp>
      <tp>
        <v>43248.890757743058</v>
        <stp/>
        <stp>BINANCE_CANDLE</stp>
        <stp>ethusdt</stp>
        <stp>Event_Time</stp>
        <stp>5</stp>
        <tr r="O30" s="1"/>
      </tp>
      <tp>
        <v>115021</v>
        <stp/>
        <stp>BINANCE</stp>
        <stp>trxbtc</stp>
        <stp>TRADES</stp>
        <tr r="M11" s="1"/>
      </tp>
      <tp>
        <v>110</v>
        <stp/>
        <stp>BINANCE</stp>
        <stp>ltcusdt</stp>
        <stp>LOW</stp>
        <tr r="B7" s="1"/>
      </tp>
      <tp>
        <v>286.28254600000002</v>
        <stp/>
        <stp>BINANCE_CANDLE</stp>
        <stp>btcusdt</stp>
        <stp>VOL</stp>
        <stp>5</stp>
        <tr r="J31" s="1"/>
      </tp>
      <tp>
        <v>1238.5861500000001</v>
        <stp/>
        <stp>BINANCE_CANDLE</stp>
        <stp>btcusdt</stp>
        <stp>VOL</stp>
        <stp>7</stp>
        <tr r="J37" s="1"/>
      </tp>
      <tp>
        <v>7086.59</v>
        <stp/>
        <stp>BINANCE</stp>
        <stp>btcusdt</stp>
        <stp>BID</stp>
        <tr r="G6" s="1"/>
      </tp>
      <tp>
        <v>7.0860000000000003E-3</v>
        <stp/>
        <stp>BINANCE</stp>
        <stp>neobtc</stp>
        <stp>HIGH</stp>
        <tr r="C9" s="1"/>
      </tp>
      <tp>
        <v>50314403</v>
        <stp/>
        <stp>BINANCE_CANDLE</stp>
        <stp>trxbtc</stp>
        <stp>VOL</stp>
        <stp>7</stp>
        <tr r="J38" s="1"/>
      </tp>
      <tp>
        <v>16507907</v>
        <stp/>
        <stp>BINANCE_CANDLE</stp>
        <stp>trxbtc</stp>
        <stp>VOL</stp>
        <stp>5</stp>
        <tr r="J32" s="1"/>
      </tp>
      <tp>
        <v>516.01</v>
        <stp/>
        <stp>BINANCE_CANDLE</stp>
        <stp>ethusdt</stp>
        <stp>CLOSE</stp>
        <stp>10</stp>
        <tr r="E42" s="1"/>
      </tp>
      <tp>
        <v>7088</v>
        <stp/>
        <stp>BINANCE_CANDLE</stp>
        <stp>btcusdt</stp>
        <stp>CLOSE</stp>
        <stp>10</stp>
        <tr r="E43" s="1"/>
      </tp>
      <tp>
        <v>7088.14</v>
        <stp/>
        <stp>BINANCE</stp>
        <stp>btcusdt</stp>
        <stp>ASK</stp>
        <tr r="I6" s="1"/>
      </tp>
      <tp>
        <v>5416</v>
        <stp/>
        <stp>BINANCE_CANDLE</stp>
        <stp>ethusdt</stp>
        <stp>TRADES</stp>
        <stp>10</stp>
        <tr r="N42" s="1"/>
      </tp>
      <tp>
        <v>516.25</v>
        <stp/>
        <stp>BINANCE</stp>
        <stp>ethusdt</stp>
        <stp>ASK</stp>
        <tr r="I5" s="1"/>
      </tp>
      <tp>
        <v>7437</v>
        <stp/>
        <stp>BINANCE</stp>
        <stp>btcusdt</stp>
        <stp>HIGH</stp>
        <tr r="C6" s="1"/>
      </tp>
      <tp>
        <v>118.97</v>
        <stp/>
        <stp>BINANCE</stp>
        <stp>ltcusdt</stp>
        <stp>HIGH</stp>
        <tr r="C7" s="1"/>
      </tp>
      <tp>
        <v>576.20000000000005</v>
        <stp/>
        <stp>BINANCE</stp>
        <stp>ethusdt</stp>
        <stp>HIGH</stp>
        <tr r="C5" s="1"/>
      </tp>
      <tp t="s">
        <v>OneHour</v>
        <stp/>
        <stp>BINANCE_CANDLE</stp>
        <stp>btcusdt</stp>
        <stp>INTERVAL</stp>
        <stp>5</stp>
        <tr r="M31" s="1"/>
      </tp>
      <tp t="s">
        <v>FourHour</v>
        <stp/>
        <stp>BINANCE_CANDLE</stp>
        <stp>btcusdt</stp>
        <stp>INTERVAL</stp>
        <stp>7</stp>
        <tr r="M37" s="1"/>
      </tp>
      <tp t="s">
        <v>OneHour</v>
        <stp/>
        <stp>BINANCE_CANDLE</stp>
        <stp>ethusdt</stp>
        <stp>INTERVAL</stp>
        <stp>5</stp>
        <tr r="M30" s="1"/>
      </tp>
      <tp t="s">
        <v>FourHour</v>
        <stp/>
        <stp>BINANCE_CANDLE</stp>
        <stp>ethusdt</stp>
        <stp>INTERVAL</stp>
        <stp>7</stp>
        <tr r="M36" s="1"/>
      </tp>
      <tp>
        <v>-0.11684</v>
        <stp/>
        <stp>BINANCE</stp>
        <stp>trxbtc</stp>
        <stp>PRICE%</stp>
        <tr r="N11" s="1"/>
      </tp>
      <tp>
        <v>511.5</v>
        <stp/>
        <stp>BINANCE_CANDLE</stp>
        <stp>ethusdt</stp>
        <stp>LOW</stp>
        <stp>10</stp>
        <tr r="D42" s="1"/>
      </tp>
      <tp>
        <v>516.01</v>
        <stp/>
        <stp>BINANCE</stp>
        <stp>ethusdt</stp>
        <stp>BID</stp>
        <tr r="G5" s="1"/>
      </tp>
      <tp>
        <v>7086.59</v>
        <stp/>
        <stp>BINANCE_CANDLE</stp>
        <stp>btcusdt</stp>
        <stp>LOW</stp>
        <stp>10</stp>
        <tr r="D43" s="1"/>
      </tp>
      <tp>
        <v>7839.07528</v>
        <stp/>
        <stp>BINANCE_CANDLE</stp>
        <stp>ethusdt</stp>
        <stp>VOL</stp>
        <stp>10</stp>
        <tr r="J42" s="1"/>
      </tp>
      <tp>
        <v>1238.5861500000001</v>
        <stp/>
        <stp>BINANCE_CANDLE</stp>
        <stp>btcusdt</stp>
        <stp>VOL</stp>
        <stp>10</stp>
        <tr r="J43" s="1"/>
      </tp>
      <tp t="b">
        <v>0</v>
        <stp/>
        <stp>BINANCE_CANDLE</stp>
        <stp>ethusdt</stp>
        <stp>FINAL</stp>
        <stp>10</stp>
        <tr r="H42" s="1"/>
      </tp>
      <tp t="b">
        <v>0</v>
        <stp/>
        <stp>BINANCE_CANDLE</stp>
        <stp>btcusdt</stp>
        <stp>FINAL</stp>
        <stp>10</stp>
        <tr r="H43" s="1"/>
      </tp>
      <tp>
        <v>46499343</v>
        <stp/>
        <stp>BINANCE_CANDLE</stp>
        <stp>btcusdt</stp>
        <stp>FIRST_ID</stp>
        <stp>7</stp>
        <tr r="P37" s="1"/>
      </tp>
      <tp>
        <v>46505338</v>
        <stp/>
        <stp>BINANCE_CANDLE</stp>
        <stp>btcusdt</stp>
        <stp>FIRST_ID</stp>
        <stp>5</stp>
        <tr r="P31" s="1"/>
      </tp>
      <tp>
        <v>26627028</v>
        <stp/>
        <stp>BINANCE_CANDLE</stp>
        <stp>ethusdt</stp>
        <stp>FIRST_ID</stp>
        <stp>7</stp>
        <tr r="P36" s="1"/>
      </tp>
      <tp>
        <v>26630918</v>
        <stp/>
        <stp>BINANCE_CANDLE</stp>
        <stp>ethusdt</stp>
        <stp>FIRST_ID</stp>
        <stp>5</stp>
        <tr r="P30" s="1"/>
      </tp>
      <tp>
        <v>0.55166000000000004</v>
        <stp/>
        <stp>BINANCE</stp>
        <stp>xrpusdt</stp>
        <stp>ASK</stp>
        <tr r="I8" s="1"/>
      </tp>
      <tp>
        <v>43248.999999988424</v>
        <stp/>
        <stp>BINANCE_CANDLE</stp>
        <stp>ethusdt</stp>
        <stp>CLOSE_TIME</stp>
        <stp>7</stp>
        <tr r="G36" s="1"/>
      </tp>
      <tp>
        <v>43248.916666655095</v>
        <stp/>
        <stp>BINANCE_CANDLE</stp>
        <stp>ethusdt</stp>
        <stp>CLOSE_TIME</stp>
        <stp>5</stp>
        <tr r="G30" s="1"/>
      </tp>
      <tp>
        <v>43248.999999988424</v>
        <stp/>
        <stp>BINANCE_CANDLE</stp>
        <stp>btcusdt</stp>
        <stp>CLOSE_TIME</stp>
        <stp>7</stp>
        <tr r="G37" s="1"/>
      </tp>
      <tp>
        <v>43248.916666655095</v>
        <stp/>
        <stp>BINANCE_CANDLE</stp>
        <stp>btcusdt</stp>
        <stp>CLOSE_TIME</stp>
        <stp>5</stp>
        <tr r="G31" s="1"/>
      </tp>
      <tp>
        <v>9.5200000000000003E-6</v>
        <stp/>
        <stp>BINANCE</stp>
        <stp>trxbtc</stp>
        <stp>HIGH</stp>
        <tr r="C11" s="1"/>
      </tp>
      <tp>
        <v>69943.724799999996</v>
        <stp/>
        <stp>BINANCE</stp>
        <stp>ltcusdt</stp>
        <stp>VOL</stp>
        <tr r="K7" s="1"/>
      </tp>
      <tp>
        <v>0.55001</v>
        <stp/>
        <stp>BINANCE</stp>
        <stp>xrpusdt</stp>
        <stp>BID</stp>
        <tr r="G8" s="1"/>
      </tp>
      <tp>
        <v>8.3899999999999993E-6</v>
        <stp/>
        <stp>BINANCE_CANDLE</stp>
        <stp>trxbtc</stp>
        <stp>LOW</stp>
        <stp>5</stp>
        <tr r="D32" s="1"/>
      </tp>
      <tp>
        <v>8.3599999999999996E-6</v>
        <stp/>
        <stp>BINANCE_CANDLE</stp>
        <stp>trxbtc</stp>
        <stp>LOW</stp>
        <stp>7</stp>
        <tr r="D38" s="1"/>
      </tp>
      <tp t="b">
        <v>0</v>
        <stp/>
        <stp>BINANCE_CANDLE</stp>
        <stp>trxbtc</stp>
        <stp>FINAL</stp>
        <stp>7</stp>
        <tr r="H38" s="1"/>
      </tp>
      <tp t="b">
        <v>0</v>
        <stp/>
        <stp>BINANCE_CANDLE</stp>
        <stp>trxbtc</stp>
        <stp>FINAL</stp>
        <stp>5</stp>
        <tr r="H32" s="1"/>
      </tp>
      <tp>
        <v>7086.59</v>
        <stp/>
        <stp>BINANCE_CANDLE</stp>
        <stp>btcusdt</stp>
        <stp>LOW</stp>
        <stp>7</stp>
        <tr r="D37" s="1"/>
      </tp>
      <tp>
        <v>7086.59</v>
        <stp/>
        <stp>BINANCE_CANDLE</stp>
        <stp>btcusdt</stp>
        <stp>LOW</stp>
        <stp>5</stp>
        <tr r="D31" s="1"/>
      </tp>
      <tp>
        <v>-4.7099999999999998E-6</v>
        <stp/>
        <stp>BINANCE</stp>
        <stp>xrpbtc</stp>
        <stp>PRICE_CHANGE</stp>
        <tr r="O10" s="1"/>
      </tp>
      <tp>
        <v>7088.15</v>
        <stp/>
        <stp>BINANCE_TRADE</stp>
        <stp>btcusdt</stp>
        <stp>PRICE</stp>
        <tr r="I16" s="1"/>
      </tp>
      <tp>
        <v>110.4</v>
        <stp/>
        <stp>BINANCE_TRADE</stp>
        <stp>ltcusdt</stp>
        <stp>PRICE</stp>
        <tr r="I17" s="1"/>
      </tp>
      <tp>
        <v>-4.5690000000000001E-2</v>
        <stp/>
        <stp>BINANCE</stp>
        <stp>neobtc</stp>
        <stp>PRICE%</stp>
        <tr r="N9" s="1"/>
      </tp>
      <tp>
        <v>-1.11E-6</v>
        <stp/>
        <stp>BINANCE</stp>
        <stp>trxbtc</stp>
        <stp>PRICE_CHANGE</stp>
        <tr r="O11" s="1"/>
      </tp>
      <tp>
        <v>516</v>
        <stp/>
        <stp>BINANCE_CANDLE</stp>
        <stp>ethusdt</stp>
        <stp>LOW</stp>
        <stp>5</stp>
        <tr r="D30" s="1"/>
      </tp>
      <tp>
        <v>511.5</v>
        <stp/>
        <stp>BINANCE_CANDLE</stp>
        <stp>ethusdt</stp>
        <stp>LOW</stp>
        <stp>7</stp>
        <tr r="D36" s="1"/>
      </tp>
      <tp>
        <v>155772.09138</v>
        <stp/>
        <stp>BINANCE</stp>
        <stp>ethusdt</stp>
        <stp>VOL</stp>
        <tr r="K5" s="1"/>
      </tp>
      <tp>
        <v>27410.431106</v>
        <stp/>
        <stp>BINANCE</stp>
        <stp>btcusdt</stp>
        <stp>VOL</stp>
        <tr r="K6" s="1"/>
      </tp>
      <tp>
        <v>0.54339999999999999</v>
        <stp/>
        <stp>BINANCE</stp>
        <stp>xrpusdt</stp>
        <stp>LOW</stp>
        <tr r="B8" s="1"/>
      </tp>
      <tp>
        <v>8.2410000000000005E-5</v>
        <stp/>
        <stp>BINANCE</stp>
        <stp>xrpbtc</stp>
        <stp>HIGH</stp>
        <tr r="C10" s="1"/>
      </tp>
      <tp>
        <v>8.3899999999999993E-6</v>
        <stp/>
        <stp>BINANCE_CANDLE</stp>
        <stp>trxbtc</stp>
        <stp>CLOSE</stp>
        <stp>7</stp>
        <tr r="E38" s="1"/>
      </tp>
      <tp>
        <v>8.3899999999999993E-6</v>
        <stp/>
        <stp>BINANCE_CANDLE</stp>
        <stp>trxbtc</stp>
        <stp>CLOSE</stp>
        <stp>5</stp>
        <tr r="E32" s="1"/>
      </tp>
      <tp>
        <v>1113491.8980024699</v>
        <stp/>
        <stp>BINANCE_CANDLE</stp>
        <stp>btcusdt</stp>
        <stp>TAKE_BUY_QUOTE_VOL</stp>
        <stp>5</stp>
        <tr r="L31" s="1"/>
      </tp>
      <tp>
        <v>5274178.28665327</v>
        <stp/>
        <stp>BINANCE_CANDLE</stp>
        <stp>btcusdt</stp>
        <stp>TAKE_BUY_QUOTE_VOL</stp>
        <stp>7</stp>
        <tr r="L37" s="1"/>
      </tp>
      <tp>
        <v>712585.4998783</v>
        <stp/>
        <stp>BINANCE_CANDLE</stp>
        <stp>ethusdt</stp>
        <stp>TAKE_BUY_QUOTE_VOL</stp>
        <stp>5</stp>
        <tr r="L30" s="1"/>
      </tp>
      <tp>
        <v>2302155.0424533002</v>
        <stp/>
        <stp>BINANCE_CANDLE</stp>
        <stp>ethusdt</stp>
        <stp>TAKE_BUY_QUOTE_VOL</stp>
        <stp>7</stp>
        <tr r="L36" s="1"/>
      </tp>
      <tp>
        <v>26215</v>
        <stp/>
        <stp>BINANCE</stp>
        <stp>neobtc</stp>
        <stp>TRADES</stp>
        <tr r="M9" s="1"/>
      </tp>
      <tp>
        <v>516.01</v>
        <stp/>
        <stp>BINANCE_TRADE</stp>
        <stp>ethusdt</stp>
        <stp>PRICE</stp>
        <tr r="I15" s="1"/>
      </tp>
      <tp>
        <v>43248.833333333336</v>
        <stp/>
        <stp>BINANCE_CANDLE</stp>
        <stp>ethusdt</stp>
        <stp>OPEN_TIME</stp>
        <stp>7</stp>
        <tr r="F36" s="1"/>
      </tp>
      <tp>
        <v>43248.875</v>
        <stp/>
        <stp>BINANCE_CANDLE</stp>
        <stp>ethusdt</stp>
        <stp>OPEN_TIME</stp>
        <stp>5</stp>
        <tr r="F30" s="1"/>
      </tp>
      <tp>
        <v>1.1999999999999999E-7</v>
        <stp/>
        <stp>BINANCE</stp>
        <stp>xrpbtc</stp>
        <stp>Spread</stp>
        <tr r="H10" s="1"/>
      </tp>
      <tp>
        <v>118.09</v>
        <stp/>
        <stp>BINANCE_24H</stp>
        <stp>ltcusdt</stp>
        <stp>CLOSE</stp>
        <tr r="D7" s="1"/>
      </tp>
      <tp>
        <v>7339</v>
        <stp/>
        <stp>BINANCE_24H</stp>
        <stp>btcusdt</stp>
        <stp>CLOSE</stp>
        <tr r="D6" s="1"/>
      </tp>
      <tp>
        <v>4455.7749999999996</v>
        <stp/>
        <stp>BINANCE_CANDLE</stp>
        <stp>ethusdt</stp>
        <stp>TAKE_BUY_VOL</stp>
        <stp>10</stp>
        <tr r="K42" s="1"/>
      </tp>
      <tp>
        <v>43248.890704386577</v>
        <stp/>
        <stp>BINANCE_TRADE</stp>
        <stp>neobtc</stp>
        <stp>TRADE_TIME</stp>
        <tr r="O19" s="1"/>
      </tp>
      <tp>
        <v>7.0699999999999999E-3</v>
        <stp/>
        <stp>BINANCE_24H</stp>
        <stp>neobtc</stp>
        <stp>OPEN</stp>
        <tr r="E9" s="1"/>
      </tp>
      <tp>
        <v>570.45000000000005</v>
        <stp/>
        <stp>BINANCE_24H</stp>
        <stp>ethusdt</stp>
        <stp>OPEN</stp>
        <tr r="E5" s="1"/>
      </tp>
      <tp>
        <v>7338.79</v>
        <stp/>
        <stp>BINANCE_24H</stp>
        <stp>btcusdt</stp>
        <stp>OPEN</stp>
        <tr r="E6" s="1"/>
      </tp>
      <tp>
        <v>118.08</v>
        <stp/>
        <stp>BINANCE_24H</stp>
        <stp>ltcusdt</stp>
        <stp>OPEN</stp>
        <tr r="E7" s="1"/>
      </tp>
      <tp t="b">
        <v>0</v>
        <stp/>
        <stp>BINANCE_TRADE</stp>
        <stp>ltcusdt</stp>
        <stp>BUYER_IS_MAKER</stp>
        <tr r="K17" s="1"/>
      </tp>
      <tp t="b">
        <v>0</v>
        <stp/>
        <stp>BINANCE_TRADE</stp>
        <stp>btcusdt</stp>
        <stp>BUYER_IS_MAKER</stp>
        <tr r="K16" s="1"/>
      </tp>
      <tp t="b">
        <v>1</v>
        <stp/>
        <stp>BINANCE_TRADE</stp>
        <stp>ethusdt</stp>
        <stp>BUYER_IS_MAKER</stp>
        <tr r="K15" s="1"/>
      </tp>
      <tp t="b">
        <v>1</v>
        <stp/>
        <stp>BINANCE_TRADE</stp>
        <stp>xrpusdt</stp>
        <stp>BUYER_IS_MAKER</stp>
        <tr r="K18" s="1"/>
      </tp>
      <tp>
        <v>575</v>
        <stp/>
        <stp>GDAX</stp>
        <stp>ETH-USD</stp>
        <stp>high_24h</stp>
        <tr r="F3" s="2"/>
      </tp>
      <tp>
        <v>7444.8</v>
        <stp/>
        <stp>GDAX</stp>
        <stp>BTC-USD</stp>
        <stp>high_24h</stp>
        <tr r="F4" s="2"/>
      </tp>
      <tp>
        <v>741.40308400000004</v>
        <stp/>
        <stp>BINANCE_CANDLE</stp>
        <stp>btcusdt</stp>
        <stp>TAKE_BUY_VOL</stp>
        <stp>10</stp>
        <tr r="K43" s="1"/>
      </tp>
      <tp>
        <v>0.60519999999999996</v>
        <stp/>
        <stp>BINANCE_24H</stp>
        <stp>xrpusdt</stp>
        <stp>OPEN</stp>
        <tr r="E8" s="1"/>
      </tp>
      <tp>
        <v>43248.875</v>
        <stp/>
        <stp>BINANCE_CANDLE</stp>
        <stp>btcusdt</stp>
        <stp>OPEN_TIME</stp>
        <stp>5</stp>
        <tr r="F31" s="1"/>
      </tp>
      <tp>
        <v>43248.833333333336</v>
        <stp/>
        <stp>BINANCE_CANDLE</stp>
        <stp>btcusdt</stp>
        <stp>OPEN_TIME</stp>
        <stp>7</stp>
        <tr r="F37" s="1"/>
      </tp>
      <tp>
        <v>570.45000000000005</v>
        <stp/>
        <stp>BINANCE_24H</stp>
        <stp>ethusdt</stp>
        <stp>CLOSE</stp>
        <tr r="D5" s="1"/>
      </tp>
      <tp>
        <v>1E-8</v>
        <stp/>
        <stp>BINANCE</stp>
        <stp>trxbtc</stp>
        <stp>Spread</stp>
        <tr r="H11" s="1"/>
      </tp>
      <tp t="b">
        <v>0</v>
        <stp/>
        <stp>BINANCE_CANDLE</stp>
        <stp>trxbtc</stp>
        <stp>FINAL</stp>
        <stp>10</stp>
        <tr r="H44" s="1"/>
      </tp>
      <tp>
        <v>7.0699999999999999E-3</v>
        <stp/>
        <stp>BINANCE_24H</stp>
        <stp>neobtc</stp>
        <stp>CLOSE</stp>
        <tr r="D9" s="1"/>
      </tp>
      <tp>
        <v>8.3599999999999996E-6</v>
        <stp/>
        <stp>BINANCE_CANDLE</stp>
        <stp>trxbtc</stp>
        <stp>LOW</stp>
        <stp>10</stp>
        <tr r="D44" s="1"/>
      </tp>
      <tp>
        <v>50314403</v>
        <stp/>
        <stp>BINANCE_CANDLE</stp>
        <stp>trxbtc</stp>
        <stp>VOL</stp>
        <stp>10</stp>
        <tr r="J44" s="1"/>
      </tp>
      <tp t="s">
        <v>FourHour</v>
        <stp/>
        <stp>BINANCE_CANDLE</stp>
        <stp>trxbtc</stp>
        <stp>INTERVAL</stp>
        <stp>7</stp>
        <tr r="M38" s="1"/>
      </tp>
      <tp t="s">
        <v>OneHour</v>
        <stp/>
        <stp>BINANCE_CANDLE</stp>
        <stp>trxbtc</stp>
        <stp>INTERVAL</stp>
        <stp>5</stp>
        <tr r="M32" s="1"/>
      </tp>
      <tp>
        <v>2033977.1468251499</v>
        <stp/>
        <stp>BINANCE_CANDLE</stp>
        <stp>btcusdt</stp>
        <stp>QUOTE_VOL</stp>
        <stp>5</stp>
        <tr r="I31" s="1"/>
      </tp>
      <tp>
        <v>8811083.6166344304</v>
        <stp/>
        <stp>BINANCE_CANDLE</stp>
        <stp>btcusdt</stp>
        <stp>QUOTE_VOL</stp>
        <stp>7</stp>
        <tr r="I37" s="1"/>
      </tp>
      <tp>
        <v>4051158.0279271002</v>
        <stp/>
        <stp>BINANCE_CANDLE</stp>
        <stp>ethusdt</stp>
        <stp>QUOTE_VOL</stp>
        <stp>7</stp>
        <tr r="I36" s="1"/>
      </tp>
      <tp>
        <v>1244624.1148619</v>
        <stp/>
        <stp>BINANCE_CANDLE</stp>
        <stp>ethusdt</stp>
        <stp>QUOTE_VOL</stp>
        <stp>5</stp>
        <tr r="I30" s="1"/>
      </tp>
      <tp>
        <v>8.3899999999999993E-6</v>
        <stp/>
        <stp>BINANCE_CANDLE</stp>
        <stp>trxbtc</stp>
        <stp>CLOSE</stp>
        <stp>10</stp>
        <tr r="E44" s="1"/>
      </tp>
      <tp>
        <v>515.5</v>
        <stp/>
        <stp>GDAX</stp>
        <stp>ETH-USD</stp>
        <stp>LAST_PRICE</stp>
        <tr r="D3" s="2"/>
      </tp>
      <tp>
        <v>7102.12</v>
        <stp/>
        <stp>GDAX</stp>
        <stp>BTC-USD</stp>
        <stp>LAST_PRICE</stp>
        <tr r="D4" s="2"/>
      </tp>
      <tp>
        <v>6.7470000000000004E-3</v>
        <stp/>
        <stp>BINANCE_TRADE</stp>
        <stp>neobtc</stp>
        <stp>PRICE</stp>
        <tr r="I19" s="1"/>
      </tp>
      <tp>
        <v>43248.890785347219</v>
        <stp/>
        <stp>BINANCE_CANDLE</stp>
        <stp>trxbtc</stp>
        <stp>Event_Time</stp>
        <stp>7</stp>
        <tr r="O38" s="1"/>
      </tp>
      <tp>
        <v>43248.890785381947</v>
        <stp/>
        <stp>BINANCE_CANDLE</stp>
        <stp>trxbtc</stp>
        <stp>Event_Time</stp>
        <stp>5</stp>
        <tr r="O32" s="1"/>
      </tp>
      <tp>
        <v>17207562.637333099</v>
        <stp/>
        <stp>BINANCE</stp>
        <stp>xrpusdt</stp>
        <stp>QUOTE_VOL</stp>
        <tr r="L8" s="1"/>
      </tp>
      <tp>
        <v>0.60519999999999996</v>
        <stp/>
        <stp>BINANCE_24H</stp>
        <stp>xrpusdt</stp>
        <stp>CLOSE</stp>
        <tr r="D8" s="1"/>
      </tp>
      <tp>
        <v>43248.999999988424</v>
        <stp/>
        <stp>BINANCE_CANDLE</stp>
        <stp>trxbtc</stp>
        <stp>CLOSE_TIME</stp>
        <stp>7</stp>
        <tr r="G38" s="1"/>
      </tp>
      <tp>
        <v>43248.916666655095</v>
        <stp/>
        <stp>BINANCE_CANDLE</stp>
        <stp>trxbtc</stp>
        <stp>CLOSE_TIME</stp>
        <stp>5</stp>
        <tr r="G32" s="1"/>
      </tp>
      <tp>
        <v>28745115</v>
        <stp/>
        <stp>BINANCE_CANDLE</stp>
        <stp>trxbtc</stp>
        <stp>FIRST_ID</stp>
        <stp>5</stp>
        <tr r="P32" s="1"/>
      </tp>
      <tp>
        <v>28742643</v>
        <stp/>
        <stp>BINANCE_CANDLE</stp>
        <stp>trxbtc</stp>
        <stp>FIRST_ID</stp>
        <stp>7</stp>
        <tr r="P38" s="1"/>
      </tp>
      <tp>
        <v>8.2390000000000002E-5</v>
        <stp/>
        <stp>BINANCE_24H</stp>
        <stp>xrpbtc</stp>
        <stp>OPEN</stp>
        <tr r="E10" s="1"/>
      </tp>
      <tp>
        <v>43248.890785324074</v>
        <stp/>
        <stp>BINANCE_TRADE</stp>
        <stp>trxbtc</stp>
        <stp>TRADE_TIME</stp>
        <tr r="O21" s="1"/>
      </tp>
      <tp>
        <v>82996801.391352803</v>
        <stp/>
        <stp>BINANCE</stp>
        <stp>ethusdt</stp>
        <stp>QUOTE_VOL</stp>
        <tr r="L5" s="1"/>
      </tp>
      <tp>
        <v>39.787702430000003</v>
        <stp/>
        <stp>BINANCE_CANDLE</stp>
        <stp>trxbtc</stp>
        <stp>TAKE_BUY_QUOTE_VOL</stp>
        <stp>5</stp>
        <tr r="L32" s="1"/>
      </tp>
      <tp>
        <v>219.73664076</v>
        <stp/>
        <stp>BINANCE_CANDLE</stp>
        <stp>trxbtc</stp>
        <stp>TAKE_BUY_QUOTE_VOL</stp>
        <stp>7</stp>
        <tr r="L38" s="1"/>
      </tp>
      <tp>
        <v>8.3899999999999993E-6</v>
        <stp/>
        <stp>BINANCE_TRADE</stp>
        <stp>trxbtc</stp>
        <stp>PRICE</stp>
        <tr r="I21" s="1"/>
      </tp>
      <tp>
        <v>516.25</v>
        <stp/>
        <stp>BINANCE_DEPTH</stp>
        <stp>ethusdt</stp>
        <stp>ASK_DEPTH</stp>
        <stp>0</stp>
        <tr r="D15" s="1"/>
      </tp>
      <tp>
        <v>516.26</v>
        <stp/>
        <stp>BINANCE_DEPTH</stp>
        <stp>ethusdt</stp>
        <stp>ASK_DEPTH</stp>
        <stp>1</stp>
        <tr r="D16" s="1"/>
      </tp>
      <tp>
        <v>516.51</v>
        <stp/>
        <stp>BINANCE_DEPTH</stp>
        <stp>ethusdt</stp>
        <stp>ASK_DEPTH</stp>
        <stp>2</stp>
        <tr r="D17" s="1"/>
      </tp>
      <tp>
        <v>516.64</v>
        <stp/>
        <stp>BINANCE_DEPTH</stp>
        <stp>ethusdt</stp>
        <stp>ASK_DEPTH</stp>
        <stp>3</stp>
        <tr r="D18" s="1"/>
      </tp>
      <tp>
        <v>516.80999999999995</v>
        <stp/>
        <stp>BINANCE_DEPTH</stp>
        <stp>ethusdt</stp>
        <stp>ASK_DEPTH</stp>
        <stp>4</stp>
        <tr r="D19" s="1"/>
      </tp>
      <tp>
        <v>516.98</v>
        <stp/>
        <stp>BINANCE_DEPTH</stp>
        <stp>ethusdt</stp>
        <stp>ASK_DEPTH</stp>
        <stp>5</stp>
        <tr r="D20" s="1"/>
      </tp>
      <tp>
        <v>516.99</v>
        <stp/>
        <stp>BINANCE_DEPTH</stp>
        <stp>ethusdt</stp>
        <stp>ASK_DEPTH</stp>
        <stp>6</stp>
        <tr r="D21" s="1"/>
      </tp>
      <tp>
        <v>517</v>
        <stp/>
        <stp>BINANCE_DEPTH</stp>
        <stp>ethusdt</stp>
        <stp>ASK_DEPTH</stp>
        <stp>7</stp>
        <tr r="D22" s="1"/>
      </tp>
      <tp>
        <v>517.03</v>
        <stp/>
        <stp>BINANCE_DEPTH</stp>
        <stp>ethusdt</stp>
        <stp>ASK_DEPTH</stp>
        <stp>8</stp>
        <tr r="D23" s="1"/>
      </tp>
      <tp>
        <v>517.09</v>
        <stp/>
        <stp>BINANCE_DEPTH</stp>
        <stp>ethusdt</stp>
        <stp>ASK_DEPTH</stp>
        <stp>9</stp>
        <tr r="D24" s="1"/>
      </tp>
      <tp>
        <v>7.7680000000000002E-5</v>
        <stp/>
        <stp>BINANCE_TRADE</stp>
        <stp>xrpbtc</stp>
        <stp>PRICE</stp>
        <tr r="I20" s="1"/>
      </tp>
      <tp>
        <v>511.5</v>
        <stp/>
        <stp>BINANCE_CANDLE</stp>
        <stp>ethusdt</stp>
        <stp>OPEN</stp>
        <stp>10</stp>
        <tr r="B42" s="1"/>
      </tp>
      <tp>
        <v>9.5100000000000004E-6</v>
        <stp/>
        <stp>BINANCE_24H</stp>
        <stp>trxbtc</stp>
        <stp>OPEN</stp>
        <tr r="E11" s="1"/>
      </tp>
      <tp>
        <v>7132.1</v>
        <stp/>
        <stp>BINANCE_CANDLE</stp>
        <stp>btcusdt</stp>
        <stp>HIGH</stp>
        <stp>10</stp>
        <tr r="C43" s="1"/>
      </tp>
      <tp>
        <v>515.48</v>
        <stp/>
        <stp>BINANCE_DEPTH</stp>
        <stp>ethusdt</stp>
        <stp>BID_DEPTH</stp>
        <stp>9</stp>
        <tr r="B24" s="1"/>
      </tp>
      <tp>
        <v>515.49</v>
        <stp/>
        <stp>BINANCE_DEPTH</stp>
        <stp>ethusdt</stp>
        <stp>BID_DEPTH</stp>
        <stp>8</stp>
        <tr r="B23" s="1"/>
      </tp>
      <tp>
        <v>515.5</v>
        <stp/>
        <stp>BINANCE_DEPTH</stp>
        <stp>ethusdt</stp>
        <stp>BID_DEPTH</stp>
        <stp>7</stp>
        <tr r="B22" s="1"/>
      </tp>
      <tp>
        <v>515.6</v>
        <stp/>
        <stp>BINANCE_DEPTH</stp>
        <stp>ethusdt</stp>
        <stp>BID_DEPTH</stp>
        <stp>6</stp>
        <tr r="B21" s="1"/>
      </tp>
      <tp>
        <v>515.73</v>
        <stp/>
        <stp>BINANCE_DEPTH</stp>
        <stp>ethusdt</stp>
        <stp>BID_DEPTH</stp>
        <stp>5</stp>
        <tr r="B20" s="1"/>
      </tp>
      <tp>
        <v>515.79</v>
        <stp/>
        <stp>BINANCE_DEPTH</stp>
        <stp>ethusdt</stp>
        <stp>BID_DEPTH</stp>
        <stp>4</stp>
        <tr r="B19" s="1"/>
      </tp>
      <tp>
        <v>515.91</v>
        <stp/>
        <stp>BINANCE_DEPTH</stp>
        <stp>ethusdt</stp>
        <stp>BID_DEPTH</stp>
        <stp>3</stp>
        <tr r="B18" s="1"/>
      </tp>
      <tp>
        <v>515.99</v>
        <stp/>
        <stp>BINANCE_DEPTH</stp>
        <stp>ethusdt</stp>
        <stp>BID_DEPTH</stp>
        <stp>2</stp>
        <tr r="B17" s="1"/>
      </tp>
      <tp>
        <v>516</v>
        <stp/>
        <stp>BINANCE_DEPTH</stp>
        <stp>ethusdt</stp>
        <stp>BID_DEPTH</stp>
        <stp>1</stp>
        <tr r="B16" s="1"/>
      </tp>
      <tp>
        <v>516.01</v>
        <stp/>
        <stp>BINANCE_DEPTH</stp>
        <stp>ethusdt</stp>
        <stp>BID_DEPTH</stp>
        <stp>0</stp>
        <tr r="B15" s="1"/>
      </tp>
      <tp>
        <v>197904633.91417867</v>
        <stp/>
        <stp>BINANCE</stp>
        <stp>btcusdt</stp>
        <stp>QUOTE_VOL</stp>
        <tr r="L6" s="1"/>
      </tp>
      <tp>
        <v>7996861.2398544</v>
        <stp/>
        <stp>BINANCE</stp>
        <stp>ltcusdt</stp>
        <stp>QUOTE_VOL</stp>
        <tr r="L7" s="1"/>
      </tp>
      <tp>
        <v>9.5100000000000004E-6</v>
        <stp/>
        <stp>BINANCE_24H</stp>
        <stp>trxbtc</stp>
        <stp>CLOSE</stp>
        <tr r="D11" s="1"/>
      </tp>
      <tp>
        <v>8.2390000000000002E-5</v>
        <stp/>
        <stp>BINANCE_24H</stp>
        <stp>xrpbtc</stp>
        <stp>CLOSE</stp>
        <tr r="D10" s="1"/>
      </tp>
      <tp>
        <v>568.97</v>
        <stp/>
        <stp>GDAX</stp>
        <stp>ETH-USD</stp>
        <stp>open_24h</stp>
        <tr r="E3" s="2"/>
      </tp>
      <tp>
        <v>7334.2</v>
        <stp/>
        <stp>GDAX</stp>
        <stp>BTC-USD</stp>
        <stp>open_24h</stp>
        <tr r="E4" s="2"/>
      </tp>
      <tp>
        <v>43248.890803784721</v>
        <stp/>
        <stp>BINANCE_TRADE</stp>
        <stp>xrpbtc</stp>
        <stp>TRADE_TIME</stp>
        <tr r="O20" s="1"/>
      </tp>
      <tp t="b">
        <v>1</v>
        <stp/>
        <stp>BINANCE_TRADE</stp>
        <stp>xrpusdt</stp>
        <stp>IGNORE</stp>
        <tr r="L18" s="1"/>
      </tp>
      <tp t="b">
        <v>1</v>
        <stp/>
        <stp>BINANCE_TRADE</stp>
        <stp>ltcusdt</stp>
        <stp>IGNORE</stp>
        <tr r="L17" s="1"/>
      </tp>
      <tp t="b">
        <v>1</v>
        <stp/>
        <stp>BINANCE_TRADE</stp>
        <stp>btcusdt</stp>
        <stp>IGNORE</stp>
        <tr r="L16" s="1"/>
      </tp>
      <tp t="b">
        <v>1</v>
        <stp/>
        <stp>BINANCE_TRADE</stp>
        <stp>ethusdt</stp>
        <stp>IGNORE</stp>
        <tr r="L15" s="1"/>
      </tp>
      <tp>
        <v>7099</v>
        <stp/>
        <stp>BINANCE_CANDLE</stp>
        <stp>btcusdt</stp>
        <stp>OPEN</stp>
        <stp>10</stp>
        <tr r="B43" s="1"/>
      </tp>
      <tp>
        <v>6.9999999999999999E-6</v>
        <stp/>
        <stp>BINANCE</stp>
        <stp>neobtc</stp>
        <stp>Spread</stp>
        <tr r="H9" s="1"/>
      </tp>
      <tp>
        <v>522</v>
        <stp/>
        <stp>BINANCE_CANDLE</stp>
        <stp>ethusdt</stp>
        <stp>HIGH</stp>
        <stp>10</stp>
        <tr r="C42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EA86895-C996-45BB-9461-8033276EAF8D}" name="Table1" displayName="Table1" ref="A4:O11" totalsRowShown="0" dataDxfId="105" dataCellStyle="Comma">
  <autoFilter ref="A4:O11" xr:uid="{C4F49F7D-8667-4D6B-AD96-B004DDF9E1A6}"/>
  <tableColumns count="15">
    <tableColumn id="1" xr3:uid="{3DCAC593-21E4-456C-93D1-EEDC8340EA91}" name="SYMBOL"/>
    <tableColumn id="2" xr3:uid="{BD1F10D1-4516-437C-A019-01CE2442BC76}" name="LOW" dataDxfId="104" totalsRowDxfId="103" dataCellStyle="Comma">
      <calculatedColumnFormula>RTD(progId,,BINANCE,$A5,B$4)</calculatedColumnFormula>
    </tableColumn>
    <tableColumn id="3" xr3:uid="{91943E91-93A3-432F-90A1-9A812A7495A3}" name="HIGH" dataDxfId="102" totalsRowDxfId="101" dataCellStyle="Comma">
      <calculatedColumnFormula>RTD(progId,,BINANCE,$A5,C$4)</calculatedColumnFormula>
    </tableColumn>
    <tableColumn id="4" xr3:uid="{16B5E286-FCD6-42DD-AD70-936F5453E647}" name="CLOSE" dataDxfId="100" totalsRowDxfId="99" dataCellStyle="Comma">
      <calculatedColumnFormula>RTD(progId,,BINANCE,$A5,D$4)</calculatedColumnFormula>
    </tableColumn>
    <tableColumn id="15" xr3:uid="{67B2C544-857B-4123-809A-B920230BEECB}" name="OPEN" dataDxfId="98" dataCellStyle="Comma">
      <calculatedColumnFormula>RTD(progId,,BINANCE,$A5,E$4)</calculatedColumnFormula>
    </tableColumn>
    <tableColumn id="9" xr3:uid="{20BDBC22-B4AF-42A8-AAE5-B7ECB2022FC2}" name="BID_SIZE" dataDxfId="97" totalsRowDxfId="96" dataCellStyle="Comma">
      <calculatedColumnFormula>RTD(progId,,BINANCE,$A5,F$4)</calculatedColumnFormula>
    </tableColumn>
    <tableColumn id="7" xr3:uid="{ECAEA6E2-113E-4E1B-AC1E-0EC5CB822859}" name="BID" dataDxfId="95" totalsRowDxfId="94" dataCellStyle="Comma">
      <calculatedColumnFormula>RTD(progId,,BINANCE,$A5,G$4)</calculatedColumnFormula>
    </tableColumn>
    <tableColumn id="14" xr3:uid="{2B73FE2B-AD25-474E-A435-F857ECE61F97}" name="Spread" dataDxfId="93" totalsRowDxfId="92" dataCellStyle="Comma">
      <calculatedColumnFormula>RTD(progId,,BINANCE,$A5,H$4)</calculatedColumnFormula>
    </tableColumn>
    <tableColumn id="8" xr3:uid="{01343A1D-C841-40C5-A6D2-6BD0755AEFFD}" name="ASK" dataDxfId="91" totalsRowDxfId="90" dataCellStyle="Comma">
      <calculatedColumnFormula>RTD(progId,,BINANCE,$A5,I$4)</calculatedColumnFormula>
    </tableColumn>
    <tableColumn id="6" xr3:uid="{7441CD62-3DE6-428D-A648-DC43FCDEC43E}" name="ASK_SIZE" dataDxfId="89" totalsRowDxfId="88" dataCellStyle="Comma">
      <calculatedColumnFormula>RTD(progId,,BINANCE,$A5,J$4)</calculatedColumnFormula>
    </tableColumn>
    <tableColumn id="5" xr3:uid="{5886EA1E-E3A6-4210-AA96-061D82EA05DB}" name="VOL" dataDxfId="87" totalsRowDxfId="86" dataCellStyle="Comma">
      <calculatedColumnFormula>RTD(progId,,BINANCE,$A5,K$4)</calculatedColumnFormula>
    </tableColumn>
    <tableColumn id="10" xr3:uid="{ED72F41F-7448-4225-8EB2-C6126D47AA45}" name="QUOTE_VOL" dataDxfId="85" totalsRowDxfId="84" dataCellStyle="Comma">
      <calculatedColumnFormula>RTD(progId,,BINANCE,$A5,L$4)</calculatedColumnFormula>
    </tableColumn>
    <tableColumn id="11" xr3:uid="{6F6174C4-E63C-47F0-9019-CB5FC0BB6E18}" name="TRADES" dataDxfId="83" totalsRowDxfId="82" dataCellStyle="Comma">
      <calculatedColumnFormula>RTD(progId,,BINANCE,$A5,M$4)</calculatedColumnFormula>
    </tableColumn>
    <tableColumn id="12" xr3:uid="{D83BB7C6-4C04-4806-AF73-A11C3BF0C421}" name="PRICE%" dataDxfId="81" totalsRowDxfId="80" dataCellStyle="Percent">
      <calculatedColumnFormula>RTD(progId,,BINANCE,$A5,N$4)</calculatedColumnFormula>
    </tableColumn>
    <tableColumn id="13" xr3:uid="{03DEA07C-BDA4-4374-813A-6502C8EC5BD0}" name="PRICE_CHANGE" dataDxfId="79" totalsRowDxfId="78" dataCellStyle="Comma">
      <calculatedColumnFormula>RTD(progId,,BINANCE,$A5,O$4)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93E15AA-864E-4171-85AC-CA73EF3D952A}" name="Table3" displayName="Table3" ref="A14:E24" totalsRowShown="0" dataDxfId="77" dataCellStyle="Comma">
  <autoFilter ref="A14:E24" xr:uid="{9B5750BD-A8BF-49B3-8CCE-E75F6CB95AEF}"/>
  <tableColumns count="5">
    <tableColumn id="1" xr3:uid="{024D3077-4CB4-423F-9919-17E1D03B62EF}" name="BID_DEPTH_SIZE" dataDxfId="76" dataCellStyle="20% - Accent6">
      <calculatedColumnFormula>RTD(progId,,BINANCE_DEPTH,$C$14,A$14,$C15)</calculatedColumnFormula>
    </tableColumn>
    <tableColumn id="2" xr3:uid="{A846FBD5-F5D1-42A6-9B15-E4F95F35D0D8}" name="BID_DEPTH" dataDxfId="75" dataCellStyle="20% - Accent6">
      <calculatedColumnFormula>RTD(progId,,BINANCE_DEPTH,$C$14,B$14,$C15)</calculatedColumnFormula>
    </tableColumn>
    <tableColumn id="3" xr3:uid="{61C19639-7D28-4B92-A8B2-CB2407C53DA3}" name="ethusdt" dataDxfId="74"/>
    <tableColumn id="4" xr3:uid="{26E73E79-2351-4AA2-B059-B8FBF5772528}" name="ASK_DEPTH" dataDxfId="73" dataCellStyle="20% - Accent2">
      <calculatedColumnFormula>RTD(progId,,BINANCE_DEPTH,$C$14,D$14,$C15)</calculatedColumnFormula>
    </tableColumn>
    <tableColumn id="5" xr3:uid="{4F75757B-DFD1-4B07-AFA1-EC3E611607E7}" name="ASK_DEPTH_SIZE" dataDxfId="72" dataCellStyle="20% - Accent2">
      <calculatedColumnFormula>RTD(progId,,BINANCE_DEPTH,$C$14,E$14,$C15)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FA08BD9-49E7-43D9-9107-498554C9DD86}" name="Table4" displayName="Table4" ref="G14:O21" totalsRowShown="0" dataDxfId="71" tableBorderDxfId="70" dataCellStyle="Comma">
  <autoFilter ref="G14:O21" xr:uid="{A420389B-2E6A-4F02-A7C2-6691F84309DB}"/>
  <tableColumns count="9">
    <tableColumn id="1" xr3:uid="{4DF9B9E1-1E83-4EF7-84C1-2078EE821C9B}" name="SYMBOL"/>
    <tableColumn id="2" xr3:uid="{7A9D1BD2-CDED-4716-A77F-64066BF610F2}" name="TRADE_ID" dataDxfId="69" dataCellStyle="Comma">
      <calculatedColumnFormula>RTD(progId,,BINACE_TRADE,$G15,H$14)</calculatedColumnFormula>
    </tableColumn>
    <tableColumn id="3" xr3:uid="{354287B4-D1D8-44B9-86FB-9FB34A18D99C}" name="PRICE" dataDxfId="68" dataCellStyle="Comma">
      <calculatedColumnFormula>RTD(progId,,BINACE_TRADE,$G15,I$14)</calculatedColumnFormula>
    </tableColumn>
    <tableColumn id="4" xr3:uid="{8697802C-B742-4C06-809E-A6FC0FE7CCD5}" name="QUANTITY" dataDxfId="67" dataCellStyle="Comma">
      <calculatedColumnFormula>RTD(progId,,BINACE_TRADE,$G15,J$14)</calculatedColumnFormula>
    </tableColumn>
    <tableColumn id="7" xr3:uid="{4B2C6341-2C08-42AC-B29F-1942A6C5C0B8}" name="BUYER_IS_MAKER" dataDxfId="66" dataCellStyle="Comma">
      <calculatedColumnFormula>RTD(progId,,BINACE_TRADE,$G15,K$14)</calculatedColumnFormula>
    </tableColumn>
    <tableColumn id="8" xr3:uid="{EFB18125-1C0D-4363-B531-114C2E88F054}" name="IGNORE" dataDxfId="65" dataCellStyle="Comma">
      <calculatedColumnFormula>RTD(progId,,BINACE_TRADE,$G15,L$14)</calculatedColumnFormula>
    </tableColumn>
    <tableColumn id="9" xr3:uid="{596DAC26-1FB0-4FA0-9F2B-2F85949317B9}" name="FIRST_ID" dataDxfId="64" dataCellStyle="Comma">
      <calculatedColumnFormula>RTD(progId,,BINACE_TRADE,$G15,M$14)</calculatedColumnFormula>
    </tableColumn>
    <tableColumn id="10" xr3:uid="{625DA386-D82A-4BD8-99A5-41F6984223F9}" name="LAST_ID" dataDxfId="63" dataCellStyle="Comma">
      <calculatedColumnFormula>RTD(progId,,BINACE_TRADE,$G15,N$14)</calculatedColumnFormula>
    </tableColumn>
    <tableColumn id="11" xr3:uid="{B43DE4EC-1073-4EE5-AFA6-29717F6887CA}" name="TRADE_TIME" dataDxfId="62" dataCellStyle="Comma">
      <calculatedColumnFormula>RTD(progId,,BINACE_TRADE,$G15,O$14)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449DF2E-F96A-49C0-ABBE-71A8697FFDC0}" name="Table6" displayName="Table6" ref="A29:Q32" totalsRowShown="0" dataDxfId="61" tableBorderDxfId="60" dataCellStyle="Comma">
  <autoFilter ref="A29:Q32" xr:uid="{BD9601BD-F222-4DBD-B404-C68EB6A96569}"/>
  <tableColumns count="17">
    <tableColumn id="1" xr3:uid="{A75C3BB9-BD50-4A86-92A6-228C26DADEC8}" name="SYMBOL"/>
    <tableColumn id="2" xr3:uid="{271F2E56-459C-4325-9A04-1A9F5B3B7F43}" name="OPEN" dataDxfId="59" dataCellStyle="Comma">
      <calculatedColumnFormula>RTD(progId,,BINANCE_CANDLE,$A30,B$29,$D$28)</calculatedColumnFormula>
    </tableColumn>
    <tableColumn id="3" xr3:uid="{8996362D-BF62-4A19-8C47-D07BB4C877F0}" name="HIGH" dataDxfId="58" dataCellStyle="Comma">
      <calculatedColumnFormula>RTD(progId,,BINANCE_CANDLE,$A30,C$29,$D$28)</calculatedColumnFormula>
    </tableColumn>
    <tableColumn id="4" xr3:uid="{77448F41-FF9F-43E6-9CB3-48B1AFE42AEB}" name="LOW" dataDxfId="57" dataCellStyle="Comma">
      <calculatedColumnFormula>RTD(progId,,BINANCE_CANDLE,$A30,D$29,$D$28)</calculatedColumnFormula>
    </tableColumn>
    <tableColumn id="5" xr3:uid="{1CBFA155-B8FA-4A1A-9482-672E8069C9E1}" name="CLOSE" dataDxfId="56" dataCellStyle="Comma">
      <calculatedColumnFormula>RTD(progId,,BINANCE_CANDLE,$A30,E$29,$D$28)</calculatedColumnFormula>
    </tableColumn>
    <tableColumn id="6" xr3:uid="{E40AE6FA-10C3-45A4-A49A-5936433E60C5}" name="OPEN_TIME" dataDxfId="55" dataCellStyle="Comma">
      <calculatedColumnFormula>RTD(progId,,BINANCE_CANDLE,$A30,F$29,$D$28)</calculatedColumnFormula>
    </tableColumn>
    <tableColumn id="7" xr3:uid="{429829C2-0F7D-49C8-AC77-925D4DCC80B5}" name="CLOSE_TIME" dataDxfId="54" dataCellStyle="Comma">
      <calculatedColumnFormula>RTD(progId,,BINANCE_CANDLE,$A30,G$29,$D$28)</calculatedColumnFormula>
    </tableColumn>
    <tableColumn id="8" xr3:uid="{882827BB-E1D4-4F9A-A943-912E4B196B6E}" name="FINAL" dataDxfId="53" dataCellStyle="Comma">
      <calculatedColumnFormula>RTD(progId,,BINANCE_CANDLE,$A30,H$29,$D$28)</calculatedColumnFormula>
    </tableColumn>
    <tableColumn id="12" xr3:uid="{190D5A98-9240-49A0-8013-C83B0A17B4AA}" name="QUOTE_VOL" dataDxfId="52" dataCellStyle="Comma">
      <calculatedColumnFormula>RTD(progId,,BINANCE_CANDLE,$A30,I$29,$D$28)</calculatedColumnFormula>
    </tableColumn>
    <tableColumn id="13" xr3:uid="{D80CA8FB-9312-4FB1-81DE-39FD7E27F1CE}" name="VOL" dataDxfId="51" dataCellStyle="Comma">
      <calculatedColumnFormula>RTD(progId,,BINANCE_CANDLE,$A30,J$29,$D$28)</calculatedColumnFormula>
    </tableColumn>
    <tableColumn id="14" xr3:uid="{59762A20-FD1E-484A-BB6B-CEA9F72EFC92}" name="TAKE_BUY_VOL" dataDxfId="50" dataCellStyle="Comma">
      <calculatedColumnFormula>RTD(progId,,BINANCE_CANDLE,$A30,K$29,$D$28)</calculatedColumnFormula>
    </tableColumn>
    <tableColumn id="15" xr3:uid="{E8F62B9A-A83F-46A0-8F0A-0CE5786E7912}" name="TAKE_BUY_QUOTE_VOL" dataDxfId="49" dataCellStyle="Comma">
      <calculatedColumnFormula>RTD(progId,,BINANCE_CANDLE,$A30,L$29,$D$28)</calculatedColumnFormula>
    </tableColumn>
    <tableColumn id="9" xr3:uid="{ED113239-E7EA-4F6B-913B-7D90F2B103BB}" name="INTERVAL" dataDxfId="48" dataCellStyle="Comma">
      <calculatedColumnFormula>RTD(progId,,BINANCE_CANDLE,$A30,M$29,$D$28)</calculatedColumnFormula>
    </tableColumn>
    <tableColumn id="16" xr3:uid="{68B5E94B-07AA-4E0D-8DC9-26239ADCE6DC}" name="TRADES" dataDxfId="47" dataCellStyle="Comma">
      <calculatedColumnFormula>RTD(progId,,BINANCE_CANDLE,$A30,N$29,$D$28)</calculatedColumnFormula>
    </tableColumn>
    <tableColumn id="11" xr3:uid="{4B94B3D0-C26F-49E3-A1F8-F4F54AEA1341}" name="Event_Time" dataDxfId="46" dataCellStyle="Comma">
      <calculatedColumnFormula>RTD(progId,,BINANCE_CANDLE,$A30,O$29,$D$28)</calculatedColumnFormula>
    </tableColumn>
    <tableColumn id="17" xr3:uid="{C421FBF6-75FF-4177-B401-9CB15DF618EC}" name="FIRST_ID" dataDxfId="45" dataCellStyle="Comma">
      <calculatedColumnFormula>RTD(progId,,BINANCE_CANDLE,$A30,P$29,$D$28)</calculatedColumnFormula>
    </tableColumn>
    <tableColumn id="18" xr3:uid="{3FA40665-835F-4A52-9593-3016675D91AE}" name="LAST_ID" dataDxfId="44" dataCellStyle="Comma">
      <calculatedColumnFormula>RTD(progId,,BINANCE_CANDLE,$A30,Q$29,$D$28)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9543979-F06F-46F2-9BB7-92CC3F74D761}" name="Table66" displayName="Table66" ref="A35:Q38" totalsRowShown="0" dataDxfId="43" tableBorderDxfId="42" dataCellStyle="Comma">
  <autoFilter ref="A35:Q38" xr:uid="{04787891-A2B4-4F14-ADE0-2BC3B779F519}"/>
  <tableColumns count="17">
    <tableColumn id="1" xr3:uid="{CD2685D4-7653-442A-A4D2-04D1D79D1D51}" name="SYMBOL"/>
    <tableColumn id="2" xr3:uid="{7F137C97-E79A-487B-B508-861F049FEDAC}" name="OPEN" dataDxfId="41" dataCellStyle="Comma">
      <calculatedColumnFormula>RTD(progId,,BINANCE_CANDLE,$A36,B$35,$D$34)</calculatedColumnFormula>
    </tableColumn>
    <tableColumn id="3" xr3:uid="{4354B8F2-F3BC-4A63-9256-CE5D89BD7C2B}" name="HIGH" dataDxfId="40" dataCellStyle="Comma">
      <calculatedColumnFormula>RTD(progId,,BINANCE_CANDLE,$A36,C$35,$D$34)</calculatedColumnFormula>
    </tableColumn>
    <tableColumn id="4" xr3:uid="{D69F9FDB-4C2B-4CCA-8F57-7B2DFB93739C}" name="LOW" dataDxfId="39" dataCellStyle="Comma">
      <calculatedColumnFormula>RTD(progId,,BINANCE_CANDLE,$A36,D$35,$D$34)</calculatedColumnFormula>
    </tableColumn>
    <tableColumn id="5" xr3:uid="{82A6E250-BACF-4151-A155-4791DB06A39C}" name="CLOSE" dataDxfId="38" dataCellStyle="Comma">
      <calculatedColumnFormula>RTD(progId,,BINANCE_CANDLE,$A36,E$35,$D$34)</calculatedColumnFormula>
    </tableColumn>
    <tableColumn id="6" xr3:uid="{D574DD0D-6DFB-4B48-9B1B-B8EE63D45B4B}" name="OPEN_TIME" dataDxfId="37" dataCellStyle="Comma">
      <calculatedColumnFormula>RTD(progId,,BINANCE_CANDLE,$A36,F$35,$D$34)</calculatedColumnFormula>
    </tableColumn>
    <tableColumn id="7" xr3:uid="{10BFDF65-DE5F-4E2B-89F8-F8584D7D2860}" name="CLOSE_TIME" dataDxfId="36" dataCellStyle="Comma">
      <calculatedColumnFormula>RTD(progId,,BINANCE_CANDLE,$A36,G$35,$D$34)</calculatedColumnFormula>
    </tableColumn>
    <tableColumn id="8" xr3:uid="{CB0B768D-7853-490A-9ADF-4CE8C41E4DBB}" name="FINAL" dataDxfId="35" dataCellStyle="Comma">
      <calculatedColumnFormula>RTD(progId,,BINANCE_CANDLE,$A36,H$35,$D$34)</calculatedColumnFormula>
    </tableColumn>
    <tableColumn id="12" xr3:uid="{6A5EC966-BE44-4A64-9534-F53DCC5D84E7}" name="QUOTE_VOL" dataDxfId="34" dataCellStyle="Comma">
      <calculatedColumnFormula>RTD(progId,,BINANCE_CANDLE,$A36,I$35,$D$34)</calculatedColumnFormula>
    </tableColumn>
    <tableColumn id="13" xr3:uid="{1F63118F-B624-4D66-86EC-A2D0140A6209}" name="VOL" dataDxfId="33" dataCellStyle="Comma">
      <calculatedColumnFormula>RTD(progId,,BINANCE_CANDLE,$A36,J$35,$D$34)</calculatedColumnFormula>
    </tableColumn>
    <tableColumn id="14" xr3:uid="{8AA416CC-EC2D-4AC5-B0F5-BF89B4BDC1DF}" name="TAKE_BUY_VOL" dataDxfId="32" dataCellStyle="Comma">
      <calculatedColumnFormula>RTD(progId,,BINANCE_CANDLE,$A36,K$35,$D$34)</calculatedColumnFormula>
    </tableColumn>
    <tableColumn id="15" xr3:uid="{05EB0F9B-698C-48B7-8FD2-F4F6E81B4DAA}" name="TAKE_BUY_QUOTE_VOL" dataDxfId="31" dataCellStyle="Comma">
      <calculatedColumnFormula>RTD(progId,,BINANCE_CANDLE,$A36,L$35,$D$34)</calculatedColumnFormula>
    </tableColumn>
    <tableColumn id="9" xr3:uid="{7A11E2BE-98B4-44A3-A99A-F72BED6FCF64}" name="INTERVAL" dataDxfId="30" dataCellStyle="Comma">
      <calculatedColumnFormula>RTD(progId,,BINANCE_CANDLE,$A36,M$35,$D$34)</calculatedColumnFormula>
    </tableColumn>
    <tableColumn id="16" xr3:uid="{FAC045CA-037C-43CE-8DA6-5B4FA60C5466}" name="TRADES" dataDxfId="29" dataCellStyle="Comma">
      <calculatedColumnFormula>RTD(progId,,BINANCE_CANDLE,$A36,N$35,$D$34)</calculatedColumnFormula>
    </tableColumn>
    <tableColumn id="11" xr3:uid="{C1FF08F6-0AC6-46A7-8E2A-7C66E43876F2}" name="Event_Time" dataDxfId="28" dataCellStyle="Comma">
      <calculatedColumnFormula>RTD(progId,,BINANCE_CANDLE,$A36,O$35,$D$34)</calculatedColumnFormula>
    </tableColumn>
    <tableColumn id="17" xr3:uid="{3FA7F86A-4BF7-405A-A0E0-11A0DE928556}" name="FIRST_ID" dataDxfId="27" dataCellStyle="Comma">
      <calculatedColumnFormula>RTD(progId,,BINANCE_CANDLE,$A36,P$35,$D$34)</calculatedColumnFormula>
    </tableColumn>
    <tableColumn id="18" xr3:uid="{39E54680-13B4-44CA-B586-9595118396B6}" name="LAST_ID" dataDxfId="26" dataCellStyle="Comma">
      <calculatedColumnFormula>RTD(progId,,BINANCE_CANDLE,$A36,Q$35,$D$34)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9DCB22F-228E-4018-9771-887F46452D07}" name="Table669" displayName="Table669" ref="A41:Q44" totalsRowShown="0" dataDxfId="25" tableBorderDxfId="24" dataCellStyle="Comma">
  <autoFilter ref="A41:Q44" xr:uid="{6E65CC27-09FC-486D-A67A-E2DB2EC555BE}"/>
  <tableColumns count="17">
    <tableColumn id="1" xr3:uid="{33725082-D785-41DD-9970-D8F27EB50367}" name="SYMBOL"/>
    <tableColumn id="2" xr3:uid="{9037869B-A21A-4005-B553-689CD7A8BDDA}" name="OPEN" dataDxfId="23" dataCellStyle="Comma">
      <calculatedColumnFormula>RTD(progId,,BINANCE_CANDLE,$A42,B$41,$D$40)</calculatedColumnFormula>
    </tableColumn>
    <tableColumn id="3" xr3:uid="{BB00B0EC-FECB-4559-A3DF-77C39BCABC92}" name="HIGH" dataDxfId="22" dataCellStyle="Comma">
      <calculatedColumnFormula>RTD(progId,,BINANCE_CANDLE,$A42,C$41,$D$40)</calculatedColumnFormula>
    </tableColumn>
    <tableColumn id="4" xr3:uid="{89A57596-7A26-41BE-B81B-572851260A3E}" name="LOW" dataDxfId="21" dataCellStyle="Comma">
      <calculatedColumnFormula>RTD(progId,,BINANCE_CANDLE,$A42,D$41,$D$40)</calculatedColumnFormula>
    </tableColumn>
    <tableColumn id="5" xr3:uid="{FFA6405D-895D-4C41-9AF2-59A917105627}" name="CLOSE" dataDxfId="20" dataCellStyle="Comma">
      <calculatedColumnFormula>RTD(progId,,BINANCE_CANDLE,$A42,E$41,$D$40)</calculatedColumnFormula>
    </tableColumn>
    <tableColumn id="6" xr3:uid="{A547D549-D81A-4D01-BEF9-D6ED01C63818}" name="OPEN_TIME" dataDxfId="19" dataCellStyle="Comma">
      <calculatedColumnFormula>RTD(progId,,BINANCE_CANDLE,$A42,F$41,$D$40)</calculatedColumnFormula>
    </tableColumn>
    <tableColumn id="7" xr3:uid="{DF542204-C9DD-4EAD-9898-DC64CAA71FF7}" name="CLOSE_TIME" dataDxfId="18" dataCellStyle="Comma">
      <calculatedColumnFormula>RTD(progId,,BINANCE_CANDLE,$A42,G$41,$D$40)</calculatedColumnFormula>
    </tableColumn>
    <tableColumn id="8" xr3:uid="{81C6BE2C-BE91-4606-AAFE-BA2CC0698965}" name="FINAL" dataDxfId="17" dataCellStyle="Comma">
      <calculatedColumnFormula>RTD(progId,,BINANCE_CANDLE,$A42,H$41,$D$40)</calculatedColumnFormula>
    </tableColumn>
    <tableColumn id="12" xr3:uid="{2CA4669B-413D-4F30-A5AF-4F09B8AAE2A1}" name="QUOTE_VOL" dataDxfId="16" dataCellStyle="Comma">
      <calculatedColumnFormula>RTD(progId,,BINANCE_CANDLE,$A42,I$41,$D$40)</calculatedColumnFormula>
    </tableColumn>
    <tableColumn id="13" xr3:uid="{3A979BCD-3AAE-4B94-B2D4-DF259BFCB0AE}" name="VOL" dataDxfId="15" dataCellStyle="Comma">
      <calculatedColumnFormula>RTD(progId,,BINANCE_CANDLE,$A42,J$41,$D$40)</calculatedColumnFormula>
    </tableColumn>
    <tableColumn id="14" xr3:uid="{4A3421ED-7748-4BC3-A593-3980C40CE28B}" name="TAKE_BUY_VOL" dataDxfId="14" dataCellStyle="Comma">
      <calculatedColumnFormula>RTD(progId,,BINANCE_CANDLE,$A42,K$41,$D$40)</calculatedColumnFormula>
    </tableColumn>
    <tableColumn id="15" xr3:uid="{915D763A-8F4F-4755-94EF-448B1854BC25}" name="TAKE_BUY_QUOTE_VOL" dataDxfId="13" dataCellStyle="Comma">
      <calculatedColumnFormula>RTD(progId,,BINANCE_CANDLE,$A42,L$41,$D$40)</calculatedColumnFormula>
    </tableColumn>
    <tableColumn id="9" xr3:uid="{36EE1B92-C8FB-436E-9872-3BB209CE0A49}" name="INTERVAL" dataDxfId="12" dataCellStyle="Comma">
      <calculatedColumnFormula>RTD(progId,,BINANCE_CANDLE,$A42,M$41,$D$40)</calculatedColumnFormula>
    </tableColumn>
    <tableColumn id="16" xr3:uid="{9B4882A0-F228-48B3-802F-797571F445C4}" name="TRADES" dataDxfId="11" dataCellStyle="Comma">
      <calculatedColumnFormula>RTD(progId,,BINANCE_CANDLE,$A42,N$41,$D$40)</calculatedColumnFormula>
    </tableColumn>
    <tableColumn id="11" xr3:uid="{1DF22CF9-CDB4-4D0A-9288-AE736858CA25}" name="Event_Time" dataDxfId="10" dataCellStyle="Comma">
      <calculatedColumnFormula>RTD(progId,,BINANCE_CANDLE,$A42,O$41,$D$40)</calculatedColumnFormula>
    </tableColumn>
    <tableColumn id="17" xr3:uid="{97A30074-55B1-4AC0-977E-E9F9900222F5}" name="FIRST_ID" dataDxfId="9" dataCellStyle="Comma">
      <calculatedColumnFormula>RTD(progId,,BINANCE_CANDLE,$A42,P$41,$D$40)</calculatedColumnFormula>
    </tableColumn>
    <tableColumn id="18" xr3:uid="{5352F4E3-144C-417A-A84E-6FBECE4F831B}" name="LAST_ID" dataDxfId="8" dataCellStyle="Comma">
      <calculatedColumnFormula>RTD(progId,,BINANCE_CANDLE,$A42,Q$41,$D$40)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E0BE176-951A-4CA3-A803-9256000D1161}" name="Table2" displayName="Table2" ref="A2:H4" totalsRowShown="0" dataDxfId="7" dataCellStyle="Comma">
  <autoFilter ref="A2:H4" xr:uid="{580FE727-A11C-4ED9-9482-452D0F24BAD3}"/>
  <tableColumns count="8">
    <tableColumn id="1" xr3:uid="{9C68E037-DF9F-4856-B04D-2DCDFFB4E15E}" name="Ticker"/>
    <tableColumn id="2" xr3:uid="{8FAA28E5-F641-4937-ADD4-FAC56E0C4147}" name="BID" dataDxfId="6" dataCellStyle="Comma">
      <calculatedColumnFormula>RTD(progId,,GDAX,$A3,B$2)</calculatedColumnFormula>
    </tableColumn>
    <tableColumn id="3" xr3:uid="{041CD0D7-D375-4B88-8B1B-CD344CCDEB4E}" name="ASK" dataDxfId="5" dataCellStyle="Comma">
      <calculatedColumnFormula>RTD(progId,,GDAX,$A3,C$2)</calculatedColumnFormula>
    </tableColumn>
    <tableColumn id="4" xr3:uid="{5B81F177-A71A-4810-A2A9-102CFDC4A15D}" name="LAST_PRICE" dataDxfId="4" dataCellStyle="Comma">
      <calculatedColumnFormula>RTD(progId,,GDAX,$A3,D$2)</calculatedColumnFormula>
    </tableColumn>
    <tableColumn id="5" xr3:uid="{88E54DB0-E57D-4C05-B81D-0BDDFCBC50D3}" name="open_24h" dataDxfId="3" dataCellStyle="Comma">
      <calculatedColumnFormula>RTD(progId,,GDAX,$A3,E$2)</calculatedColumnFormula>
    </tableColumn>
    <tableColumn id="6" xr3:uid="{0644C03A-2092-4785-8C82-498398297E87}" name="high_24h" dataDxfId="2" dataCellStyle="Comma">
      <calculatedColumnFormula>RTD(progId,,GDAX,$A3,F$2)</calculatedColumnFormula>
    </tableColumn>
    <tableColumn id="7" xr3:uid="{F7D7129C-1554-4D1C-AC2E-68B137E65B85}" name="low_24h" dataDxfId="1" dataCellStyle="Comma">
      <calculatedColumnFormula>RTD(progId,,GDAX,$A3,G$2)</calculatedColumnFormula>
    </tableColumn>
    <tableColumn id="8" xr3:uid="{4BD2F6D0-F9D4-4F69-8989-8E5F76D88E95}" name="volume_24h" dataDxfId="0" dataCellStyle="Comma">
      <calculatedColumnFormula>RTD(progId,,GDAX,$A3,H$2)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4B32C-A36F-425C-B63D-E2C30E3C057B}">
  <sheetPr codeName="Sheet1"/>
  <dimension ref="A1:U113"/>
  <sheetViews>
    <sheetView tabSelected="1" workbookViewId="0">
      <selection activeCell="B25" sqref="B25"/>
    </sheetView>
  </sheetViews>
  <sheetFormatPr defaultRowHeight="15" x14ac:dyDescent="0.25"/>
  <cols>
    <col min="1" max="1" width="12.85546875" bestFit="1" customWidth="1"/>
    <col min="2" max="2" width="13.140625" bestFit="1" customWidth="1"/>
    <col min="3" max="3" width="12.85546875" customWidth="1"/>
    <col min="4" max="4" width="13.42578125" bestFit="1" customWidth="1"/>
    <col min="5" max="5" width="13" customWidth="1"/>
    <col min="6" max="6" width="11.5703125" bestFit="1" customWidth="1"/>
    <col min="7" max="7" width="12.7109375" style="1" customWidth="1"/>
    <col min="8" max="8" width="11.140625" customWidth="1"/>
    <col min="9" max="9" width="14.85546875" customWidth="1"/>
    <col min="10" max="10" width="12.28515625" customWidth="1"/>
    <col min="11" max="11" width="15.140625" style="1" customWidth="1"/>
    <col min="12" max="12" width="16" customWidth="1"/>
    <col min="13" max="13" width="14" customWidth="1"/>
    <col min="14" max="14" width="10.140625" customWidth="1"/>
    <col min="15" max="15" width="12.42578125" customWidth="1"/>
    <col min="18" max="18" width="12.42578125" customWidth="1"/>
    <col min="19" max="19" width="11.42578125" bestFit="1" customWidth="1"/>
    <col min="20" max="20" width="9.28515625" bestFit="1" customWidth="1"/>
    <col min="21" max="21" width="9.5703125" bestFit="1" customWidth="1"/>
  </cols>
  <sheetData>
    <row r="1" spans="1:21" ht="15.75" thickBot="1" x14ac:dyDescent="0.3">
      <c r="A1" s="1" t="s">
        <v>30</v>
      </c>
      <c r="B1" t="s">
        <v>32</v>
      </c>
      <c r="C1" s="1" t="s">
        <v>31</v>
      </c>
      <c r="D1" s="1" t="s">
        <v>33</v>
      </c>
      <c r="E1" s="1"/>
      <c r="H1" s="3" t="s">
        <v>61</v>
      </c>
      <c r="J1" s="11" t="s">
        <v>34</v>
      </c>
    </row>
    <row r="2" spans="1:21" x14ac:dyDescent="0.25">
      <c r="E2" s="1"/>
    </row>
    <row r="3" spans="1:21" s="1" customFormat="1" x14ac:dyDescent="0.25">
      <c r="A3" s="29" t="s">
        <v>7</v>
      </c>
      <c r="D3" s="29" t="s">
        <v>41</v>
      </c>
      <c r="E3" s="29"/>
      <c r="H3"/>
      <c r="I3"/>
      <c r="J3"/>
      <c r="L3"/>
      <c r="M3"/>
      <c r="N3"/>
      <c r="O3"/>
      <c r="Q3" s="36" t="s">
        <v>60</v>
      </c>
      <c r="R3" s="36"/>
      <c r="S3" s="1" t="s">
        <v>66</v>
      </c>
      <c r="T3" s="1">
        <v>3</v>
      </c>
    </row>
    <row r="4" spans="1:21" x14ac:dyDescent="0.25">
      <c r="A4" s="1" t="s">
        <v>43</v>
      </c>
      <c r="B4" s="1" t="s">
        <v>8</v>
      </c>
      <c r="C4" s="1" t="s">
        <v>9</v>
      </c>
      <c r="D4" s="1" t="s">
        <v>25</v>
      </c>
      <c r="E4" s="1" t="s">
        <v>10</v>
      </c>
      <c r="F4" s="1" t="s">
        <v>24</v>
      </c>
      <c r="G4" t="s">
        <v>2</v>
      </c>
      <c r="H4" s="1" t="s">
        <v>17</v>
      </c>
      <c r="I4" t="s">
        <v>3</v>
      </c>
      <c r="J4" t="s">
        <v>23</v>
      </c>
      <c r="K4" s="1" t="s">
        <v>18</v>
      </c>
      <c r="L4" t="s">
        <v>35</v>
      </c>
      <c r="M4" t="s">
        <v>14</v>
      </c>
      <c r="N4" t="s">
        <v>13</v>
      </c>
      <c r="O4" t="s">
        <v>15</v>
      </c>
      <c r="Q4" s="37" t="str">
        <f>RTD(progId,,BINANCE_HISTORY,S3,"a,b,c",10)</f>
        <v>[["SYMBOL","TRADE_ID","PRICE","QUANTITY","TRADE_TIME","IS_BEST_MATCH","BUYER_IS_MAKER"],["ETHUSDT",26632306,517.02000000,3.46347000,"2018-05-28T21:20:18.018-04:00",true,true],["ETHUSDT",26632307,517.01000000,1.38295000,"2018-05-28T21:20:18.338-04:00",true,true],["ETHUSDT",26632308,517.01000000,0.65902000,"2018-05-28T21:20:18.442-04:00",true,false],["ETHUSDT",26632309,517.02000000,7.17751000,"2018-05-28T21:20:18.442-04:00",true,false],["ETHUSDT",26632310,517.02000000,0.65902000,"2018-05-28T21:20:19.422-04:00",true,false],["ETHUSDT",26632311,516.85000000,0.21000000,"2018-05-28T21:20:33.42-04:00",true,true],["ETHUSDT",26632312,516.85000000,0.11000000,"2018-05-28T21:20:33.759-04:00",true,true],["ETHUSDT",26632313,516.85000000,0.06649000,"2018-05-28T21:20:41.679-04:00",true,true],["ETHUSDT",26632314,516.85000000,0.09162000,"2018-05-28T21:20:41.896-04:00",true,false],["ETHUSDT",26632315,517.32000000,0.00005000,"2018-05-28T21:20:41.896-04:00",true,false]]</v>
      </c>
    </row>
    <row r="5" spans="1:21" x14ac:dyDescent="0.25">
      <c r="A5" s="1" t="s">
        <v>11</v>
      </c>
      <c r="B5" s="2">
        <f>RTD(progId,,BINANCE,$A5,B$4)</f>
        <v>506.11</v>
      </c>
      <c r="C5" s="2">
        <f>RTD(progId,,BINANCE,$A5,C$4)</f>
        <v>576.20000000000005</v>
      </c>
      <c r="D5" s="2">
        <f>RTD(progId,,BINANCE_24H,$A5,D$4)</f>
        <v>570.45000000000005</v>
      </c>
      <c r="E5" s="2">
        <f>RTD(progId,,BINANCE_24H,$A5,E$4)</f>
        <v>570.45000000000005</v>
      </c>
      <c r="F5" s="2">
        <f>RTD(progId,,BINANCE,$A5,F$4)</f>
        <v>2.64337</v>
      </c>
      <c r="G5" s="2">
        <f>RTD(progId,,BINANCE,$A5,G$4)</f>
        <v>516.01</v>
      </c>
      <c r="H5" s="2">
        <f>RTD(progId,,BINANCE,$A5,H$4)</f>
        <v>0.24</v>
      </c>
      <c r="I5" s="2">
        <f>RTD(progId,,BINANCE,$A5,I$4)</f>
        <v>516.25</v>
      </c>
      <c r="J5" s="2">
        <f>RTD(progId,,BINANCE,$A5,J$4)</f>
        <v>0.87063999999999997</v>
      </c>
      <c r="K5" s="9">
        <f>RTD(progId,,BINANCE,$A5,K$4)</f>
        <v>155772.09138</v>
      </c>
      <c r="L5" s="2">
        <f>RTD(progId,,BINANCE,$A5,L$4)</f>
        <v>82996801.391352803</v>
      </c>
      <c r="M5" s="9">
        <f>RTD(progId,,BINANCE,$A5,M$4)</f>
        <v>133786</v>
      </c>
      <c r="N5" s="10">
        <f>RTD(progId,,BINANCE,$A5,N$4)</f>
        <v>-9.461E-2</v>
      </c>
      <c r="O5" s="2">
        <f>RTD(progId,,BINANCE,$A5,O$4)</f>
        <v>-53.92</v>
      </c>
    </row>
    <row r="6" spans="1:21" x14ac:dyDescent="0.25">
      <c r="A6" s="1" t="s">
        <v>12</v>
      </c>
      <c r="B6" s="2">
        <f>RTD(progId,,BINANCE,$A6,B$4)</f>
        <v>7058.02</v>
      </c>
      <c r="C6" s="2">
        <f>RTD(progId,,BINANCE,$A6,C$4)</f>
        <v>7437</v>
      </c>
      <c r="D6" s="2">
        <f>RTD(progId,,BINANCE_24H,$A6,D$4)</f>
        <v>7339</v>
      </c>
      <c r="E6" s="2">
        <f>RTD(progId,,BINANCE_24H,$A6,E$4)</f>
        <v>7338.79</v>
      </c>
      <c r="F6" s="2">
        <f>RTD(progId,,BINANCE,$A6,F$4)</f>
        <v>2.8150000000000001E-2</v>
      </c>
      <c r="G6" s="2">
        <f>RTD(progId,,BINANCE,$A6,G$4)</f>
        <v>7086.59</v>
      </c>
      <c r="H6" s="2">
        <f>RTD(progId,,BINANCE,$A6,H$4)</f>
        <v>1.55</v>
      </c>
      <c r="I6" s="2">
        <f>RTD(progId,,BINANCE,$A6,I$4)</f>
        <v>7088.14</v>
      </c>
      <c r="J6" s="2">
        <f>RTD(progId,,BINANCE,$A6,J$4)</f>
        <v>7.9342999999999997E-2</v>
      </c>
      <c r="K6" s="9">
        <f>RTD(progId,,BINANCE,$A6,K$4)</f>
        <v>27410.431106</v>
      </c>
      <c r="L6" s="2">
        <f>RTD(progId,,BINANCE,$A6,L$4)</f>
        <v>197904633.91417867</v>
      </c>
      <c r="M6" s="9">
        <f>RTD(progId,,BINANCE,$A6,M$4)</f>
        <v>230157</v>
      </c>
      <c r="N6" s="10">
        <f>RTD(progId,,BINANCE,$A6,N$4)</f>
        <v>-3.3770000000000001E-2</v>
      </c>
      <c r="O6" s="2">
        <f>RTD(progId,,BINANCE,$A6,O$4)</f>
        <v>-247.73</v>
      </c>
    </row>
    <row r="7" spans="1:21" x14ac:dyDescent="0.25">
      <c r="A7" t="s">
        <v>16</v>
      </c>
      <c r="B7" s="2">
        <f>RTD(progId,,BINANCE,$A7,B$4)</f>
        <v>110</v>
      </c>
      <c r="C7" s="2">
        <f>RTD(progId,,BINANCE,$A7,C$4)</f>
        <v>118.97</v>
      </c>
      <c r="D7" s="2">
        <f>RTD(progId,,BINANCE_24H,$A7,D$4)</f>
        <v>118.09</v>
      </c>
      <c r="E7" s="2">
        <f>RTD(progId,,BINANCE_24H,$A7,E$4)</f>
        <v>118.08</v>
      </c>
      <c r="F7" s="2">
        <f>RTD(progId,,BINANCE,$A7,F$4)</f>
        <v>1.0727</v>
      </c>
      <c r="G7" s="2">
        <f>RTD(progId,,BINANCE,$A7,G$4)</f>
        <v>110.28</v>
      </c>
      <c r="H7" s="2">
        <f>RTD(progId,,BINANCE,$A7,H$4)</f>
        <v>0.11</v>
      </c>
      <c r="I7" s="2">
        <f>RTD(progId,,BINANCE,$A7,I$4)</f>
        <v>110.39</v>
      </c>
      <c r="J7" s="2">
        <f>RTD(progId,,BINANCE,$A7,J$4)</f>
        <v>0.54</v>
      </c>
      <c r="K7" s="9">
        <f>RTD(progId,,BINANCE,$A7,K$4)</f>
        <v>69943.724799999996</v>
      </c>
      <c r="L7" s="2">
        <f>RTD(progId,,BINANCE,$A7,L$4)</f>
        <v>7996861.2398544</v>
      </c>
      <c r="M7" s="9">
        <f>RTD(progId,,BINANCE,$A7,M$4)</f>
        <v>21092</v>
      </c>
      <c r="N7" s="10">
        <f>RTD(progId,,BINANCE,$A7,N$4)</f>
        <v>-6.5119999999999997E-2</v>
      </c>
      <c r="O7" s="2">
        <f>RTD(progId,,BINANCE,$A7,O$4)</f>
        <v>-7.69</v>
      </c>
    </row>
    <row r="8" spans="1:21" x14ac:dyDescent="0.25">
      <c r="A8" t="s">
        <v>26</v>
      </c>
      <c r="B8" s="2">
        <f>RTD(progId,,BINANCE,$A8,B$4)</f>
        <v>0.54339999999999999</v>
      </c>
      <c r="C8" s="2">
        <f>RTD(progId,,BINANCE,$A8,C$4)</f>
        <v>0.60909999999999997</v>
      </c>
      <c r="D8" s="2">
        <f>RTD(progId,,BINANCE_24H,$A8,D$4)</f>
        <v>0.60519999999999996</v>
      </c>
      <c r="E8" s="2">
        <f>RTD(progId,,BINANCE_24H,$A8,E$4)</f>
        <v>0.60519999999999996</v>
      </c>
      <c r="F8" s="9">
        <f>RTD(progId,,BINANCE,$A8,F$4)</f>
        <v>14723.2</v>
      </c>
      <c r="G8" s="2">
        <f>RTD(progId,,BINANCE,$A8,G$4)</f>
        <v>0.55001</v>
      </c>
      <c r="H8" s="2">
        <f>RTD(progId,,BINANCE,$A8,H$4)</f>
        <v>1.65E-3</v>
      </c>
      <c r="I8" s="2">
        <f>RTD(progId,,BINANCE,$A8,I$4)</f>
        <v>0.55166000000000004</v>
      </c>
      <c r="J8" s="2">
        <f>RTD(progId,,BINANCE,$A8,J$4)</f>
        <v>492.34</v>
      </c>
      <c r="K8" s="9">
        <f>RTD(progId,,BINANCE,$A8,K$4)</f>
        <v>29972252.09</v>
      </c>
      <c r="L8" s="2">
        <f>RTD(progId,,BINANCE,$A8,L$4)</f>
        <v>17207562.637333099</v>
      </c>
      <c r="M8" s="9">
        <f>RTD(progId,,BINANCE,$A8,M$4)</f>
        <v>26990</v>
      </c>
      <c r="N8" s="10">
        <f>RTD(progId,,BINANCE,$A8,N$4)</f>
        <v>-8.9539999999999995E-2</v>
      </c>
      <c r="O8" s="2">
        <f>RTD(progId,,BINANCE,$A8,O$4)</f>
        <v>-5.4089999999999999E-2</v>
      </c>
    </row>
    <row r="9" spans="1:21" x14ac:dyDescent="0.25">
      <c r="A9" s="1" t="s">
        <v>27</v>
      </c>
      <c r="B9" s="2">
        <f>RTD(progId,,BINANCE,$A9,B$4)</f>
        <v>6.7010000000000004E-3</v>
      </c>
      <c r="C9" s="2">
        <f>RTD(progId,,BINANCE,$A9,C$4)</f>
        <v>7.0860000000000003E-3</v>
      </c>
      <c r="D9" s="2">
        <f>RTD(progId,,BINANCE_24H,$A9,D$4)</f>
        <v>7.0699999999999999E-3</v>
      </c>
      <c r="E9" s="2">
        <f>RTD(progId,,BINANCE_24H,$A9,E$4)</f>
        <v>7.0699999999999999E-3</v>
      </c>
      <c r="F9" s="9">
        <f>RTD(progId,,BINANCE,$A9,F$4)</f>
        <v>6</v>
      </c>
      <c r="G9" s="2">
        <f>RTD(progId,,BINANCE,$A9,G$4)</f>
        <v>6.7460000000000003E-3</v>
      </c>
      <c r="H9" s="2">
        <f>RTD(progId,,BINANCE,$A9,H$4)</f>
        <v>6.9999999999999999E-6</v>
      </c>
      <c r="I9" s="2">
        <f>RTD(progId,,BINANCE,$A9,I$4)</f>
        <v>6.7530000000000003E-3</v>
      </c>
      <c r="J9" s="2">
        <f>RTD(progId,,BINANCE,$A9,J$4)</f>
        <v>0.99</v>
      </c>
      <c r="K9" s="9">
        <f>RTD(progId,,BINANCE,$A9,K$4)</f>
        <v>126866.83</v>
      </c>
      <c r="L9" s="2">
        <f>RTD(progId,,BINANCE,$A9,L$4)</f>
        <v>869.01502318999997</v>
      </c>
      <c r="M9" s="9">
        <f>RTD(progId,,BINANCE,$A9,M$4)</f>
        <v>26215</v>
      </c>
      <c r="N9" s="10">
        <f>RTD(progId,,BINANCE,$A9,N$4)</f>
        <v>-4.5690000000000001E-2</v>
      </c>
      <c r="O9" s="2">
        <f>RTD(progId,,BINANCE,$A9,O$4)</f>
        <v>-3.2299999999999999E-4</v>
      </c>
      <c r="Q9" s="1"/>
      <c r="R9" s="1"/>
      <c r="S9" s="1"/>
      <c r="T9" s="1"/>
      <c r="U9" s="1"/>
    </row>
    <row r="10" spans="1:21" s="1" customFormat="1" x14ac:dyDescent="0.25">
      <c r="A10" s="1" t="s">
        <v>28</v>
      </c>
      <c r="B10" s="2">
        <f>RTD(progId,,BINANCE,$A10,B$4)</f>
        <v>7.7000000000000001E-5</v>
      </c>
      <c r="C10" s="2">
        <f>RTD(progId,,BINANCE,$A10,C$4)</f>
        <v>8.2410000000000005E-5</v>
      </c>
      <c r="D10" s="2">
        <f>RTD(progId,,BINANCE_24H,$A10,D$4)</f>
        <v>8.2390000000000002E-5</v>
      </c>
      <c r="E10" s="2">
        <f>RTD(progId,,BINANCE_24H,$A10,E$4)</f>
        <v>8.2390000000000002E-5</v>
      </c>
      <c r="F10" s="9">
        <f>RTD(progId,,BINANCE,$A10,F$4)</f>
        <v>1518</v>
      </c>
      <c r="G10" s="2">
        <f>RTD(progId,,BINANCE,$A10,G$4)</f>
        <v>7.7579999999999999E-5</v>
      </c>
      <c r="H10" s="2">
        <f>RTD(progId,,BINANCE,$A10,H$4)</f>
        <v>1.1999999999999999E-7</v>
      </c>
      <c r="I10" s="2">
        <f>RTD(progId,,BINANCE,$A10,I$4)</f>
        <v>7.7700000000000005E-5</v>
      </c>
      <c r="J10" s="2">
        <f>RTD(progId,,BINANCE,$A10,J$4)</f>
        <v>1800</v>
      </c>
      <c r="K10" s="9">
        <f>RTD(progId,,BINANCE,$A10,K$4)</f>
        <v>35789838</v>
      </c>
      <c r="L10" s="2">
        <f>RTD(progId,,BINANCE,$A10,L$4)</f>
        <v>2857.2464935600001</v>
      </c>
      <c r="M10" s="9">
        <f>RTD(progId,,BINANCE,$A10,M$4)</f>
        <v>49652</v>
      </c>
      <c r="N10" s="10">
        <f>RTD(progId,,BINANCE,$A10,N$4)</f>
        <v>-5.7169999999999999E-2</v>
      </c>
      <c r="O10" s="2">
        <f>RTD(progId,,BINANCE,$A10,O$4)</f>
        <v>-4.7099999999999998E-6</v>
      </c>
    </row>
    <row r="11" spans="1:21" s="1" customFormat="1" x14ac:dyDescent="0.25">
      <c r="A11" s="1" t="s">
        <v>29</v>
      </c>
      <c r="B11" s="2">
        <f>RTD(progId,,BINANCE,$A11,B$4)</f>
        <v>8.2700000000000004E-6</v>
      </c>
      <c r="C11" s="2">
        <f>RTD(progId,,BINANCE,$A11,C$4)</f>
        <v>9.5200000000000003E-6</v>
      </c>
      <c r="D11" s="2">
        <f>RTD(progId,,BINANCE_24H,$A11,D$4)</f>
        <v>9.5100000000000004E-6</v>
      </c>
      <c r="E11" s="2">
        <f>RTD(progId,,BINANCE_24H,$A11,E$4)</f>
        <v>9.5100000000000004E-6</v>
      </c>
      <c r="F11" s="9">
        <f>RTD(progId,,BINANCE,$A11,F$4)</f>
        <v>162488</v>
      </c>
      <c r="G11" s="2">
        <f>RTD(progId,,BINANCE,$A11,G$4)</f>
        <v>8.3899999999999993E-6</v>
      </c>
      <c r="H11" s="2">
        <f>RTD(progId,,BINANCE,$A11,H$4)</f>
        <v>1E-8</v>
      </c>
      <c r="I11" s="2">
        <f>RTD(progId,,BINANCE,$A11,I$4)</f>
        <v>8.3999999999999992E-6</v>
      </c>
      <c r="J11" s="2">
        <f>RTD(progId,,BINANCE,$A11,J$4)</f>
        <v>801878</v>
      </c>
      <c r="K11" s="9">
        <f>RTD(progId,,BINANCE,$A11,K$4)</f>
        <v>1630637655</v>
      </c>
      <c r="L11" s="2">
        <f>RTD(progId,,BINANCE,$A11,L$4)</f>
        <v>14448.935198929999</v>
      </c>
      <c r="M11" s="9">
        <f>RTD(progId,,BINANCE,$A11,M$4)</f>
        <v>115021</v>
      </c>
      <c r="N11" s="10">
        <f>RTD(progId,,BINANCE,$A11,N$4)</f>
        <v>-0.11684</v>
      </c>
      <c r="O11" s="2">
        <f>RTD(progId,,BINANCE,$A11,O$4)</f>
        <v>-1.11E-6</v>
      </c>
    </row>
    <row r="12" spans="1:21" s="1" customFormat="1" x14ac:dyDescent="0.25">
      <c r="B12" s="2"/>
      <c r="C12" s="2"/>
      <c r="D12" s="2"/>
      <c r="E12" s="2"/>
      <c r="F12" s="9"/>
      <c r="G12" s="2"/>
      <c r="H12" s="2"/>
      <c r="I12" s="2"/>
      <c r="J12" s="2"/>
      <c r="K12" s="9"/>
      <c r="L12" s="2"/>
      <c r="M12" s="9"/>
      <c r="N12" s="10"/>
      <c r="O12" s="2"/>
    </row>
    <row r="13" spans="1:21" x14ac:dyDescent="0.25">
      <c r="A13" s="29" t="s">
        <v>39</v>
      </c>
      <c r="B13" s="29"/>
      <c r="G13" s="29" t="s">
        <v>40</v>
      </c>
      <c r="H13" s="29"/>
      <c r="Q13" s="1"/>
      <c r="R13" s="1"/>
      <c r="S13" s="1"/>
      <c r="T13" s="1"/>
      <c r="U13" s="1"/>
    </row>
    <row r="14" spans="1:21" x14ac:dyDescent="0.25">
      <c r="A14" t="s">
        <v>21</v>
      </c>
      <c r="B14" t="s">
        <v>19</v>
      </c>
      <c r="C14" s="1" t="s">
        <v>11</v>
      </c>
      <c r="D14" t="s">
        <v>20</v>
      </c>
      <c r="E14" t="s">
        <v>22</v>
      </c>
      <c r="F14" s="1"/>
      <c r="G14" t="s">
        <v>43</v>
      </c>
      <c r="H14" t="s">
        <v>36</v>
      </c>
      <c r="I14" t="s">
        <v>53</v>
      </c>
      <c r="J14" t="s">
        <v>54</v>
      </c>
      <c r="K14" t="s">
        <v>37</v>
      </c>
      <c r="L14" t="s">
        <v>38</v>
      </c>
      <c r="M14" t="s">
        <v>51</v>
      </c>
      <c r="N14" t="s">
        <v>52</v>
      </c>
      <c r="O14" t="s">
        <v>55</v>
      </c>
      <c r="Q14" s="1"/>
      <c r="R14" s="1"/>
      <c r="S14" s="1"/>
      <c r="T14" s="1"/>
      <c r="U14" s="1"/>
    </row>
    <row r="15" spans="1:21" x14ac:dyDescent="0.25">
      <c r="A15" s="17">
        <f>RTD(progId,,BINANCE_DEPTH,$C$14,A$14,$C15)</f>
        <v>2.64337</v>
      </c>
      <c r="B15" s="17">
        <f>RTD(progId,,BINANCE_DEPTH,$C$14,B$14,$C15)</f>
        <v>516.01</v>
      </c>
      <c r="C15" s="8">
        <v>0</v>
      </c>
      <c r="D15" s="18">
        <f>RTD(progId,,BINANCE_DEPTH,$C$14,D$14,$C15)</f>
        <v>516.25</v>
      </c>
      <c r="E15" s="18">
        <f>RTD(progId,,BINANCE_DEPTH,$C$14,E$14,$C15)</f>
        <v>0.87063999999999997</v>
      </c>
      <c r="F15" s="1"/>
      <c r="G15" s="1" t="s">
        <v>11</v>
      </c>
      <c r="H15" s="14">
        <f>RTD(progId,,BINACE_TRADE,$G15,H$14)</f>
        <v>23648229</v>
      </c>
      <c r="I15" s="14">
        <f>RTD(progId,,BINACE_TRADE,$G15,I$14)</f>
        <v>516.01</v>
      </c>
      <c r="J15" s="14">
        <f>RTD(progId,,BINACE_TRADE,$G15,J$14)</f>
        <v>2.65509</v>
      </c>
      <c r="K15" s="14" t="b">
        <f>RTD(progId,,BINACE_TRADE,$G15,K$14)</f>
        <v>1</v>
      </c>
      <c r="L15" s="14" t="b">
        <f>RTD(progId,,BINACE_TRADE,$G15,L$14)</f>
        <v>1</v>
      </c>
      <c r="M15" s="14">
        <f>RTD(progId,,BINACE_TRADE,$G15,M$14)</f>
        <v>26632443</v>
      </c>
      <c r="N15" s="14">
        <f>RTD(progId,,BINACE_TRADE,$G15,N$14)</f>
        <v>26632443</v>
      </c>
      <c r="O15" s="30">
        <f>RTD(progId,,BINACE_TRADE,$G15,O$14)</f>
        <v>43248.890757719906</v>
      </c>
      <c r="Q15" s="1"/>
      <c r="R15" s="1"/>
      <c r="S15" s="1"/>
      <c r="T15" s="1"/>
      <c r="U15" s="1"/>
    </row>
    <row r="16" spans="1:21" x14ac:dyDescent="0.25">
      <c r="A16" s="17">
        <f>RTD(progId,,BINANCE_DEPTH,$C$14,A$14,$C16)</f>
        <v>61.771009999999997</v>
      </c>
      <c r="B16" s="17">
        <f>RTD(progId,,BINANCE_DEPTH,$C$14,B$14,$C16)</f>
        <v>516</v>
      </c>
      <c r="C16" s="8">
        <f>C15+1</f>
        <v>1</v>
      </c>
      <c r="D16" s="18">
        <f>RTD(progId,,BINANCE_DEPTH,$C$14,D$14,$C16)</f>
        <v>516.26</v>
      </c>
      <c r="E16" s="18">
        <f>RTD(progId,,BINANCE_DEPTH,$C$14,E$14,$C16)</f>
        <v>1.0964700000000001</v>
      </c>
      <c r="F16" s="1"/>
      <c r="G16" s="1" t="s">
        <v>12</v>
      </c>
      <c r="H16" s="14">
        <f>RTD(progId,,BINACE_TRADE,$G16,H$14)</f>
        <v>40530910</v>
      </c>
      <c r="I16" s="14">
        <f>RTD(progId,,BINACE_TRADE,$G16,I$14)</f>
        <v>7088.15</v>
      </c>
      <c r="J16" s="14">
        <f>RTD(progId,,BINACE_TRADE,$G16,J$14)</f>
        <v>9.0337000000000001E-2</v>
      </c>
      <c r="K16" s="14" t="b">
        <f>RTD(progId,,BINACE_TRADE,$G16,K$14)</f>
        <v>0</v>
      </c>
      <c r="L16" s="14" t="b">
        <f>RTD(progId,,BINACE_TRADE,$G16,L$14)</f>
        <v>1</v>
      </c>
      <c r="M16" s="14">
        <f>RTD(progId,,BINACE_TRADE,$G16,M$14)</f>
        <v>46507521</v>
      </c>
      <c r="N16" s="14">
        <f>RTD(progId,,BINACE_TRADE,$G16,N$14)</f>
        <v>46507521</v>
      </c>
      <c r="O16" s="30">
        <f>RTD(progId,,BINACE_TRADE,$G16,O$14)</f>
        <v>43248.890807847223</v>
      </c>
      <c r="Q16" s="1"/>
      <c r="R16" s="1"/>
      <c r="S16" s="1"/>
      <c r="T16" s="1"/>
      <c r="U16" s="1"/>
    </row>
    <row r="17" spans="1:21" x14ac:dyDescent="0.25">
      <c r="A17" s="17">
        <f>RTD(progId,,BINANCE_DEPTH,$C$14,A$14,$C17)</f>
        <v>0.32644000000000001</v>
      </c>
      <c r="B17" s="17">
        <f>RTD(progId,,BINANCE_DEPTH,$C$14,B$14,$C17)</f>
        <v>515.99</v>
      </c>
      <c r="C17" s="8">
        <f t="shared" ref="C17:C24" si="0">C16+1</f>
        <v>2</v>
      </c>
      <c r="D17" s="18">
        <f>RTD(progId,,BINANCE_DEPTH,$C$14,D$14,$C17)</f>
        <v>516.51</v>
      </c>
      <c r="E17" s="18">
        <f>RTD(progId,,BINANCE_DEPTH,$C$14,E$14,$C17)</f>
        <v>0.34676000000000001</v>
      </c>
      <c r="F17" s="1"/>
      <c r="G17" s="1" t="s">
        <v>16</v>
      </c>
      <c r="H17" s="14">
        <f>RTD(progId,,BINACE_TRADE,$G17,H$14)</f>
        <v>6701169</v>
      </c>
      <c r="I17" s="14">
        <f>RTD(progId,,BINACE_TRADE,$G17,I$14)</f>
        <v>110.4</v>
      </c>
      <c r="J17" s="14">
        <f>RTD(progId,,BINACE_TRADE,$G17,J$14)</f>
        <v>3.0000000000000001E-5</v>
      </c>
      <c r="K17" s="14" t="b">
        <f>RTD(progId,,BINACE_TRADE,$G17,K$14)</f>
        <v>0</v>
      </c>
      <c r="L17" s="14" t="b">
        <f>RTD(progId,,BINACE_TRADE,$G17,L$14)</f>
        <v>1</v>
      </c>
      <c r="M17" s="20">
        <f>RTD(progId,,BINACE_TRADE,$G17,M$14)</f>
        <v>7604933</v>
      </c>
      <c r="N17" s="20">
        <f>RTD(progId,,BINACE_TRADE,$G17,N$14)</f>
        <v>7604933</v>
      </c>
      <c r="O17" s="31">
        <f>RTD(progId,,BINACE_TRADE,$G17,O$14)</f>
        <v>43248.890781203707</v>
      </c>
      <c r="Q17" s="1"/>
      <c r="R17" s="1"/>
      <c r="S17" s="1"/>
      <c r="T17" s="1"/>
      <c r="U17" s="1"/>
    </row>
    <row r="18" spans="1:21" x14ac:dyDescent="0.25">
      <c r="A18" s="17">
        <f>RTD(progId,,BINANCE_DEPTH,$C$14,A$14,$C18)</f>
        <v>4.7E-2</v>
      </c>
      <c r="B18" s="17">
        <f>RTD(progId,,BINANCE_DEPTH,$C$14,B$14,$C18)</f>
        <v>515.91</v>
      </c>
      <c r="C18" s="8">
        <f t="shared" si="0"/>
        <v>3</v>
      </c>
      <c r="D18" s="18">
        <f>RTD(progId,,BINANCE_DEPTH,$C$14,D$14,$C18)</f>
        <v>516.64</v>
      </c>
      <c r="E18" s="18">
        <f>RTD(progId,,BINANCE_DEPTH,$C$14,E$14,$C18)</f>
        <v>13</v>
      </c>
      <c r="F18" s="1"/>
      <c r="G18" s="1" t="s">
        <v>26</v>
      </c>
      <c r="H18" s="14">
        <f>RTD(progId,,BINACE_TRADE,$G18,H$14)</f>
        <v>564135</v>
      </c>
      <c r="I18" s="14">
        <f>RTD(progId,,BINACE_TRADE,$G18,I$14)</f>
        <v>0.55001</v>
      </c>
      <c r="J18" s="14">
        <f>RTD(progId,,BINACE_TRADE,$G18,J$14)</f>
        <v>4609.51</v>
      </c>
      <c r="K18" s="14" t="b">
        <f>RTD(progId,,BINACE_TRADE,$G18,K$14)</f>
        <v>1</v>
      </c>
      <c r="L18" s="14" t="b">
        <f>RTD(progId,,BINACE_TRADE,$G18,L$14)</f>
        <v>1</v>
      </c>
      <c r="M18" s="20">
        <f>RTD(progId,,BINACE_TRADE,$G18,M$14)</f>
        <v>620092</v>
      </c>
      <c r="N18" s="20">
        <f>RTD(progId,,BINACE_TRADE,$G18,N$14)</f>
        <v>620092</v>
      </c>
      <c r="O18" s="31">
        <f>RTD(progId,,BINACE_TRADE,$G18,O$14)</f>
        <v>43248.890807847223</v>
      </c>
    </row>
    <row r="19" spans="1:21" x14ac:dyDescent="0.25">
      <c r="A19" s="17">
        <f>RTD(progId,,BINANCE_DEPTH,$C$14,A$14,$C19)</f>
        <v>0.56447999999999998</v>
      </c>
      <c r="B19" s="17">
        <f>RTD(progId,,BINANCE_DEPTH,$C$14,B$14,$C19)</f>
        <v>515.79</v>
      </c>
      <c r="C19" s="8">
        <f t="shared" si="0"/>
        <v>4</v>
      </c>
      <c r="D19" s="18">
        <f>RTD(progId,,BINANCE_DEPTH,$C$14,D$14,$C19)</f>
        <v>516.80999999999995</v>
      </c>
      <c r="E19" s="18">
        <f>RTD(progId,,BINANCE_DEPTH,$C$14,E$14,$C19)</f>
        <v>17</v>
      </c>
      <c r="F19" s="1"/>
      <c r="G19" s="1" t="s">
        <v>27</v>
      </c>
      <c r="H19" s="14">
        <f>RTD(progId,,BINACE_TRADE,$G19,H$14)</f>
        <v>13477809</v>
      </c>
      <c r="I19" s="14">
        <f>RTD(progId,,BINACE_TRADE,$G19,I$14)</f>
        <v>6.7470000000000004E-3</v>
      </c>
      <c r="J19" s="14">
        <f>RTD(progId,,BINACE_TRADE,$G19,J$14)</f>
        <v>0.9</v>
      </c>
      <c r="K19" s="14" t="b">
        <f>RTD(progId,,BINACE_TRADE,$G19,K$14)</f>
        <v>1</v>
      </c>
      <c r="L19" s="14" t="b">
        <f>RTD(progId,,BINACE_TRADE,$G19,L$14)</f>
        <v>1</v>
      </c>
      <c r="M19" s="20">
        <f>RTD(progId,,BINACE_TRADE,$G19,M$14)</f>
        <v>15221894</v>
      </c>
      <c r="N19" s="20">
        <f>RTD(progId,,BINACE_TRADE,$G19,N$14)</f>
        <v>15221894</v>
      </c>
      <c r="O19" s="31">
        <f>RTD(progId,,BINACE_TRADE,$G19,O$14)</f>
        <v>43248.890704386577</v>
      </c>
    </row>
    <row r="20" spans="1:21" x14ac:dyDescent="0.25">
      <c r="A20" s="17">
        <f>RTD(progId,,BINANCE_DEPTH,$C$14,A$14,$C20)</f>
        <v>0.32644000000000001</v>
      </c>
      <c r="B20" s="17">
        <f>RTD(progId,,BINANCE_DEPTH,$C$14,B$14,$C20)</f>
        <v>515.73</v>
      </c>
      <c r="C20" s="8">
        <f t="shared" si="0"/>
        <v>5</v>
      </c>
      <c r="D20" s="18">
        <f>RTD(progId,,BINANCE_DEPTH,$C$14,D$14,$C20)</f>
        <v>516.98</v>
      </c>
      <c r="E20" s="18">
        <f>RTD(progId,,BINANCE_DEPTH,$C$14,E$14,$C20)</f>
        <v>4.7E-2</v>
      </c>
      <c r="F20" s="1"/>
      <c r="G20" s="1" t="s">
        <v>28</v>
      </c>
      <c r="H20" s="14">
        <f>RTD(progId,,BINACE_TRADE,$G20,H$14)</f>
        <v>17405696</v>
      </c>
      <c r="I20" s="14">
        <f>RTD(progId,,BINACE_TRADE,$G20,I$14)</f>
        <v>7.7680000000000002E-5</v>
      </c>
      <c r="J20" s="14">
        <f>RTD(progId,,BINACE_TRADE,$G20,J$14)</f>
        <v>356</v>
      </c>
      <c r="K20" s="14" t="b">
        <f>RTD(progId,,BINACE_TRADE,$G20,K$14)</f>
        <v>0</v>
      </c>
      <c r="L20" s="14" t="b">
        <f>RTD(progId,,BINACE_TRADE,$G20,L$14)</f>
        <v>1</v>
      </c>
      <c r="M20" s="20">
        <f>RTD(progId,,BINACE_TRADE,$G20,M$14)</f>
        <v>21057785</v>
      </c>
      <c r="N20" s="20">
        <f>RTD(progId,,BINACE_TRADE,$G20,N$14)</f>
        <v>21057785</v>
      </c>
      <c r="O20" s="31">
        <f>RTD(progId,,BINACE_TRADE,$G20,O$14)</f>
        <v>43248.890803784721</v>
      </c>
    </row>
    <row r="21" spans="1:21" x14ac:dyDescent="0.25">
      <c r="A21" s="17">
        <f>RTD(progId,,BINANCE_DEPTH,$C$14,A$14,$C21)</f>
        <v>3.83697</v>
      </c>
      <c r="B21" s="17">
        <f>RTD(progId,,BINANCE_DEPTH,$C$14,B$14,$C21)</f>
        <v>515.6</v>
      </c>
      <c r="C21" s="8">
        <f t="shared" si="0"/>
        <v>6</v>
      </c>
      <c r="D21" s="18">
        <f>RTD(progId,,BINANCE_DEPTH,$C$14,D$14,$C21)</f>
        <v>516.99</v>
      </c>
      <c r="E21" s="18">
        <f>RTD(progId,,BINANCE_DEPTH,$C$14,E$14,$C21)</f>
        <v>14</v>
      </c>
      <c r="F21" s="1"/>
      <c r="G21" s="1" t="s">
        <v>29</v>
      </c>
      <c r="H21" s="14">
        <f>RTD(progId,,BINACE_TRADE,$G21,H$14)</f>
        <v>17835966</v>
      </c>
      <c r="I21" s="14">
        <f>RTD(progId,,BINACE_TRADE,$G21,I$14)</f>
        <v>8.3899999999999993E-6</v>
      </c>
      <c r="J21" s="14">
        <f>RTD(progId,,BINACE_TRADE,$G21,J$14)</f>
        <v>14832</v>
      </c>
      <c r="K21" s="14" t="b">
        <f>RTD(progId,,BINACE_TRADE,$G21,K$14)</f>
        <v>1</v>
      </c>
      <c r="L21" s="14" t="b">
        <f>RTD(progId,,BINACE_TRADE,$G21,L$14)</f>
        <v>1</v>
      </c>
      <c r="M21" s="20">
        <f>RTD(progId,,BINACE_TRADE,$G21,M$14)</f>
        <v>28746194</v>
      </c>
      <c r="N21" s="20">
        <f>RTD(progId,,BINACE_TRADE,$G21,N$14)</f>
        <v>28746194</v>
      </c>
      <c r="O21" s="31">
        <f>RTD(progId,,BINACE_TRADE,$G21,O$14)</f>
        <v>43248.890785324074</v>
      </c>
    </row>
    <row r="22" spans="1:21" s="1" customFormat="1" x14ac:dyDescent="0.25">
      <c r="A22" s="17">
        <f>RTD(progId,,BINANCE_DEPTH,$C$14,A$14,$C22)</f>
        <v>0.62243000000000004</v>
      </c>
      <c r="B22" s="17">
        <f>RTD(progId,,BINANCE_DEPTH,$C$14,B$14,$C22)</f>
        <v>515.5</v>
      </c>
      <c r="C22" s="8">
        <f t="shared" si="0"/>
        <v>7</v>
      </c>
      <c r="D22" s="18">
        <f>RTD(progId,,BINANCE_DEPTH,$C$14,D$14,$C22)</f>
        <v>517</v>
      </c>
      <c r="E22" s="18">
        <f>RTD(progId,,BINANCE_DEPTH,$C$14,E$14,$C22)</f>
        <v>4.48665</v>
      </c>
    </row>
    <row r="23" spans="1:21" s="1" customFormat="1" x14ac:dyDescent="0.25">
      <c r="A23" s="17">
        <f>RTD(progId,,BINANCE_DEPTH,$C$14,A$14,$C23)</f>
        <v>0.31145</v>
      </c>
      <c r="B23" s="17">
        <f>RTD(progId,,BINANCE_DEPTH,$C$14,B$14,$C23)</f>
        <v>515.49</v>
      </c>
      <c r="C23" s="8">
        <f t="shared" si="0"/>
        <v>8</v>
      </c>
      <c r="D23" s="18">
        <f>RTD(progId,,BINANCE_DEPTH,$C$14,D$14,$C23)</f>
        <v>517.03</v>
      </c>
      <c r="E23" s="18">
        <f>RTD(progId,,BINANCE_DEPTH,$C$14,E$14,$C23)</f>
        <v>17</v>
      </c>
    </row>
    <row r="24" spans="1:21" s="1" customFormat="1" ht="15.75" thickBot="1" x14ac:dyDescent="0.3">
      <c r="A24" s="33">
        <f>RTD(progId,,BINANCE_DEPTH,$C$14,A$14,$C24)</f>
        <v>0.5</v>
      </c>
      <c r="B24" s="33">
        <f>RTD(progId,,BINANCE_DEPTH,$C$14,B$14,$C24)</f>
        <v>515.48</v>
      </c>
      <c r="C24" s="34">
        <f t="shared" si="0"/>
        <v>9</v>
      </c>
      <c r="D24" s="35">
        <f>RTD(progId,,BINANCE_DEPTH,$C$14,D$14,$C24)</f>
        <v>517.09</v>
      </c>
      <c r="E24" s="35">
        <f>RTD(progId,,BINANCE_DEPTH,$C$14,E$14,$C24)</f>
        <v>0.81560999999999995</v>
      </c>
    </row>
    <row r="25" spans="1:21" ht="15.75" thickTop="1" x14ac:dyDescent="0.25">
      <c r="A25" s="12">
        <f>SUM(Table3[BID_DEPTH_SIZE])</f>
        <v>70.949589999999986</v>
      </c>
      <c r="B25" s="15">
        <f>SUMPRODUCT(Table3[BID_DEPTH_SIZE],Table3[BID_DEPTH])</f>
        <v>36607.535857200011</v>
      </c>
      <c r="C25" s="16">
        <f>D25-B25</f>
        <v>-1117.7994625000065</v>
      </c>
      <c r="D25" s="15">
        <f>SUMPRODUCT(Table3[ASK_DEPTH_SIZE],Table3[ASK_DEPTH])</f>
        <v>35489.736394700005</v>
      </c>
      <c r="E25" s="13">
        <f>SUM(Table3[ASK_DEPTH_SIZE])</f>
        <v>68.66313000000001</v>
      </c>
      <c r="F25" s="9"/>
      <c r="H25" s="1"/>
      <c r="I25" s="4"/>
      <c r="J25" s="5"/>
      <c r="K25" s="5"/>
    </row>
    <row r="26" spans="1:21" s="1" customFormat="1" x14ac:dyDescent="0.25">
      <c r="B26" s="32">
        <f>B15-B24</f>
        <v>0.52999999999997272</v>
      </c>
      <c r="C26" s="8" t="s">
        <v>62</v>
      </c>
      <c r="D26" s="32">
        <f>D15-D24</f>
        <v>-0.84000000000003183</v>
      </c>
      <c r="F26" s="9"/>
      <c r="I26" s="4"/>
      <c r="J26" s="5"/>
      <c r="K26" s="5"/>
    </row>
    <row r="27" spans="1:21" x14ac:dyDescent="0.25">
      <c r="I27" s="4"/>
      <c r="J27" s="5"/>
      <c r="K27" s="5"/>
    </row>
    <row r="28" spans="1:21" x14ac:dyDescent="0.25">
      <c r="A28" s="29" t="s">
        <v>42</v>
      </c>
      <c r="B28" s="29"/>
      <c r="C28" s="1" t="s">
        <v>63</v>
      </c>
      <c r="D28" s="29">
        <v>5</v>
      </c>
      <c r="F28" s="1"/>
      <c r="G28"/>
      <c r="K28"/>
    </row>
    <row r="29" spans="1:21" x14ac:dyDescent="0.25">
      <c r="A29" s="19" t="s">
        <v>43</v>
      </c>
      <c r="B29" t="s">
        <v>10</v>
      </c>
      <c r="C29" s="1" t="s">
        <v>9</v>
      </c>
      <c r="D29" s="1" t="s">
        <v>8</v>
      </c>
      <c r="E29" s="1" t="s">
        <v>25</v>
      </c>
      <c r="F29" t="s">
        <v>44</v>
      </c>
      <c r="G29" t="s">
        <v>45</v>
      </c>
      <c r="H29" t="s">
        <v>46</v>
      </c>
      <c r="I29" t="s">
        <v>35</v>
      </c>
      <c r="J29" t="s">
        <v>18</v>
      </c>
      <c r="K29" t="s">
        <v>49</v>
      </c>
      <c r="L29" t="s">
        <v>50</v>
      </c>
      <c r="M29" t="s">
        <v>47</v>
      </c>
      <c r="N29" t="s">
        <v>14</v>
      </c>
      <c r="O29" t="s">
        <v>48</v>
      </c>
      <c r="P29" t="s">
        <v>51</v>
      </c>
      <c r="Q29" t="s">
        <v>52</v>
      </c>
    </row>
    <row r="30" spans="1:21" x14ac:dyDescent="0.25">
      <c r="A30" s="21" t="s">
        <v>11</v>
      </c>
      <c r="B30" s="14">
        <f>RTD(progId,,BINANCE_CANDLE,$A30,B$29,$D$28)</f>
        <v>519.95000000000005</v>
      </c>
      <c r="C30" s="14">
        <f>RTD(progId,,BINANCE_CANDLE,$A30,C$29,$D$28)</f>
        <v>521</v>
      </c>
      <c r="D30" s="14">
        <f>RTD(progId,,BINANCE_CANDLE,$A30,D$29,$D$28)</f>
        <v>516</v>
      </c>
      <c r="E30" s="14">
        <f>RTD(progId,,BINANCE_CANDLE,$A30,E$29,$D$28)</f>
        <v>516.01</v>
      </c>
      <c r="F30" s="24">
        <f>RTD(progId,,BINANCE_CANDLE,$A30,F$29,$D$28)</f>
        <v>43248.875</v>
      </c>
      <c r="G30" s="24">
        <f>RTD(progId,,BINANCE_CANDLE,$A30,G$29,$D$28)</f>
        <v>43248.916666655095</v>
      </c>
      <c r="H30" s="14" t="b">
        <f>RTD(progId,,BINANCE_CANDLE,$A30,H$29,$D$28)</f>
        <v>0</v>
      </c>
      <c r="I30" s="26">
        <f>RTD(progId,,BINANCE_CANDLE,$A30,I$29,$D$28)</f>
        <v>1244624.1148619</v>
      </c>
      <c r="J30" s="26">
        <f>RTD(progId,,BINANCE_CANDLE,$A30,J$29,$D$28)</f>
        <v>2400.8609299999998</v>
      </c>
      <c r="K30" s="26">
        <f>RTD(progId,,BINANCE_CANDLE,$A30,K$29,$D$28)</f>
        <v>1374.9215300000001</v>
      </c>
      <c r="L30" s="26">
        <f>RTD(progId,,BINANCE_CANDLE,$A30,L$29,$D$28)</f>
        <v>712585.4998783</v>
      </c>
      <c r="M30" s="14" t="str">
        <f>RTD(progId,,BINANCE_CANDLE,$A30,M$29,$D$28)</f>
        <v>OneHour</v>
      </c>
      <c r="N30" s="26">
        <f>RTD(progId,,BINANCE_CANDLE,$A30,N$29,$D$28)</f>
        <v>1526</v>
      </c>
      <c r="O30" s="25">
        <f>RTD(progId,,BINANCE_CANDLE,$A30,O$29,$D$28)</f>
        <v>43248.890757743058</v>
      </c>
      <c r="P30" s="14">
        <f>RTD(progId,,BINANCE_CANDLE,$A30,P$29,$D$28)</f>
        <v>26630918</v>
      </c>
      <c r="Q30" s="14">
        <f>RTD(progId,,BINANCE_CANDLE,$A30,Q$29,$D$28)</f>
        <v>26632443</v>
      </c>
    </row>
    <row r="31" spans="1:21" x14ac:dyDescent="0.25">
      <c r="A31" s="22" t="s">
        <v>12</v>
      </c>
      <c r="B31" s="14">
        <f>RTD(progId,,BINANCE_CANDLE,$A31,B$29,$D$28)</f>
        <v>7115.02</v>
      </c>
      <c r="C31" s="14">
        <f>RTD(progId,,BINANCE_CANDLE,$A31,C$29,$D$28)</f>
        <v>7125.15</v>
      </c>
      <c r="D31" s="14">
        <f>RTD(progId,,BINANCE_CANDLE,$A31,D$29,$D$28)</f>
        <v>7086.59</v>
      </c>
      <c r="E31" s="14">
        <f>RTD(progId,,BINANCE_CANDLE,$A31,E$29,$D$28)</f>
        <v>7088</v>
      </c>
      <c r="F31" s="24">
        <f>RTD(progId,,BINANCE_CANDLE,$A31,F$29,$D$28)</f>
        <v>43248.875</v>
      </c>
      <c r="G31" s="24">
        <f>RTD(progId,,BINANCE_CANDLE,$A31,G$29,$D$28)</f>
        <v>43248.916666655095</v>
      </c>
      <c r="H31" s="14" t="b">
        <f>RTD(progId,,BINANCE_CANDLE,$A31,H$29,$D$28)</f>
        <v>0</v>
      </c>
      <c r="I31" s="26">
        <f>RTD(progId,,BINANCE_CANDLE,$A31,I$29,$D$28)</f>
        <v>2033977.1468251499</v>
      </c>
      <c r="J31" s="26">
        <f>RTD(progId,,BINANCE_CANDLE,$A31,J$29,$D$28)</f>
        <v>286.28254600000002</v>
      </c>
      <c r="K31" s="26">
        <f>RTD(progId,,BINANCE_CANDLE,$A31,K$29,$D$28)</f>
        <v>156.71992800000001</v>
      </c>
      <c r="L31" s="26">
        <f>RTD(progId,,BINANCE_CANDLE,$A31,L$29,$D$28)</f>
        <v>1113491.8980024699</v>
      </c>
      <c r="M31" s="14" t="str">
        <f>RTD(progId,,BINANCE_CANDLE,$A31,M$29,$D$28)</f>
        <v>OneHour</v>
      </c>
      <c r="N31" s="26">
        <f>RTD(progId,,BINANCE_CANDLE,$A31,N$29,$D$28)</f>
        <v>2178</v>
      </c>
      <c r="O31" s="25">
        <f>RTD(progId,,BINANCE_CANDLE,$A31,O$29,$D$28)</f>
        <v>43248.890795729167</v>
      </c>
      <c r="P31" s="28">
        <f>RTD(progId,,BINANCE_CANDLE,$A31,P$29,$D$28)</f>
        <v>46505338</v>
      </c>
      <c r="Q31" s="28">
        <f>RTD(progId,,BINANCE_CANDLE,$A31,Q$29,$D$28)</f>
        <v>46507515</v>
      </c>
    </row>
    <row r="32" spans="1:21" x14ac:dyDescent="0.25">
      <c r="A32" s="23" t="s">
        <v>29</v>
      </c>
      <c r="B32" s="20">
        <f>RTD(progId,,BINANCE_CANDLE,$A32,B$29,$D$28)</f>
        <v>8.4700000000000002E-6</v>
      </c>
      <c r="C32" s="20">
        <f>RTD(progId,,BINANCE_CANDLE,$A32,C$29,$D$28)</f>
        <v>8.4800000000000001E-6</v>
      </c>
      <c r="D32" s="20">
        <f>RTD(progId,,BINANCE_CANDLE,$A32,D$29,$D$28)</f>
        <v>8.3899999999999993E-6</v>
      </c>
      <c r="E32" s="20">
        <f>RTD(progId,,BINANCE_CANDLE,$A32,E$29,$D$28)</f>
        <v>8.3899999999999993E-6</v>
      </c>
      <c r="F32" s="24">
        <f>RTD(progId,,BINANCE_CANDLE,$A32,F$29,$D$28)</f>
        <v>43248.875</v>
      </c>
      <c r="G32" s="24">
        <f>RTD(progId,,BINANCE_CANDLE,$A32,G$29,$D$28)</f>
        <v>43248.916666655095</v>
      </c>
      <c r="H32" s="20" t="b">
        <f>RTD(progId,,BINANCE_CANDLE,$A32,H$29,$D$28)</f>
        <v>0</v>
      </c>
      <c r="I32" s="26">
        <f>RTD(progId,,BINANCE_CANDLE,$A32,I$29,$D$28)</f>
        <v>139.10430636000001</v>
      </c>
      <c r="J32" s="26">
        <f>RTD(progId,,BINANCE_CANDLE,$A32,J$29,$D$28)</f>
        <v>16507907</v>
      </c>
      <c r="K32" s="26">
        <f>RTD(progId,,BINANCE_CANDLE,$A32,K$29,$D$28)</f>
        <v>4721913</v>
      </c>
      <c r="L32" s="26">
        <f>RTD(progId,,BINANCE_CANDLE,$A32,L$29,$D$28)</f>
        <v>39.787702430000003</v>
      </c>
      <c r="M32" s="20" t="str">
        <f>RTD(progId,,BINANCE_CANDLE,$A32,M$29,$D$28)</f>
        <v>OneHour</v>
      </c>
      <c r="N32" s="27">
        <f>RTD(progId,,BINANCE_CANDLE,$A32,N$29,$D$28)</f>
        <v>1080</v>
      </c>
      <c r="O32" s="25">
        <f>RTD(progId,,BINANCE_CANDLE,$A32,O$29,$D$28)</f>
        <v>43248.890785381947</v>
      </c>
      <c r="P32" s="28">
        <f>RTD(progId,,BINANCE_CANDLE,$A32,P$29,$D$28)</f>
        <v>28745115</v>
      </c>
      <c r="Q32" s="28">
        <f>RTD(progId,,BINANCE_CANDLE,$A32,Q$29,$D$28)</f>
        <v>28746194</v>
      </c>
    </row>
    <row r="33" spans="1:18" x14ac:dyDescent="0.25">
      <c r="I33" s="4"/>
      <c r="J33" s="5"/>
      <c r="K33" s="5"/>
    </row>
    <row r="34" spans="1:18" s="1" customFormat="1" x14ac:dyDescent="0.25">
      <c r="A34" s="29" t="s">
        <v>42</v>
      </c>
      <c r="B34" s="29"/>
      <c r="C34" s="1" t="s">
        <v>64</v>
      </c>
      <c r="D34" s="29">
        <v>7</v>
      </c>
    </row>
    <row r="35" spans="1:18" s="1" customFormat="1" x14ac:dyDescent="0.25">
      <c r="A35" s="19" t="s">
        <v>43</v>
      </c>
      <c r="B35" s="1" t="s">
        <v>10</v>
      </c>
      <c r="C35" s="1" t="s">
        <v>9</v>
      </c>
      <c r="D35" s="1" t="s">
        <v>8</v>
      </c>
      <c r="E35" s="1" t="s">
        <v>25</v>
      </c>
      <c r="F35" s="1" t="s">
        <v>44</v>
      </c>
      <c r="G35" s="1" t="s">
        <v>45</v>
      </c>
      <c r="H35" s="1" t="s">
        <v>46</v>
      </c>
      <c r="I35" s="1" t="s">
        <v>35</v>
      </c>
      <c r="J35" s="1" t="s">
        <v>18</v>
      </c>
      <c r="K35" s="1" t="s">
        <v>49</v>
      </c>
      <c r="L35" s="1" t="s">
        <v>50</v>
      </c>
      <c r="M35" s="1" t="s">
        <v>47</v>
      </c>
      <c r="N35" s="1" t="s">
        <v>14</v>
      </c>
      <c r="O35" s="1" t="s">
        <v>48</v>
      </c>
      <c r="P35" s="1" t="s">
        <v>51</v>
      </c>
      <c r="Q35" s="1" t="s">
        <v>52</v>
      </c>
    </row>
    <row r="36" spans="1:18" s="1" customFormat="1" x14ac:dyDescent="0.25">
      <c r="A36" s="21" t="s">
        <v>11</v>
      </c>
      <c r="B36" s="14">
        <f>RTD(progId,,BINANCE_CANDLE,$A36,B$35,$D$34)</f>
        <v>511.5</v>
      </c>
      <c r="C36" s="14">
        <f>RTD(progId,,BINANCE_CANDLE,$A36,C$35,$D$34)</f>
        <v>522</v>
      </c>
      <c r="D36" s="14">
        <f>RTD(progId,,BINANCE_CANDLE,$A36,D$35,$D$34)</f>
        <v>511.5</v>
      </c>
      <c r="E36" s="14">
        <f>RTD(progId,,BINANCE_CANDLE,$A36,E$35,$D$34)</f>
        <v>516.01</v>
      </c>
      <c r="F36" s="24">
        <f>RTD(progId,,BINANCE_CANDLE,$A36,F$35,$D$34)</f>
        <v>43248.833333333336</v>
      </c>
      <c r="G36" s="24">
        <f>RTD(progId,,BINANCE_CANDLE,$A36,G$35,$D$34)</f>
        <v>43248.999999988424</v>
      </c>
      <c r="H36" s="14" t="b">
        <f>RTD(progId,,BINANCE_CANDLE,$A36,H$35,$D$34)</f>
        <v>0</v>
      </c>
      <c r="I36" s="26">
        <f>RTD(progId,,BINANCE_CANDLE,$A36,I$35,$D$34)</f>
        <v>4051158.0279271002</v>
      </c>
      <c r="J36" s="26">
        <f>RTD(progId,,BINANCE_CANDLE,$A36,J$35,$D$34)</f>
        <v>7839.07528</v>
      </c>
      <c r="K36" s="26">
        <f>RTD(progId,,BINANCE_CANDLE,$A36,K$35,$D$34)</f>
        <v>4455.7749999999996</v>
      </c>
      <c r="L36" s="26">
        <f>RTD(progId,,BINANCE_CANDLE,$A36,L$35,$D$34)</f>
        <v>2302155.0424533002</v>
      </c>
      <c r="M36" s="14" t="str">
        <f>RTD(progId,,BINANCE_CANDLE,$A36,M$35,$D$34)</f>
        <v>FourHour</v>
      </c>
      <c r="N36" s="26">
        <f>RTD(progId,,BINANCE_CANDLE,$A36,N$35,$D$34)</f>
        <v>5416</v>
      </c>
      <c r="O36" s="25">
        <f>RTD(progId,,BINANCE_CANDLE,$A36,O$35,$D$34)</f>
        <v>43248.890757743058</v>
      </c>
      <c r="P36" s="14">
        <f>RTD(progId,,BINANCE_CANDLE,$A36,P$35,$D$34)</f>
        <v>26627028</v>
      </c>
      <c r="Q36" s="14">
        <f>RTD(progId,,BINANCE_CANDLE,$A36,Q$35,$D$34)</f>
        <v>26632443</v>
      </c>
    </row>
    <row r="37" spans="1:18" s="1" customFormat="1" x14ac:dyDescent="0.25">
      <c r="A37" s="22" t="s">
        <v>12</v>
      </c>
      <c r="B37" s="14">
        <f>RTD(progId,,BINANCE_CANDLE,$A37,B$35,$D$34)</f>
        <v>7099</v>
      </c>
      <c r="C37" s="14">
        <f>RTD(progId,,BINANCE_CANDLE,$A37,C$35,$D$34)</f>
        <v>7132.1</v>
      </c>
      <c r="D37" s="14">
        <f>RTD(progId,,BINANCE_CANDLE,$A37,D$35,$D$34)</f>
        <v>7086.59</v>
      </c>
      <c r="E37" s="14">
        <f>RTD(progId,,BINANCE_CANDLE,$A37,E$35,$D$34)</f>
        <v>7088</v>
      </c>
      <c r="F37" s="24">
        <f>RTD(progId,,BINANCE_CANDLE,$A37,F$35,$D$34)</f>
        <v>43248.833333333336</v>
      </c>
      <c r="G37" s="24">
        <f>RTD(progId,,BINANCE_CANDLE,$A37,G$35,$D$34)</f>
        <v>43248.999999988424</v>
      </c>
      <c r="H37" s="14" t="b">
        <f>RTD(progId,,BINANCE_CANDLE,$A37,H$35,$D$34)</f>
        <v>0</v>
      </c>
      <c r="I37" s="26">
        <f>RTD(progId,,BINANCE_CANDLE,$A37,I$35,$D$34)</f>
        <v>8811083.6166344304</v>
      </c>
      <c r="J37" s="26">
        <f>RTD(progId,,BINANCE_CANDLE,$A37,J$35,$D$34)</f>
        <v>1238.5861500000001</v>
      </c>
      <c r="K37" s="26">
        <f>RTD(progId,,BINANCE_CANDLE,$A37,K$35,$D$34)</f>
        <v>741.40308400000004</v>
      </c>
      <c r="L37" s="26">
        <f>RTD(progId,,BINANCE_CANDLE,$A37,L$35,$D$34)</f>
        <v>5274178.28665327</v>
      </c>
      <c r="M37" s="14" t="str">
        <f>RTD(progId,,BINANCE_CANDLE,$A37,M$35,$D$34)</f>
        <v>FourHour</v>
      </c>
      <c r="N37" s="26">
        <f>RTD(progId,,BINANCE_CANDLE,$A37,N$35,$D$34)</f>
        <v>8173</v>
      </c>
      <c r="O37" s="25">
        <f>RTD(progId,,BINANCE_CANDLE,$A37,O$35,$D$34)</f>
        <v>43248.890795729167</v>
      </c>
      <c r="P37" s="28">
        <f>RTD(progId,,BINANCE_CANDLE,$A37,P$35,$D$34)</f>
        <v>46499343</v>
      </c>
      <c r="Q37" s="28">
        <f>RTD(progId,,BINANCE_CANDLE,$A37,Q$35,$D$34)</f>
        <v>46507515</v>
      </c>
    </row>
    <row r="38" spans="1:18" s="1" customFormat="1" x14ac:dyDescent="0.25">
      <c r="A38" s="23" t="s">
        <v>29</v>
      </c>
      <c r="B38" s="20">
        <f>RTD(progId,,BINANCE_CANDLE,$A38,B$35,$D$34)</f>
        <v>8.3599999999999996E-6</v>
      </c>
      <c r="C38" s="20">
        <f>RTD(progId,,BINANCE_CANDLE,$A38,C$35,$D$34)</f>
        <v>8.4999999999999999E-6</v>
      </c>
      <c r="D38" s="20">
        <f>RTD(progId,,BINANCE_CANDLE,$A38,D$35,$D$34)</f>
        <v>8.3599999999999996E-6</v>
      </c>
      <c r="E38" s="20">
        <f>RTD(progId,,BINANCE_CANDLE,$A38,E$35,$D$34)</f>
        <v>8.3899999999999993E-6</v>
      </c>
      <c r="F38" s="24">
        <f>RTD(progId,,BINANCE_CANDLE,$A38,F$35,$D$34)</f>
        <v>43248.833333333336</v>
      </c>
      <c r="G38" s="24">
        <f>RTD(progId,,BINANCE_CANDLE,$A38,G$35,$D$34)</f>
        <v>43248.999999988424</v>
      </c>
      <c r="H38" s="20" t="b">
        <f>RTD(progId,,BINANCE_CANDLE,$A38,H$35,$D$34)</f>
        <v>0</v>
      </c>
      <c r="I38" s="26">
        <f>RTD(progId,,BINANCE_CANDLE,$A38,I$35,$D$34)</f>
        <v>424.68785742</v>
      </c>
      <c r="J38" s="26">
        <f>RTD(progId,,BINANCE_CANDLE,$A38,J$35,$D$34)</f>
        <v>50314403</v>
      </c>
      <c r="K38" s="26">
        <f>RTD(progId,,BINANCE_CANDLE,$A38,K$35,$D$34)</f>
        <v>26021939</v>
      </c>
      <c r="L38" s="26">
        <f>RTD(progId,,BINANCE_CANDLE,$A38,L$35,$D$34)</f>
        <v>219.73664076</v>
      </c>
      <c r="M38" s="20" t="str">
        <f>RTD(progId,,BINANCE_CANDLE,$A38,M$35,$D$34)</f>
        <v>FourHour</v>
      </c>
      <c r="N38" s="27">
        <f>RTD(progId,,BINANCE_CANDLE,$A38,N$35,$D$34)</f>
        <v>3552</v>
      </c>
      <c r="O38" s="25">
        <f>RTD(progId,,BINANCE_CANDLE,$A38,O$35,$D$34)</f>
        <v>43248.890785347219</v>
      </c>
      <c r="P38" s="28">
        <f>RTD(progId,,BINANCE_CANDLE,$A38,P$35,$D$34)</f>
        <v>28742643</v>
      </c>
      <c r="Q38" s="28">
        <f>RTD(progId,,BINANCE_CANDLE,$A38,Q$35,$D$34)</f>
        <v>28746194</v>
      </c>
    </row>
    <row r="39" spans="1:18" x14ac:dyDescent="0.25">
      <c r="I39" s="4"/>
      <c r="J39" s="5"/>
      <c r="K39" s="5"/>
    </row>
    <row r="40" spans="1:18" x14ac:dyDescent="0.25">
      <c r="A40" s="29" t="s">
        <v>42</v>
      </c>
      <c r="B40" s="29"/>
      <c r="C40" s="1" t="s">
        <v>65</v>
      </c>
      <c r="D40" s="29">
        <v>10</v>
      </c>
      <c r="E40" s="1"/>
      <c r="F40" s="1"/>
      <c r="H40" s="1"/>
      <c r="I40" s="1"/>
      <c r="J40" s="1"/>
      <c r="L40" s="1"/>
      <c r="M40" s="1"/>
      <c r="N40" s="1"/>
      <c r="O40" s="1"/>
      <c r="P40" s="1"/>
      <c r="Q40" s="1"/>
      <c r="R40" s="1"/>
    </row>
    <row r="41" spans="1:18" x14ac:dyDescent="0.25">
      <c r="A41" s="19" t="s">
        <v>43</v>
      </c>
      <c r="B41" s="1" t="s">
        <v>10</v>
      </c>
      <c r="C41" s="1" t="s">
        <v>9</v>
      </c>
      <c r="D41" s="1" t="s">
        <v>8</v>
      </c>
      <c r="E41" s="1" t="s">
        <v>25</v>
      </c>
      <c r="F41" s="1" t="s">
        <v>44</v>
      </c>
      <c r="G41" s="1" t="s">
        <v>45</v>
      </c>
      <c r="H41" s="1" t="s">
        <v>46</v>
      </c>
      <c r="I41" s="1" t="s">
        <v>35</v>
      </c>
      <c r="J41" s="1" t="s">
        <v>18</v>
      </c>
      <c r="K41" s="1" t="s">
        <v>49</v>
      </c>
      <c r="L41" s="1" t="s">
        <v>50</v>
      </c>
      <c r="M41" s="1" t="s">
        <v>47</v>
      </c>
      <c r="N41" s="1" t="s">
        <v>14</v>
      </c>
      <c r="O41" s="1" t="s">
        <v>48</v>
      </c>
      <c r="P41" s="1" t="s">
        <v>51</v>
      </c>
      <c r="Q41" s="1" t="s">
        <v>52</v>
      </c>
    </row>
    <row r="42" spans="1:18" x14ac:dyDescent="0.25">
      <c r="A42" s="21" t="s">
        <v>11</v>
      </c>
      <c r="B42" s="14">
        <f>RTD(progId,,BINANCE_CANDLE,$A42,B$41,$D$40)</f>
        <v>511.5</v>
      </c>
      <c r="C42" s="14">
        <f>RTD(progId,,BINANCE_CANDLE,$A42,C$41,$D$40)</f>
        <v>522</v>
      </c>
      <c r="D42" s="14">
        <f>RTD(progId,,BINANCE_CANDLE,$A42,D$41,$D$40)</f>
        <v>511.5</v>
      </c>
      <c r="E42" s="14">
        <f>RTD(progId,,BINANCE_CANDLE,$A42,E$41,$D$40)</f>
        <v>516.01</v>
      </c>
      <c r="F42" s="24">
        <f>RTD(progId,,BINANCE_CANDLE,$A42,F$41,$D$40)</f>
        <v>43248.833333333336</v>
      </c>
      <c r="G42" s="24">
        <f>RTD(progId,,BINANCE_CANDLE,$A42,G$41,$D$40)</f>
        <v>43249.33333332176</v>
      </c>
      <c r="H42" s="14" t="b">
        <f>RTD(progId,,BINANCE_CANDLE,$A42,H$41,$D$40)</f>
        <v>0</v>
      </c>
      <c r="I42" s="26">
        <f>RTD(progId,,BINANCE_CANDLE,$A42,I$41,$D$40)</f>
        <v>4051158.0279271002</v>
      </c>
      <c r="J42" s="26">
        <f>RTD(progId,,BINANCE_CANDLE,$A42,J$41,$D$40)</f>
        <v>7839.07528</v>
      </c>
      <c r="K42" s="26">
        <f>RTD(progId,,BINANCE_CANDLE,$A42,K$41,$D$40)</f>
        <v>4455.7749999999996</v>
      </c>
      <c r="L42" s="26">
        <f>RTD(progId,,BINANCE_CANDLE,$A42,L$41,$D$40)</f>
        <v>2302155.0424533002</v>
      </c>
      <c r="M42" s="14" t="str">
        <f>RTD(progId,,BINANCE_CANDLE,$A42,M$41,$D$40)</f>
        <v>TwelfHour</v>
      </c>
      <c r="N42" s="26">
        <f>RTD(progId,,BINANCE_CANDLE,$A42,N$41,$D$40)</f>
        <v>5416</v>
      </c>
      <c r="O42" s="25">
        <f>RTD(progId,,BINANCE_CANDLE,$A42,O$41,$D$40)</f>
        <v>43248.890757743058</v>
      </c>
      <c r="P42" s="14">
        <f>RTD(progId,,BINANCE_CANDLE,$A42,P$41,$D$40)</f>
        <v>26627028</v>
      </c>
      <c r="Q42" s="14">
        <f>RTD(progId,,BINANCE_CANDLE,$A42,Q$41,$D$40)</f>
        <v>26632443</v>
      </c>
    </row>
    <row r="43" spans="1:18" x14ac:dyDescent="0.25">
      <c r="A43" s="22" t="s">
        <v>12</v>
      </c>
      <c r="B43" s="14">
        <f>RTD(progId,,BINANCE_CANDLE,$A43,B$41,$D$40)</f>
        <v>7099</v>
      </c>
      <c r="C43" s="14">
        <f>RTD(progId,,BINANCE_CANDLE,$A43,C$41,$D$40)</f>
        <v>7132.1</v>
      </c>
      <c r="D43" s="14">
        <f>RTD(progId,,BINANCE_CANDLE,$A43,D$41,$D$40)</f>
        <v>7086.59</v>
      </c>
      <c r="E43" s="14">
        <f>RTD(progId,,BINANCE_CANDLE,$A43,E$41,$D$40)</f>
        <v>7088</v>
      </c>
      <c r="F43" s="24">
        <f>RTD(progId,,BINANCE_CANDLE,$A43,F$41,$D$40)</f>
        <v>43248.833333333336</v>
      </c>
      <c r="G43" s="24">
        <f>RTD(progId,,BINANCE_CANDLE,$A43,G$41,$D$40)</f>
        <v>43249.33333332176</v>
      </c>
      <c r="H43" s="14" t="b">
        <f>RTD(progId,,BINANCE_CANDLE,$A43,H$41,$D$40)</f>
        <v>0</v>
      </c>
      <c r="I43" s="26">
        <f>RTD(progId,,BINANCE_CANDLE,$A43,I$41,$D$40)</f>
        <v>8811083.6166344304</v>
      </c>
      <c r="J43" s="26">
        <f>RTD(progId,,BINANCE_CANDLE,$A43,J$41,$D$40)</f>
        <v>1238.5861500000001</v>
      </c>
      <c r="K43" s="26">
        <f>RTD(progId,,BINANCE_CANDLE,$A43,K$41,$D$40)</f>
        <v>741.40308400000004</v>
      </c>
      <c r="L43" s="26">
        <f>RTD(progId,,BINANCE_CANDLE,$A43,L$41,$D$40)</f>
        <v>5274178.28665327</v>
      </c>
      <c r="M43" s="14" t="str">
        <f>RTD(progId,,BINANCE_CANDLE,$A43,M$41,$D$40)</f>
        <v>TwelfHour</v>
      </c>
      <c r="N43" s="26">
        <f>RTD(progId,,BINANCE_CANDLE,$A43,N$41,$D$40)</f>
        <v>8173</v>
      </c>
      <c r="O43" s="25">
        <f>RTD(progId,,BINANCE_CANDLE,$A43,O$41,$D$40)</f>
        <v>43248.890795729167</v>
      </c>
      <c r="P43" s="28">
        <f>RTD(progId,,BINANCE_CANDLE,$A43,P$41,$D$40)</f>
        <v>46499343</v>
      </c>
      <c r="Q43" s="28">
        <f>RTD(progId,,BINANCE_CANDLE,$A43,Q$41,$D$40)</f>
        <v>46507515</v>
      </c>
    </row>
    <row r="44" spans="1:18" x14ac:dyDescent="0.25">
      <c r="A44" s="23" t="s">
        <v>29</v>
      </c>
      <c r="B44" s="20">
        <f>RTD(progId,,BINANCE_CANDLE,$A44,B$41,$D$40)</f>
        <v>8.3599999999999996E-6</v>
      </c>
      <c r="C44" s="20">
        <f>RTD(progId,,BINANCE_CANDLE,$A44,C$41,$D$40)</f>
        <v>8.4999999999999999E-6</v>
      </c>
      <c r="D44" s="20">
        <f>RTD(progId,,BINANCE_CANDLE,$A44,D$41,$D$40)</f>
        <v>8.3599999999999996E-6</v>
      </c>
      <c r="E44" s="20">
        <f>RTD(progId,,BINANCE_CANDLE,$A44,E$41,$D$40)</f>
        <v>8.3899999999999993E-6</v>
      </c>
      <c r="F44" s="24">
        <f>RTD(progId,,BINANCE_CANDLE,$A44,F$41,$D$40)</f>
        <v>43248.833333333336</v>
      </c>
      <c r="G44" s="24">
        <f>RTD(progId,,BINANCE_CANDLE,$A44,G$41,$D$40)</f>
        <v>43249.33333332176</v>
      </c>
      <c r="H44" s="20" t="b">
        <f>RTD(progId,,BINANCE_CANDLE,$A44,H$41,$D$40)</f>
        <v>0</v>
      </c>
      <c r="I44" s="26">
        <f>RTD(progId,,BINANCE_CANDLE,$A44,I$41,$D$40)</f>
        <v>424.68785742</v>
      </c>
      <c r="J44" s="26">
        <f>RTD(progId,,BINANCE_CANDLE,$A44,J$41,$D$40)</f>
        <v>50314403</v>
      </c>
      <c r="K44" s="26">
        <f>RTD(progId,,BINANCE_CANDLE,$A44,K$41,$D$40)</f>
        <v>26021939</v>
      </c>
      <c r="L44" s="26">
        <f>RTD(progId,,BINANCE_CANDLE,$A44,L$41,$D$40)</f>
        <v>219.73664076</v>
      </c>
      <c r="M44" s="20" t="str">
        <f>RTD(progId,,BINANCE_CANDLE,$A44,M$41,$D$40)</f>
        <v>TwelfHour</v>
      </c>
      <c r="N44" s="27">
        <f>RTD(progId,,BINANCE_CANDLE,$A44,N$41,$D$40)</f>
        <v>3552</v>
      </c>
      <c r="O44" s="25">
        <f>RTD(progId,,BINANCE_CANDLE,$A44,O$41,$D$40)</f>
        <v>43248.890785347219</v>
      </c>
      <c r="P44" s="28">
        <f>RTD(progId,,BINANCE_CANDLE,$A44,P$41,$D$40)</f>
        <v>28742643</v>
      </c>
      <c r="Q44" s="28">
        <f>RTD(progId,,BINANCE_CANDLE,$A44,Q$41,$D$40)</f>
        <v>28746194</v>
      </c>
    </row>
    <row r="45" spans="1:18" x14ac:dyDescent="0.25">
      <c r="I45" s="4"/>
      <c r="J45" s="5"/>
      <c r="K45" s="5"/>
    </row>
    <row r="46" spans="1:18" x14ac:dyDescent="0.25">
      <c r="I46" s="4"/>
      <c r="J46" s="5"/>
      <c r="K46" s="5"/>
    </row>
    <row r="47" spans="1:18" x14ac:dyDescent="0.25">
      <c r="I47" s="4"/>
      <c r="J47" s="5"/>
      <c r="K47" s="5"/>
    </row>
    <row r="48" spans="1:18" x14ac:dyDescent="0.25">
      <c r="I48" s="4"/>
      <c r="J48" s="5"/>
      <c r="K48" s="5"/>
    </row>
    <row r="50" spans="9:11" x14ac:dyDescent="0.25">
      <c r="I50" s="4"/>
      <c r="J50" s="5"/>
      <c r="K50" s="5"/>
    </row>
    <row r="51" spans="9:11" x14ac:dyDescent="0.25">
      <c r="I51" s="4"/>
      <c r="J51" s="5"/>
      <c r="K51" s="5"/>
    </row>
    <row r="52" spans="9:11" x14ac:dyDescent="0.25">
      <c r="I52" s="4"/>
      <c r="J52" s="5"/>
      <c r="K52" s="5"/>
    </row>
    <row r="53" spans="9:11" x14ac:dyDescent="0.25">
      <c r="I53" s="5"/>
      <c r="J53" s="5"/>
      <c r="K53" s="5"/>
    </row>
    <row r="54" spans="9:11" x14ac:dyDescent="0.25">
      <c r="I54" s="4"/>
      <c r="J54" s="5"/>
      <c r="K54" s="5"/>
    </row>
    <row r="55" spans="9:11" x14ac:dyDescent="0.25">
      <c r="I55" s="4"/>
      <c r="J55" s="5"/>
      <c r="K55" s="5"/>
    </row>
    <row r="56" spans="9:11" x14ac:dyDescent="0.25">
      <c r="I56" s="4"/>
      <c r="J56" s="5"/>
      <c r="K56" s="5"/>
    </row>
    <row r="57" spans="9:11" x14ac:dyDescent="0.25">
      <c r="I57" s="4"/>
      <c r="J57" s="6"/>
      <c r="K57" s="5"/>
    </row>
    <row r="58" spans="9:11" x14ac:dyDescent="0.25">
      <c r="I58" s="4"/>
      <c r="J58" s="5"/>
      <c r="K58" s="5"/>
    </row>
    <row r="59" spans="9:11" x14ac:dyDescent="0.25">
      <c r="I59" s="4"/>
      <c r="J59" s="5"/>
      <c r="K59" s="5"/>
    </row>
    <row r="60" spans="9:11" x14ac:dyDescent="0.25">
      <c r="I60" s="4"/>
      <c r="J60" s="5"/>
      <c r="K60" s="5"/>
    </row>
    <row r="61" spans="9:11" x14ac:dyDescent="0.25">
      <c r="I61" s="4"/>
      <c r="J61" s="5"/>
      <c r="K61" s="5"/>
    </row>
    <row r="62" spans="9:11" x14ac:dyDescent="0.25">
      <c r="I62" s="4"/>
      <c r="J62" s="5"/>
      <c r="K62" s="5"/>
    </row>
    <row r="63" spans="9:11" x14ac:dyDescent="0.25">
      <c r="I63" s="4"/>
      <c r="J63" s="5"/>
      <c r="K63" s="5"/>
    </row>
    <row r="64" spans="9:11" x14ac:dyDescent="0.25">
      <c r="I64" s="4"/>
      <c r="J64" s="5"/>
      <c r="K64" s="5"/>
    </row>
    <row r="65" spans="9:11" x14ac:dyDescent="0.25">
      <c r="I65" s="4"/>
      <c r="J65" s="5"/>
      <c r="K65" s="5"/>
    </row>
    <row r="66" spans="9:11" x14ac:dyDescent="0.25">
      <c r="I66" s="4"/>
      <c r="J66" s="5"/>
      <c r="K66" s="5"/>
    </row>
    <row r="67" spans="9:11" x14ac:dyDescent="0.25">
      <c r="I67" s="4"/>
      <c r="J67" s="5"/>
      <c r="K67" s="5"/>
    </row>
    <row r="68" spans="9:11" x14ac:dyDescent="0.25">
      <c r="I68" s="4"/>
      <c r="J68" s="5"/>
      <c r="K68" s="5"/>
    </row>
    <row r="69" spans="9:11" x14ac:dyDescent="0.25">
      <c r="I69" s="4"/>
      <c r="J69" s="5"/>
      <c r="K69" s="5"/>
    </row>
    <row r="70" spans="9:11" x14ac:dyDescent="0.25">
      <c r="I70" s="4"/>
      <c r="J70" s="6"/>
      <c r="K70" s="5"/>
    </row>
    <row r="71" spans="9:11" x14ac:dyDescent="0.25">
      <c r="I71" s="4"/>
      <c r="J71" s="5"/>
      <c r="K71" s="5"/>
    </row>
    <row r="72" spans="9:11" x14ac:dyDescent="0.25">
      <c r="I72" s="4"/>
      <c r="J72" s="5"/>
      <c r="K72" s="5"/>
    </row>
    <row r="73" spans="9:11" x14ac:dyDescent="0.25">
      <c r="I73" s="4"/>
      <c r="J73" s="5"/>
      <c r="K73" s="5"/>
    </row>
    <row r="74" spans="9:11" x14ac:dyDescent="0.25">
      <c r="I74" s="4"/>
      <c r="J74" s="5"/>
      <c r="K74" s="5"/>
    </row>
    <row r="75" spans="9:11" x14ac:dyDescent="0.25">
      <c r="I75" s="4"/>
      <c r="J75" s="5"/>
      <c r="K75" s="5"/>
    </row>
    <row r="76" spans="9:11" x14ac:dyDescent="0.25">
      <c r="I76" s="4"/>
      <c r="J76" s="5"/>
      <c r="K76" s="5"/>
    </row>
    <row r="77" spans="9:11" x14ac:dyDescent="0.25">
      <c r="I77" s="4"/>
      <c r="J77" s="5"/>
      <c r="K77" s="5"/>
    </row>
    <row r="78" spans="9:11" x14ac:dyDescent="0.25">
      <c r="I78" s="4"/>
      <c r="J78" s="5"/>
      <c r="K78" s="5"/>
    </row>
    <row r="79" spans="9:11" x14ac:dyDescent="0.25">
      <c r="I79" s="4"/>
      <c r="J79" s="5"/>
      <c r="K79" s="5"/>
    </row>
    <row r="80" spans="9:11" x14ac:dyDescent="0.25">
      <c r="I80" s="4"/>
      <c r="J80" s="5"/>
      <c r="K80" s="5"/>
    </row>
    <row r="81" spans="9:11" x14ac:dyDescent="0.25">
      <c r="I81" s="4"/>
      <c r="J81" s="5"/>
      <c r="K81" s="5"/>
    </row>
    <row r="82" spans="9:11" x14ac:dyDescent="0.25">
      <c r="I82" s="4"/>
      <c r="J82" s="5"/>
      <c r="K82" s="5"/>
    </row>
    <row r="83" spans="9:11" x14ac:dyDescent="0.25">
      <c r="I83" s="5"/>
      <c r="J83" s="5"/>
      <c r="K83" s="5"/>
    </row>
    <row r="84" spans="9:11" x14ac:dyDescent="0.25">
      <c r="I84" s="4"/>
      <c r="J84" s="5"/>
      <c r="K84" s="5"/>
    </row>
    <row r="85" spans="9:11" x14ac:dyDescent="0.25">
      <c r="I85" s="4"/>
      <c r="J85" s="5"/>
      <c r="K85" s="5"/>
    </row>
    <row r="86" spans="9:11" x14ac:dyDescent="0.25">
      <c r="I86" s="4"/>
      <c r="J86" s="5"/>
      <c r="K86" s="5"/>
    </row>
    <row r="87" spans="9:11" x14ac:dyDescent="0.25">
      <c r="I87" s="4"/>
      <c r="J87" s="5"/>
      <c r="K87" s="5"/>
    </row>
    <row r="88" spans="9:11" x14ac:dyDescent="0.25">
      <c r="I88" s="4"/>
      <c r="J88" s="5"/>
      <c r="K88" s="5"/>
    </row>
    <row r="89" spans="9:11" x14ac:dyDescent="0.25">
      <c r="I89" s="4"/>
      <c r="J89" s="5"/>
      <c r="K89" s="5"/>
    </row>
    <row r="90" spans="9:11" x14ac:dyDescent="0.25">
      <c r="I90" s="4"/>
      <c r="J90" s="5"/>
      <c r="K90" s="5"/>
    </row>
    <row r="91" spans="9:11" x14ac:dyDescent="0.25">
      <c r="I91" s="4"/>
      <c r="J91" s="5"/>
      <c r="K91" s="5"/>
    </row>
    <row r="92" spans="9:11" x14ac:dyDescent="0.25">
      <c r="I92" s="4"/>
      <c r="J92" s="5"/>
      <c r="K92" s="5"/>
    </row>
    <row r="93" spans="9:11" x14ac:dyDescent="0.25">
      <c r="I93" s="4"/>
      <c r="J93" s="5"/>
      <c r="K93" s="5"/>
    </row>
    <row r="94" spans="9:11" x14ac:dyDescent="0.25">
      <c r="I94" s="4"/>
      <c r="J94" s="5"/>
      <c r="K94" s="5"/>
    </row>
    <row r="95" spans="9:11" x14ac:dyDescent="0.25">
      <c r="I95" s="4"/>
      <c r="J95" s="5"/>
      <c r="K95" s="5"/>
    </row>
    <row r="96" spans="9:11" x14ac:dyDescent="0.25">
      <c r="I96" s="4"/>
      <c r="J96" s="5"/>
      <c r="K96" s="5"/>
    </row>
    <row r="97" spans="9:11" x14ac:dyDescent="0.25">
      <c r="I97" s="4"/>
      <c r="J97" s="5"/>
      <c r="K97" s="5"/>
    </row>
    <row r="98" spans="9:11" x14ac:dyDescent="0.25">
      <c r="I98" s="4"/>
      <c r="J98" s="5"/>
      <c r="K98" s="5"/>
    </row>
    <row r="99" spans="9:11" x14ac:dyDescent="0.25">
      <c r="I99" s="4"/>
      <c r="J99" s="5"/>
      <c r="K99" s="5"/>
    </row>
    <row r="100" spans="9:11" x14ac:dyDescent="0.25">
      <c r="I100" s="4"/>
      <c r="J100" s="5"/>
      <c r="K100" s="5"/>
    </row>
    <row r="101" spans="9:11" x14ac:dyDescent="0.25">
      <c r="I101" s="4"/>
      <c r="J101" s="5"/>
      <c r="K101" s="5"/>
    </row>
    <row r="102" spans="9:11" x14ac:dyDescent="0.25">
      <c r="I102" s="4"/>
      <c r="J102" s="5"/>
      <c r="K102" s="5"/>
    </row>
    <row r="103" spans="9:11" x14ac:dyDescent="0.25">
      <c r="I103" s="4"/>
      <c r="J103" s="5"/>
      <c r="K103" s="5"/>
    </row>
    <row r="104" spans="9:11" x14ac:dyDescent="0.25">
      <c r="I104" s="4"/>
      <c r="J104" s="5"/>
      <c r="K104" s="5"/>
    </row>
    <row r="105" spans="9:11" x14ac:dyDescent="0.25">
      <c r="I105" s="4"/>
      <c r="J105" s="5"/>
      <c r="K105" s="5"/>
    </row>
    <row r="106" spans="9:11" x14ac:dyDescent="0.25">
      <c r="I106" s="4"/>
      <c r="J106" s="5"/>
      <c r="K106" s="5"/>
    </row>
    <row r="107" spans="9:11" x14ac:dyDescent="0.25">
      <c r="I107" s="4"/>
      <c r="J107" s="5"/>
      <c r="K107" s="7"/>
    </row>
    <row r="108" spans="9:11" x14ac:dyDescent="0.25">
      <c r="I108" s="4"/>
      <c r="J108" s="5"/>
      <c r="K108" s="5"/>
    </row>
    <row r="109" spans="9:11" x14ac:dyDescent="0.25">
      <c r="I109" s="4"/>
      <c r="J109" s="5"/>
      <c r="K109" s="5"/>
    </row>
    <row r="110" spans="9:11" x14ac:dyDescent="0.25">
      <c r="I110" s="4"/>
      <c r="J110" s="5"/>
      <c r="K110" s="5"/>
    </row>
    <row r="111" spans="9:11" x14ac:dyDescent="0.25">
      <c r="I111" s="4"/>
      <c r="J111" s="5"/>
      <c r="K111" s="5"/>
    </row>
    <row r="112" spans="9:11" x14ac:dyDescent="0.25">
      <c r="I112" s="4"/>
      <c r="J112" s="5"/>
      <c r="K112" s="5"/>
    </row>
    <row r="113" spans="9:11" x14ac:dyDescent="0.25">
      <c r="I113" s="5"/>
      <c r="J113" s="5"/>
      <c r="K113" s="5"/>
    </row>
  </sheetData>
  <pageMargins left="0.7" right="0.7" top="0.75" bottom="0.75" header="0.3" footer="0.3"/>
  <pageSetup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0B438-0642-48A4-8F04-0651273A7466}">
  <dimension ref="A1:H4"/>
  <sheetViews>
    <sheetView workbookViewId="0">
      <selection activeCell="E10" sqref="E10"/>
    </sheetView>
  </sheetViews>
  <sheetFormatPr defaultRowHeight="15" x14ac:dyDescent="0.25"/>
  <cols>
    <col min="2" max="3" width="9.5703125" bestFit="1" customWidth="1"/>
    <col min="4" max="4" width="13.42578125" bestFit="1" customWidth="1"/>
    <col min="5" max="5" width="12" bestFit="1" customWidth="1"/>
    <col min="6" max="6" width="11.28515625" bestFit="1" customWidth="1"/>
    <col min="7" max="7" width="10.7109375" bestFit="1" customWidth="1"/>
    <col min="8" max="8" width="14.140625" bestFit="1" customWidth="1"/>
  </cols>
  <sheetData>
    <row r="1" spans="1:8" x14ac:dyDescent="0.25">
      <c r="A1" s="1" t="s">
        <v>0</v>
      </c>
      <c r="B1" s="1"/>
      <c r="C1" s="1"/>
      <c r="D1" s="1"/>
    </row>
    <row r="2" spans="1:8" x14ac:dyDescent="0.25">
      <c r="A2" s="1" t="s">
        <v>1</v>
      </c>
      <c r="B2" s="1" t="s">
        <v>2</v>
      </c>
      <c r="C2" s="1" t="s">
        <v>3</v>
      </c>
      <c r="D2" s="1" t="s">
        <v>4</v>
      </c>
      <c r="E2" t="s">
        <v>56</v>
      </c>
      <c r="F2" t="s">
        <v>57</v>
      </c>
      <c r="G2" t="s">
        <v>58</v>
      </c>
      <c r="H2" t="s">
        <v>59</v>
      </c>
    </row>
    <row r="3" spans="1:8" x14ac:dyDescent="0.25">
      <c r="A3" s="1" t="s">
        <v>5</v>
      </c>
      <c r="B3" s="2">
        <f>RTD(progId,,GDAX,$A3,B$2)</f>
        <v>515.49</v>
      </c>
      <c r="C3" s="2">
        <f>RTD(progId,,GDAX,$A3,C$2)</f>
        <v>515.5</v>
      </c>
      <c r="D3" s="2">
        <f>RTD(progId,,GDAX,$A3,D$2)</f>
        <v>515.5</v>
      </c>
      <c r="E3" s="2">
        <f>RTD(progId,,GDAX,$A3,E$2)</f>
        <v>568.97</v>
      </c>
      <c r="F3" s="2">
        <f>RTD(progId,,GDAX,$A3,F$2)</f>
        <v>575</v>
      </c>
      <c r="G3" s="2">
        <f>RTD(progId,,GDAX,$A3,G$2)</f>
        <v>507</v>
      </c>
      <c r="H3" s="2">
        <f>RTD(progId,,GDAX,$A3,H$2)</f>
        <v>123688.86617035</v>
      </c>
    </row>
    <row r="4" spans="1:8" x14ac:dyDescent="0.25">
      <c r="A4" s="1" t="s">
        <v>6</v>
      </c>
      <c r="B4" s="2">
        <f>RTD(progId,,GDAX,$A4,B$2)</f>
        <v>7102.11</v>
      </c>
      <c r="C4" s="2">
        <f>RTD(progId,,GDAX,$A4,C$2)</f>
        <v>7102.12</v>
      </c>
      <c r="D4" s="2">
        <f>RTD(progId,,GDAX,$A4,D$2)</f>
        <v>7102.12</v>
      </c>
      <c r="E4" s="2">
        <f>RTD(progId,,GDAX,$A4,E$2)</f>
        <v>7334.2</v>
      </c>
      <c r="F4" s="2">
        <f>RTD(progId,,GDAX,$A4,F$2)</f>
        <v>7444.8</v>
      </c>
      <c r="G4" s="2">
        <f>RTD(progId,,GDAX,$A4,G$2)</f>
        <v>7087</v>
      </c>
      <c r="H4" s="2">
        <f>RTD(progId,,GDAX,$A4,H$2)</f>
        <v>7893.4945081300002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8</vt:i4>
      </vt:variant>
    </vt:vector>
  </HeadingPairs>
  <TitlesOfParts>
    <vt:vector size="10" baseType="lpstr">
      <vt:lpstr>BINANCE</vt:lpstr>
      <vt:lpstr>GDAX</vt:lpstr>
      <vt:lpstr>BINACE_TRADE</vt:lpstr>
      <vt:lpstr>BINANCE</vt:lpstr>
      <vt:lpstr>BINANCE_24H</vt:lpstr>
      <vt:lpstr>BINANCE_CANDLE</vt:lpstr>
      <vt:lpstr>BINANCE_DEPTH</vt:lpstr>
      <vt:lpstr>BINANCE_HISTORY</vt:lpstr>
      <vt:lpstr>GDAX</vt:lpstr>
      <vt:lpstr>progId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D</dc:creator>
  <cp:lastModifiedBy>Marc D</cp:lastModifiedBy>
  <dcterms:created xsi:type="dcterms:W3CDTF">2018-05-19T18:35:54Z</dcterms:created>
  <dcterms:modified xsi:type="dcterms:W3CDTF">2018-05-29T01:22:47Z</dcterms:modified>
</cp:coreProperties>
</file>