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crypto-rtd\doc\"/>
    </mc:Choice>
  </mc:AlternateContent>
  <xr:revisionPtr revIDLastSave="0" documentId="13_ncr:1_{C1E148EF-D88B-4B8C-B06C-2273B78E91D7}" xr6:coauthVersionLast="32" xr6:coauthVersionMax="32" xr10:uidLastSave="{00000000-0000-0000-0000-000000000000}"/>
  <bookViews>
    <workbookView xWindow="0" yWindow="0" windowWidth="24720" windowHeight="13620" xr2:uid="{FA204BA2-54FD-4EAD-B49B-FB8867D94DC8}"/>
  </bookViews>
  <sheets>
    <sheet name="Sheet1" sheetId="1" r:id="rId1"/>
  </sheets>
  <definedNames>
    <definedName name="BINANCE">Sheet1!$A$6</definedName>
    <definedName name="GDAX">Sheet1!$A$1</definedName>
    <definedName name="progId">Sheet1!$H$1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2" i="1"/>
  <c r="B11" i="1"/>
  <c r="O14" i="1"/>
  <c r="M19" i="1"/>
  <c r="B14" i="1"/>
  <c r="C14" i="1"/>
  <c r="B13" i="1"/>
  <c r="C13" i="1"/>
  <c r="C11" i="1"/>
  <c r="L21" i="1"/>
  <c r="H21" i="1"/>
  <c r="J13" i="1"/>
  <c r="J14" i="1"/>
  <c r="F13" i="1"/>
  <c r="I11" i="1"/>
  <c r="D14" i="1"/>
  <c r="K12" i="1"/>
  <c r="F14" i="1"/>
  <c r="N12" i="1"/>
  <c r="M14" i="1"/>
  <c r="N21" i="1"/>
  <c r="G14" i="1"/>
  <c r="M13" i="1"/>
  <c r="J12" i="1"/>
  <c r="M21" i="1"/>
  <c r="G12" i="1"/>
  <c r="E12" i="1"/>
  <c r="L13" i="1"/>
  <c r="N20" i="1"/>
  <c r="I20" i="1"/>
  <c r="E11" i="1"/>
  <c r="H13" i="1"/>
  <c r="B3" i="1"/>
  <c r="D11" i="1"/>
  <c r="O12" i="1"/>
  <c r="I19" i="1"/>
  <c r="L20" i="1"/>
  <c r="N14" i="1"/>
  <c r="L14" i="1"/>
  <c r="D13" i="1"/>
  <c r="B12" i="1"/>
  <c r="M11" i="1"/>
  <c r="N13" i="1"/>
  <c r="G11" i="1"/>
  <c r="H12" i="1"/>
  <c r="J19" i="1"/>
  <c r="I12" i="1"/>
  <c r="F12" i="1"/>
  <c r="H11" i="1"/>
  <c r="L19" i="1"/>
  <c r="L12" i="1"/>
  <c r="G13" i="1"/>
  <c r="I13" i="1"/>
  <c r="K14" i="1"/>
  <c r="J11" i="1"/>
  <c r="H14" i="1"/>
  <c r="K11" i="1"/>
  <c r="K21" i="1"/>
  <c r="I21" i="1"/>
  <c r="F11" i="1"/>
  <c r="N19" i="1"/>
  <c r="N11" i="1"/>
  <c r="E13" i="1"/>
  <c r="O13" i="1"/>
  <c r="K20" i="1"/>
  <c r="L11" i="1"/>
  <c r="M20" i="1"/>
  <c r="I14" i="1"/>
  <c r="D12" i="1"/>
  <c r="K19" i="1"/>
  <c r="O11" i="1"/>
  <c r="H19" i="1"/>
  <c r="J21" i="1"/>
  <c r="J20" i="1"/>
  <c r="H20" i="1"/>
  <c r="K13" i="1"/>
  <c r="M12" i="1"/>
  <c r="E14" i="1"/>
  <c r="C21" i="1" l="1"/>
  <c r="B10" i="1"/>
  <c r="B9" i="1"/>
  <c r="B8" i="1"/>
  <c r="C9" i="1"/>
  <c r="C8" i="1"/>
  <c r="C10" i="1"/>
  <c r="K9" i="1"/>
  <c r="H8" i="1"/>
  <c r="B20" i="1"/>
  <c r="L8" i="1"/>
  <c r="F9" i="1"/>
  <c r="O10" i="1"/>
  <c r="E21" i="1"/>
  <c r="A21" i="1"/>
  <c r="E9" i="1"/>
  <c r="C4" i="1"/>
  <c r="B19" i="1"/>
  <c r="D21" i="1"/>
  <c r="J10" i="1"/>
  <c r="G10" i="1"/>
  <c r="E8" i="1"/>
  <c r="G9" i="1"/>
  <c r="B21" i="1"/>
  <c r="D9" i="1"/>
  <c r="G8" i="1"/>
  <c r="L10" i="1"/>
  <c r="A20" i="1"/>
  <c r="D20" i="1"/>
  <c r="O9" i="1"/>
  <c r="E20" i="1"/>
  <c r="A19" i="1"/>
  <c r="I10" i="1"/>
  <c r="K10" i="1"/>
  <c r="N9" i="1"/>
  <c r="J9" i="1"/>
  <c r="B4" i="1"/>
  <c r="M8" i="1"/>
  <c r="H10" i="1"/>
  <c r="M10" i="1"/>
  <c r="D8" i="1"/>
  <c r="F8" i="1"/>
  <c r="E19" i="1"/>
  <c r="D3" i="1"/>
  <c r="D10" i="1"/>
  <c r="F10" i="1"/>
  <c r="H9" i="1"/>
  <c r="D19" i="1"/>
  <c r="C3" i="1"/>
  <c r="N10" i="1"/>
  <c r="N8" i="1"/>
  <c r="E10" i="1"/>
  <c r="K8" i="1"/>
  <c r="D4" i="1"/>
  <c r="M9" i="1"/>
  <c r="I8" i="1"/>
  <c r="J8" i="1"/>
  <c r="L9" i="1"/>
  <c r="O8" i="1"/>
  <c r="I9" i="1"/>
  <c r="G3" i="1" l="1"/>
  <c r="H3" i="1" s="1"/>
  <c r="C22" i="1"/>
  <c r="E22" i="1"/>
  <c r="A22" i="1"/>
  <c r="B22" i="1"/>
  <c r="D22" i="1"/>
  <c r="C23" i="1" l="1"/>
  <c r="E23" i="1"/>
  <c r="D23" i="1"/>
  <c r="B23" i="1"/>
  <c r="A23" i="1"/>
  <c r="C24" i="1" l="1"/>
  <c r="C25" i="1" s="1"/>
  <c r="C26" i="1" s="1"/>
  <c r="C27" i="1" s="1"/>
  <c r="C28" i="1" s="1"/>
  <c r="A25" i="1"/>
  <c r="A27" i="1"/>
  <c r="D26" i="1"/>
  <c r="E24" i="1"/>
  <c r="B28" i="1"/>
  <c r="D24" i="1"/>
  <c r="E28" i="1"/>
  <c r="B26" i="1"/>
  <c r="B24" i="1"/>
  <c r="A26" i="1"/>
  <c r="B25" i="1"/>
  <c r="E27" i="1"/>
  <c r="D25" i="1"/>
  <c r="E26" i="1"/>
  <c r="D28" i="1"/>
  <c r="A28" i="1"/>
  <c r="E25" i="1"/>
  <c r="D27" i="1"/>
  <c r="A24" i="1"/>
  <c r="B27" i="1"/>
  <c r="D30" i="1" l="1"/>
  <c r="B30" i="1"/>
  <c r="A30" i="1"/>
  <c r="E30" i="1"/>
  <c r="C30" i="1" l="1"/>
</calcChain>
</file>

<file path=xl/sharedStrings.xml><?xml version="1.0" encoding="utf-8"?>
<sst xmlns="http://schemas.openxmlformats.org/spreadsheetml/2006/main" count="54" uniqueCount="45">
  <si>
    <t>crypto-debug</t>
  </si>
  <si>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</si>
  <si>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</si>
  <si>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</si>
  <si>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</si>
  <si>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</si>
  <si>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</si>
  <si>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</si>
  <si>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</si>
  <si>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</si>
  <si>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</si>
  <si>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</si>
  <si>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</si>
  <si>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</si>
  <si>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</si>
  <si>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</si>
  <si>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</si>
  <si>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</si>
  <si>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</si>
  <si>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</si>
  <si>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</si>
  <si>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</si>
  <si>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</si>
  <si>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</si>
  <si>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</si>
  <si>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</si>
  <si>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</si>
  <si>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</si>
  <si>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</si>
  <si>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</si>
  <si>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</si>
  <si>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Quote Depth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</si>
  <si>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</si>
  <si>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</si>
  <si>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</si>
  <si>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</si>
  <si>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</si>
  <si>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</si>
  <si>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</si>
  <si>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BUYER_ORDER_ID</t>
  </si>
  <si>
    <t>SELLER_ORDER_ID</t>
  </si>
  <si>
    <t>BUYER_IS_MAKER</t>
  </si>
  <si>
    <t>IGNORE</t>
  </si>
  <si>
    <t>TRADE_PRICE</t>
  </si>
  <si>
    <t>TRADE_QUANTITY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</si>
</sst>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0" fillId="3" borderId="2" xfId="1" applyNumberFormat="1" applyFont="1" applyFill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43" fontId="0" fillId="0" borderId="0" xfId="1" applyNumberFormat="1" applyFont="1"/>
    <xf numFmtId="43" fontId="0" fillId="0" borderId="0" xfId="0" applyNumberFormat="1"/>
    <xf numFmtId="44" fontId="0" fillId="0" borderId="0" xfId="2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43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0" fillId="3" borderId="5" xfId="0" applyFont="1" applyFill="1" applyBorder="1"/>
    <xf numFmtId="0" fontId="0" fillId="0" borderId="5" xfId="0" applyFont="1" applyBorder="1"/>
    <xf numFmtId="0" fontId="0" fillId="3" borderId="2" xfId="1" applyNumberFormat="1" applyFont="1" applyFill="1" applyBorder="1"/>
    <xf numFmtId="0" fontId="0" fillId="3" borderId="6" xfId="0" applyFont="1" applyFill="1" applyBorder="1"/>
    <xf numFmtId="0" fontId="0" fillId="3" borderId="7" xfId="1" applyNumberFormat="1" applyFont="1" applyFill="1" applyBorder="1"/>
    <xf numFmtId="43" fontId="0" fillId="3" borderId="7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</cellXfs>
  <cellStyles count="6">
    <cellStyle name="20% - Accent2" xfId="4" builtinId="34"/>
    <cellStyle name="20% - Accent6" xfId="5" builtinId="50"/>
    <cellStyle name="Comma" xfId="1" builtinId="3"/>
    <cellStyle name="Currency" xfId="2" builtinId="4"/>
    <cellStyle name="Normal" xfId="0" builtinId="0"/>
    <cellStyle name="Percent" xfId="3" builtinId="5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-debug">
      <tp t="b">
        <v>1</v>
        <stp/>
        <stp>BINANCE</stp>
        <stp>ethusdt</stp>
        <stp>IGNORE</stp>
        <tr r="N19" s="1"/>
      </tp>
      <tp t="b">
        <v>1</v>
        <stp/>
        <stp>BINANCE</stp>
        <stp>btcusdt</stp>
        <stp>IGNORE</stp>
        <tr r="N20" s="1"/>
      </tp>
      <tp t="b">
        <v>1</v>
        <stp/>
        <stp>BINANCE</stp>
        <stp>ltcusdt</stp>
        <stp>IGNORE</stp>
        <tr r="N21" s="1"/>
      </tp>
      <tp>
        <v>14957</v>
        <stp/>
        <stp>BINANCE</stp>
        <stp>ltcusdt</stp>
        <stp>TRADES</stp>
        <tr r="M10" s="1"/>
      </tp>
      <tp>
        <v>88067</v>
        <stp/>
        <stp>BINANCE</stp>
        <stp>ethusdt</stp>
        <stp>TRADES</stp>
        <tr r="M8" s="1"/>
      </tp>
      <tp>
        <v>151072</v>
        <stp/>
        <stp>BINANCE</stp>
        <stp>btcusdt</stp>
        <stp>TRADES</stp>
        <tr r="M9" s="1"/>
      </tp>
      <tp>
        <v>11193</v>
        <stp/>
        <stp>BINANCE</stp>
        <stp>xrpusdt</stp>
        <stp>TRADES</stp>
        <tr r="M11" s="1"/>
      </tp>
      <tp>
        <v>1029822770</v>
        <stp/>
        <stp>BINANCE</stp>
        <stp>trxbtc</stp>
        <stp>VOL</stp>
        <tr r="K14" s="1"/>
      </tp>
      <tp>
        <v>25419897</v>
        <stp/>
        <stp>BINANCE</stp>
        <stp>xrpbtc</stp>
        <stp>VOL</stp>
        <tr r="K13" s="1"/>
      </tp>
      <tp>
        <v>295998.12</v>
        <stp/>
        <stp>BINANCE</stp>
        <stp>neobtc</stp>
        <stp>VOL</stp>
        <tr r="K12" s="1"/>
      </tp>
      <tp>
        <v>106368505</v>
        <stp/>
        <stp>BINANCE</stp>
        <stp>btcusdt</stp>
        <stp>BUYER_ORDER_ID</stp>
        <tr r="K20" s="1"/>
      </tp>
      <tp>
        <v>71930263</v>
        <stp/>
        <stp>BINANCE</stp>
        <stp>ethusdt</stp>
        <stp>BUYER_ORDER_ID</stp>
        <tr r="K19" s="1"/>
      </tp>
      <tp>
        <v>28907186</v>
        <stp/>
        <stp>BINANCE</stp>
        <stp>ltcusdt</stp>
        <stp>BUYER_ORDER_ID</stp>
        <tr r="K21" s="1"/>
      </tp>
      <tp>
        <v>-1.5630000000000002E-2</v>
        <stp/>
        <stp>BINANCE</stp>
        <stp>ltcusdt</stp>
        <stp>PRICE%</stp>
        <tr r="N10" s="1"/>
      </tp>
      <tp>
        <v>-1.511E-2</v>
        <stp/>
        <stp>BINANCE</stp>
        <stp>btcusdt</stp>
        <stp>PRICE%</stp>
        <tr r="N9" s="1"/>
      </tp>
      <tp>
        <v>-2.3910000000000001E-2</v>
        <stp/>
        <stp>BINANCE</stp>
        <stp>ethusdt</stp>
        <stp>PRICE%</stp>
        <tr r="N8" s="1"/>
      </tp>
      <tp>
        <v>-5.5199999999999997E-3</v>
        <stp/>
        <stp>BINANCE</stp>
        <stp>xrpusdt</stp>
        <stp>PRICE%</stp>
        <tr r="N11" s="1"/>
      </tp>
      <tp>
        <v>9.3100000000000006E-6</v>
        <stp/>
        <stp>BINANCE</stp>
        <stp>trxbtc</stp>
        <stp>LOW</stp>
        <tr r="B14" s="1"/>
      </tp>
      <tp>
        <v>8.0000000000000007E-5</v>
        <stp/>
        <stp>BINANCE</stp>
        <stp>xrpbtc</stp>
        <stp>LOW</stp>
        <tr r="B13" s="1"/>
      </tp>
      <tp>
        <v>7.1500000000000001E-3</v>
        <stp/>
        <stp>BINANCE</stp>
        <stp>neobtc</stp>
        <stp>LOW</stp>
        <tr r="B12" s="1"/>
      </tp>
      <tp t="b">
        <v>1</v>
        <stp/>
        <stp>BINANCE</stp>
        <stp>ethusdt</stp>
        <stp>BUYER_IS_MAKER</stp>
        <tr r="M19" s="1"/>
      </tp>
      <tp t="b">
        <v>0</v>
        <stp/>
        <stp>BINANCE</stp>
        <stp>btcusdt</stp>
        <stp>BUYER_IS_MAKER</stp>
        <tr r="M20" s="1"/>
      </tp>
      <tp t="b">
        <v>1</v>
        <stp/>
        <stp>BINANCE</stp>
        <stp>ltcusdt</stp>
        <stp>BUYER_IS_MAKER</stp>
        <tr r="M21" s="1"/>
      </tp>
      <tp>
        <v>7.1929999999999997E-3</v>
        <stp/>
        <stp>BINANCE</stp>
        <stp>neobtc</stp>
        <stp>ASK</stp>
        <tr r="I12" s="1"/>
      </tp>
      <tp>
        <v>8.1130000000000004E-5</v>
        <stp/>
        <stp>BINANCE</stp>
        <stp>xrpbtc</stp>
        <stp>ASK</stp>
        <tr r="I13" s="1"/>
      </tp>
      <tp>
        <v>9.5300000000000002E-6</v>
        <stp/>
        <stp>BINANCE</stp>
        <stp>trxbtc</stp>
        <stp>ASK</stp>
        <tr r="I14" s="1"/>
      </tp>
      <tp>
        <v>131.59</v>
        <stp/>
        <stp>BINANCE</stp>
        <stp>ltcusdt</stp>
        <stp>TRADE_QUANTITY</stp>
        <tr r="J21" s="1"/>
      </tp>
      <tp>
        <v>8213.99</v>
        <stp/>
        <stp>BINANCE</stp>
        <stp>btcusdt</stp>
        <stp>TRADE_QUANTITY</stp>
        <tr r="J20" s="1"/>
      </tp>
      <tp>
        <v>673.51</v>
        <stp/>
        <stp>BINANCE</stp>
        <stp>ethusdt</stp>
        <stp>TRADE_QUANTITY</stp>
        <tr r="J19" s="1"/>
      </tp>
      <tp>
        <v>9.5100000000000004E-6</v>
        <stp/>
        <stp>BINANCE</stp>
        <stp>trxbtc</stp>
        <stp>BID</stp>
        <tr r="G14" s="1"/>
      </tp>
      <tp>
        <v>8.1110000000000001E-5</v>
        <stp/>
        <stp>BINANCE</stp>
        <stp>xrpbtc</stp>
        <stp>BID</stp>
        <tr r="G13" s="1"/>
      </tp>
      <tp>
        <v>7.1919999999999996E-3</v>
        <stp/>
        <stp>BINANCE</stp>
        <stp>neobtc</stp>
        <stp>BID</stp>
        <tr r="G12" s="1"/>
      </tp>
      <tp>
        <v>-3.7000000000000002E-3</v>
        <stp/>
        <stp>BINANCE</stp>
        <stp>xrpusdt</stp>
        <stp>PRICE_CHANGE</stp>
        <tr r="O11" s="1"/>
      </tp>
      <tp>
        <v>71930271</v>
        <stp/>
        <stp>BINANCE</stp>
        <stp>ethusdt</stp>
        <stp>SELLER_ORDER_ID</stp>
        <tr r="L19" s="1"/>
      </tp>
      <tp>
        <v>133.93</v>
        <stp/>
        <stp>BINANCE</stp>
        <stp>ltcusdt</stp>
        <stp>CLOSE</stp>
        <tr r="D10" s="1"/>
      </tp>
      <tp>
        <v>8340.2900000000009</v>
        <stp/>
        <stp>BINANCE</stp>
        <stp>btcusdt</stp>
        <stp>CLOSE</stp>
        <tr r="D9" s="1"/>
      </tp>
      <tp>
        <v>2691</v>
        <stp/>
        <stp>BINANCE</stp>
        <stp>xrpbtc</stp>
        <stp>BID_SIZE</stp>
        <tr r="F13" s="1"/>
      </tp>
      <tp>
        <v>-2.09</v>
        <stp/>
        <stp>BINANCE</stp>
        <stp>ltcusdt</stp>
        <stp>PRICE_CHANGE</stp>
        <tr r="O10" s="1"/>
      </tp>
      <tp>
        <v>-126.01</v>
        <stp/>
        <stp>BINANCE</stp>
        <stp>btcusdt</stp>
        <stp>PRICE_CHANGE</stp>
        <tr r="O9" s="1"/>
      </tp>
      <tp>
        <v>-16.5</v>
        <stp/>
        <stp>BINANCE</stp>
        <stp>ethusdt</stp>
        <stp>PRICE_CHANGE</stp>
        <tr r="O8" s="1"/>
      </tp>
      <tp>
        <v>106368498</v>
        <stp/>
        <stp>BINANCE</stp>
        <stp>btcusdt</stp>
        <stp>SELLER_ORDER_ID</stp>
        <tr r="L20" s="1"/>
      </tp>
      <tp>
        <v>0.41</v>
        <stp/>
        <stp>BINANCE</stp>
        <stp>ltcusdt</stp>
        <stp>Spread</stp>
        <tr r="H10" s="1"/>
      </tp>
      <tp>
        <v>0.41</v>
        <stp/>
        <stp>BINANCE</stp>
        <stp>ethusdt</stp>
        <stp>Spread</stp>
        <tr r="H8" s="1"/>
      </tp>
      <tp>
        <v>0.47</v>
        <stp/>
        <stp>BINANCE</stp>
        <stp>btcusdt</stp>
        <stp>Spread</stp>
        <tr r="H9" s="1"/>
      </tp>
      <tp>
        <v>6.6E-4</v>
        <stp/>
        <stp>BINANCE</stp>
        <stp>xrpusdt</stp>
        <stp>Spread</stp>
        <tr r="H11" s="1"/>
      </tp>
      <tp>
        <v>28907306</v>
        <stp/>
        <stp>BINANCE</stp>
        <stp>ltcusdt</stp>
        <stp>SELLER_ORDER_ID</stp>
        <tr r="L21" s="1"/>
      </tp>
      <tp>
        <v>689</v>
        <stp/>
        <stp>BINANCE</stp>
        <stp>ethusdt</stp>
        <stp>CLOSE</stp>
        <tr r="D8" s="1"/>
      </tp>
      <tp>
        <v>0.68200000000000005</v>
        <stp/>
        <stp>BINANCE</stp>
        <stp>xrpusdt</stp>
        <stp>HIGH</stp>
        <tr r="C11" s="1"/>
      </tp>
      <tp>
        <v>9.38E-6</v>
        <stp/>
        <stp>BINANCE</stp>
        <stp>trxbtc</stp>
        <stp>CLOSE</stp>
        <tr r="D14" s="1"/>
      </tp>
      <tp>
        <v>8.0439999999999996E-5</v>
        <stp/>
        <stp>BINANCE</stp>
        <stp>xrpbtc</stp>
        <stp>CLOSE</stp>
        <tr r="D13" s="1"/>
      </tp>
      <tp>
        <v>701.09</v>
        <stp/>
        <stp>BINANCE</stp>
        <stp>ethusdt</stp>
        <stp>HIGH</stp>
        <tr r="C8" s="1"/>
      </tp>
      <tp>
        <v>8449.11</v>
        <stp/>
        <stp>BINANCE</stp>
        <stp>btcusdt</stp>
        <stp>HIGH</stp>
        <tr r="C9" s="1"/>
      </tp>
      <tp>
        <v>136.25</v>
        <stp/>
        <stp>BINANCE</stp>
        <stp>ltcusdt</stp>
        <stp>HIGH</stp>
        <tr r="C10" s="1"/>
      </tp>
      <tp>
        <v>638.12</v>
        <stp/>
        <stp>BINANCE</stp>
        <stp>neobtc</stp>
        <stp>ASK_SIZE</stp>
        <tr r="J12" s="1"/>
      </tp>
      <tp>
        <v>64155</v>
        <stp/>
        <stp>BINANCE</stp>
        <stp>trxbtc</stp>
        <stp>BID_SIZE</stp>
        <tr r="F14" s="1"/>
      </tp>
      <tp>
        <v>0.67100000000000004</v>
        <stp/>
        <stp>BINANCE</stp>
        <stp>xrpusdt</stp>
        <stp>CLOSE</stp>
        <tr r="D11" s="1"/>
      </tp>
      <tp>
        <v>0.67100000000000004</v>
        <stp/>
        <stp>BINANCE</stp>
        <stp>xrpusdt</stp>
        <stp>OPEN</stp>
        <tr r="E11" s="1"/>
      </tp>
      <tp>
        <v>689.61</v>
        <stp/>
        <stp>BINANCE</stp>
        <stp>ethusdt</stp>
        <stp>OPEN</stp>
        <tr r="E8" s="1"/>
      </tp>
      <tp>
        <v>8344.86</v>
        <stp/>
        <stp>BINANCE</stp>
        <stp>btcusdt</stp>
        <stp>OPEN</stp>
        <tr r="E9" s="1"/>
      </tp>
      <tp>
        <v>134.12</v>
        <stp/>
        <stp>BINANCE</stp>
        <stp>ltcusdt</stp>
        <stp>OPEN</stp>
        <tr r="E10" s="1"/>
      </tp>
      <tp>
        <v>4.59</v>
        <stp/>
        <stp>BINANCE</stp>
        <stp>neobtc</stp>
        <stp>BID_SIZE</stp>
        <tr r="F12" s="1"/>
      </tp>
      <tp>
        <v>574505</v>
        <stp/>
        <stp>BINANCE</stp>
        <stp>trxbtc</stp>
        <stp>ASK_SIZE</stp>
        <tr r="J14" s="1"/>
      </tp>
      <tp>
        <v>94</v>
        <stp/>
        <stp>BINANCE</stp>
        <stp>xrpbtc</stp>
        <stp>ASK_SIZE</stp>
        <tr r="J13" s="1"/>
      </tp>
      <tp>
        <v>7.2969999999999997E-3</v>
        <stp/>
        <stp>BINANCE</stp>
        <stp>neobtc</stp>
        <stp>CLOSE</stp>
        <tr r="D12" s="1"/>
      </tp>
      <tp>
        <v>111265</v>
        <stp/>
        <stp>BINANCE</stp>
        <stp>trxbtc</stp>
        <stp>TRADES</stp>
        <tr r="M14" s="1"/>
      </tp>
      <tp>
        <v>1.491E-2</v>
        <stp/>
        <stp>BINANCE</stp>
        <stp>trxbtc</stp>
        <stp>PRICE%</stp>
        <tr r="N14" s="1"/>
      </tp>
      <tp>
        <v>37427</v>
        <stp/>
        <stp>BINANCE</stp>
        <stp>xrpbtc</stp>
        <stp>TRADES</stp>
        <tr r="M13" s="1"/>
      </tp>
      <tp>
        <v>8.0800000000000004E-3</v>
        <stp/>
        <stp>BINANCE</stp>
        <stp>xrpbtc</stp>
        <stp>PRICE%</stp>
        <tr r="N13" s="1"/>
      </tp>
      <tp>
        <v>-1.533E-2</v>
        <stp/>
        <stp>BINANCE</stp>
        <stp>neobtc</stp>
        <stp>PRICE%</stp>
        <tr r="N12" s="1"/>
      </tp>
      <tp>
        <v>43697</v>
        <stp/>
        <stp>BINANCE</stp>
        <stp>neobtc</stp>
        <stp>TRADES</stp>
        <tr r="M12" s="1"/>
      </tp>
      <tp>
        <v>673.51</v>
        <stp/>
        <stp>GDAX</stp>
        <stp>ETH-USD</stp>
        <stp>LAST_PRICE</stp>
        <tr r="D3" s="1"/>
      </tp>
      <tp>
        <v>8215.67</v>
        <stp/>
        <stp>GDAX</stp>
        <stp>BTC-USD</stp>
        <stp>LAST_PRICE</stp>
        <tr r="D4" s="1"/>
      </tp>
      <tp>
        <v>6.5000000000000002E-7</v>
        <stp/>
        <stp>BINANCE</stp>
        <stp>xrpbtc</stp>
        <stp>PRICE_CHANGE</stp>
        <tr r="O13" s="1"/>
      </tp>
      <tp>
        <v>2E-8</v>
        <stp/>
        <stp>BINANCE</stp>
        <stp>trxbtc</stp>
        <stp>Spread</stp>
        <tr r="H14" s="1"/>
      </tp>
      <tp>
        <v>673.51</v>
        <stp/>
        <stp>BINANCE</stp>
        <stp>ethusdt</stp>
        <stp>TRADE_PRICE</stp>
        <tr r="I19" s="1"/>
      </tp>
      <tp>
        <v>4757.99</v>
        <stp/>
        <stp>BINANCE</stp>
        <stp>xrpusdt</stp>
        <stp>BID_SIZE</stp>
        <tr r="F11" s="1"/>
      </tp>
      <tp>
        <v>9.7999999999999993E-6</v>
        <stp/>
        <stp>BINANCE</stp>
        <stp>trxbtc</stp>
        <stp>HIGH</stp>
        <tr r="C14" s="1"/>
      </tp>
      <tp>
        <v>31717.628860000001</v>
        <stp/>
        <stp>BINANCE</stp>
        <stp>ltcusdt</stp>
        <stp>VOL</stp>
        <tr r="K10" s="1"/>
      </tp>
      <tp>
        <v>0.66608999999999996</v>
        <stp/>
        <stp>BINANCE</stp>
        <stp>xrpusdt</stp>
        <stp>BID</stp>
        <tr r="G11" s="1"/>
      </tp>
      <tp>
        <v>8213.99</v>
        <stp/>
        <stp>BINANCE</stp>
        <stp>btcusdt</stp>
        <stp>TRADE_PRICE</stp>
        <tr r="I20" s="1"/>
      </tp>
      <tp>
        <v>3537053.9374054</v>
        <stp/>
        <stp>BINANCE</stp>
        <stp>xrpusdt</stp>
        <stp>QUOTE_VOL</stp>
        <tr r="L11" s="1"/>
      </tp>
      <tp>
        <v>8.8539999999999992</v>
        <stp/>
        <stp>BINANCE</stp>
        <stp>ltcusdt</stp>
        <stp>BID_SIZE</stp>
        <tr r="F10" s="1"/>
      </tp>
      <tp>
        <v>1.273261</v>
        <stp/>
        <stp>BINANCE</stp>
        <stp>btcusdt</stp>
        <stp>BID_SIZE</stp>
        <tr r="F9" s="1"/>
      </tp>
      <tp>
        <v>9.3820000000000001E-2</v>
        <stp/>
        <stp>BINANCE</stp>
        <stp>ethusdt</stp>
        <stp>BID_SIZE</stp>
        <tr r="F8" s="1"/>
      </tp>
      <tp>
        <v>0.66674999999999995</v>
        <stp/>
        <stp>BINANCE</stp>
        <stp>xrpusdt</stp>
        <stp>ASK</stp>
        <tr r="I11" s="1"/>
      </tp>
      <tp>
        <v>7.2969999999999997E-3</v>
        <stp/>
        <stp>BINANCE</stp>
        <stp>neobtc</stp>
        <stp>OPEN</stp>
        <tr r="E12" s="1"/>
      </tp>
      <tp>
        <v>8.1440000000000006E-5</v>
        <stp/>
        <stp>BINANCE</stp>
        <stp>xrpbtc</stp>
        <stp>HIGH</stp>
        <tr r="C13" s="1"/>
      </tp>
      <tp>
        <v>7452919</v>
        <stp/>
        <stp>BINANCE</stp>
        <stp>ltcusdt</stp>
        <stp>TRADE_ID</stp>
        <tr r="H21" s="1"/>
      </tp>
      <tp>
        <v>44987562</v>
        <stp/>
        <stp>BINANCE</stp>
        <stp>btcusdt</stp>
        <stp>TRADE_ID</stp>
        <tr r="H20" s="1"/>
      </tp>
      <tp>
        <v>25806845</v>
        <stp/>
        <stp>BINANCE</stp>
        <stp>ethusdt</stp>
        <stp>TRADE_ID</stp>
        <tr r="H19" s="1"/>
      </tp>
      <tp>
        <v>1.6490000000000001E-2</v>
        <stp/>
        <stp>BINANCE</stp>
        <stp>ethusdt</stp>
        <stp>ASK_DEPTH_SIZE</stp>
        <stp>7</stp>
        <tr r="E26" s="1"/>
      </tp>
      <tp>
        <v>14</v>
        <stp/>
        <stp>BINANCE</stp>
        <stp>ethusdt</stp>
        <stp>ASK_DEPTH_SIZE</stp>
        <stp>6</stp>
        <tr r="E25" s="1"/>
      </tp>
      <tp>
        <v>0.20300000000000001</v>
        <stp/>
        <stp>BINANCE</stp>
        <stp>ethusdt</stp>
        <stp>ASK_DEPTH_SIZE</stp>
        <stp>5</stp>
        <tr r="E24" s="1"/>
      </tp>
      <tp>
        <v>0.19732</v>
        <stp/>
        <stp>BINANCE</stp>
        <stp>ethusdt</stp>
        <stp>ASK_DEPTH_SIZE</stp>
        <stp>4</stp>
        <tr r="E23" s="1"/>
      </tp>
      <tp>
        <v>15</v>
        <stp/>
        <stp>BINANCE</stp>
        <stp>ethusdt</stp>
        <stp>ASK_DEPTH_SIZE</stp>
        <stp>3</stp>
        <tr r="E22" s="1"/>
      </tp>
      <tp>
        <v>17</v>
        <stp/>
        <stp>BINANCE</stp>
        <stp>ethusdt</stp>
        <stp>ASK_DEPTH_SIZE</stp>
        <stp>2</stp>
        <tr r="E21" s="1"/>
      </tp>
      <tp>
        <v>7.3999999999999996E-2</v>
        <stp/>
        <stp>BINANCE</stp>
        <stp>ethusdt</stp>
        <stp>ASK_DEPTH_SIZE</stp>
        <stp>1</stp>
        <tr r="E20" s="1"/>
      </tp>
      <tp>
        <v>7.6090000000000005E-2</v>
        <stp/>
        <stp>BINANCE</stp>
        <stp>ethusdt</stp>
        <stp>ASK_DEPTH_SIZE</stp>
        <stp>0</stp>
        <tr r="E19" s="1"/>
      </tp>
      <tp>
        <v>0.308</v>
        <stp/>
        <stp>BINANCE</stp>
        <stp>ethusdt</stp>
        <stp>ASK_DEPTH_SIZE</stp>
        <stp>9</stp>
        <tr r="E28" s="1"/>
      </tp>
      <tp>
        <v>0.4</v>
        <stp/>
        <stp>BINANCE</stp>
        <stp>ethusdt</stp>
        <stp>ASK_DEPTH_SIZE</stp>
        <stp>8</stp>
        <tr r="E27" s="1"/>
      </tp>
      <tp>
        <v>673.5</v>
        <stp/>
        <stp>GDAX</stp>
        <stp>ETH-USD</stp>
        <stp>BID</stp>
        <tr r="B3" s="1"/>
      </tp>
      <tp>
        <v>2159.0548084699999</v>
        <stp/>
        <stp>BINANCE</stp>
        <stp>neobtc</stp>
        <stp>QUOTE_VOL</stp>
        <tr r="L12" s="1"/>
      </tp>
      <tp>
        <v>19352.223916999999</v>
        <stp/>
        <stp>BINANCE</stp>
        <stp>btcusdt</stp>
        <stp>VOL</stp>
        <tr r="K9" s="1"/>
      </tp>
      <tp>
        <v>131.59</v>
        <stp/>
        <stp>BINANCE</stp>
        <stp>ltcusdt</stp>
        <stp>TRADE_PRICE</stp>
        <tr r="I21" s="1"/>
      </tp>
      <tp>
        <v>0.65658000000000005</v>
        <stp/>
        <stp>BINANCE</stp>
        <stp>xrpusdt</stp>
        <stp>LOW</stp>
        <tr r="B11" s="1"/>
      </tp>
      <tp>
        <v>673.51</v>
        <stp/>
        <stp>GDAX</stp>
        <stp>ETH-USD</stp>
        <stp>ASK</stp>
        <tr r="C3" s="1"/>
      </tp>
      <tp>
        <v>2E-8</v>
        <stp/>
        <stp>BINANCE</stp>
        <stp>xrpbtc</stp>
        <stp>Spread</stp>
        <tr r="H13" s="1"/>
      </tp>
      <tp>
        <v>84046.351089999996</v>
        <stp/>
        <stp>BINANCE</stp>
        <stp>ethusdt</stp>
        <stp>VOL</stp>
        <tr r="K8" s="1"/>
      </tp>
      <tp>
        <v>8215.67</v>
        <stp/>
        <stp>GDAX</stp>
        <stp>BTC-USD</stp>
        <stp>ASK</stp>
        <tr r="C4" s="1"/>
      </tp>
      <tp>
        <v>1.4000000000000001E-7</v>
        <stp/>
        <stp>BINANCE</stp>
        <stp>trxbtc</stp>
        <stp>PRICE_CHANGE</stp>
        <tr r="O14" s="1"/>
      </tp>
      <tp>
        <v>8215.66</v>
        <stp/>
        <stp>GDAX</stp>
        <stp>BTC-USD</stp>
        <stp>BID</stp>
        <tr r="B4" s="1"/>
      </tp>
      <tp>
        <v>8145</v>
        <stp/>
        <stp>BINANCE</stp>
        <stp>btcusdt</stp>
        <stp>LOW</stp>
        <tr r="B9" s="1"/>
      </tp>
      <tp>
        <v>131.61000000000001</v>
        <stp/>
        <stp>BINANCE</stp>
        <stp>ltcusdt</stp>
        <stp>BID</stp>
        <tr r="G10" s="1"/>
      </tp>
      <tp>
        <v>5286469.2</v>
        <stp/>
        <stp>BINANCE</stp>
        <stp>xrpusdt</stp>
        <stp>VOL</stp>
        <tr r="K11" s="1"/>
      </tp>
      <tp>
        <v>8.0450000000000004E-5</v>
        <stp/>
        <stp>BINANCE</stp>
        <stp>xrpbtc</stp>
        <stp>OPEN</stp>
        <tr r="E13" s="1"/>
      </tp>
      <tp>
        <v>2.2068400000000001</v>
        <stp/>
        <stp>BINANCE</stp>
        <stp>ethusdt</stp>
        <stp>BID_DEPTH_SIZE</stp>
        <stp>7</stp>
        <tr r="A26" s="1"/>
      </tp>
      <tp>
        <v>0.73</v>
        <stp/>
        <stp>BINANCE</stp>
        <stp>ethusdt</stp>
        <stp>BID_DEPTH_SIZE</stp>
        <stp>6</stp>
        <tr r="A25" s="1"/>
      </tp>
      <tp>
        <v>1.6650000000000002E-2</v>
        <stp/>
        <stp>BINANCE</stp>
        <stp>ethusdt</stp>
        <stp>BID_DEPTH_SIZE</stp>
        <stp>5</stp>
        <tr r="A24" s="1"/>
      </tp>
      <tp>
        <v>1.45465</v>
        <stp/>
        <stp>BINANCE</stp>
        <stp>ethusdt</stp>
        <stp>BID_DEPTH_SIZE</stp>
        <stp>4</stp>
        <tr r="A23" s="1"/>
      </tp>
      <tp>
        <v>1.5971299999999999</v>
        <stp/>
        <stp>BINANCE</stp>
        <stp>ethusdt</stp>
        <stp>BID_DEPTH_SIZE</stp>
        <stp>3</stp>
        <tr r="A22" s="1"/>
      </tp>
      <tp>
        <v>0.33856000000000003</v>
        <stp/>
        <stp>BINANCE</stp>
        <stp>ethusdt</stp>
        <stp>BID_DEPTH_SIZE</stp>
        <stp>2</stp>
        <tr r="A21" s="1"/>
      </tp>
      <tp>
        <v>0.72760999999999998</v>
        <stp/>
        <stp>BINANCE</stp>
        <stp>ethusdt</stp>
        <stp>BID_DEPTH_SIZE</stp>
        <stp>1</stp>
        <tr r="A20" s="1"/>
      </tp>
      <tp>
        <v>9.3820000000000001E-2</v>
        <stp/>
        <stp>BINANCE</stp>
        <stp>ethusdt</stp>
        <stp>BID_DEPTH_SIZE</stp>
        <stp>0</stp>
        <tr r="A19" s="1"/>
      </tp>
      <tp>
        <v>0.4</v>
        <stp/>
        <stp>BINANCE</stp>
        <stp>ethusdt</stp>
        <stp>BID_DEPTH_SIZE</stp>
        <stp>9</stp>
        <tr r="A28" s="1"/>
      </tp>
      <tp>
        <v>0.50541999999999998</v>
        <stp/>
        <stp>BINANCE</stp>
        <stp>ethusdt</stp>
        <stp>BID_DEPTH_SIZE</stp>
        <stp>8</stp>
        <tr r="A27" s="1"/>
      </tp>
      <tp>
        <v>132.02000000000001</v>
        <stp/>
        <stp>BINANCE</stp>
        <stp>ltcusdt</stp>
        <stp>ASK</stp>
        <tr r="I10" s="1"/>
      </tp>
      <tp>
        <v>-1.12E-4</v>
        <stp/>
        <stp>BINANCE</stp>
        <stp>neobtc</stp>
        <stp>PRICE_CHANGE</stp>
        <tr r="O12" s="1"/>
      </tp>
      <tp>
        <v>673.44</v>
        <stp/>
        <stp>BINANCE</stp>
        <stp>ethusdt</stp>
        <stp>BID_DEPTH</stp>
        <stp>1</stp>
        <tr r="B20" s="1"/>
      </tp>
      <tp>
        <v>673.5</v>
        <stp/>
        <stp>BINANCE</stp>
        <stp>ethusdt</stp>
        <stp>BID_DEPTH</stp>
        <stp>0</stp>
        <tr r="B19" s="1"/>
      </tp>
      <tp>
        <v>673.22</v>
        <stp/>
        <stp>BINANCE</stp>
        <stp>ethusdt</stp>
        <stp>BID_DEPTH</stp>
        <stp>3</stp>
        <tr r="B22" s="1"/>
      </tp>
      <tp>
        <v>673.23</v>
        <stp/>
        <stp>BINANCE</stp>
        <stp>ethusdt</stp>
        <stp>BID_DEPTH</stp>
        <stp>2</stp>
        <tr r="B21" s="1"/>
      </tp>
      <tp>
        <v>672.96</v>
        <stp/>
        <stp>BINANCE</stp>
        <stp>ethusdt</stp>
        <stp>BID_DEPTH</stp>
        <stp>5</stp>
        <tr r="B24" s="1"/>
      </tp>
      <tp>
        <v>673.01</v>
        <stp/>
        <stp>BINANCE</stp>
        <stp>ethusdt</stp>
        <stp>BID_DEPTH</stp>
        <stp>4</stp>
        <tr r="B23" s="1"/>
      </tp>
      <tp>
        <v>672.89</v>
        <stp/>
        <stp>BINANCE</stp>
        <stp>ethusdt</stp>
        <stp>BID_DEPTH</stp>
        <stp>7</stp>
        <tr r="B26" s="1"/>
      </tp>
      <tp>
        <v>672.9</v>
        <stp/>
        <stp>BINANCE</stp>
        <stp>ethusdt</stp>
        <stp>BID_DEPTH</stp>
        <stp>6</stp>
        <tr r="B25" s="1"/>
      </tp>
      <tp>
        <v>672.64</v>
        <stp/>
        <stp>BINANCE</stp>
        <stp>ethusdt</stp>
        <stp>BID_DEPTH</stp>
        <stp>9</stp>
        <tr r="B28" s="1"/>
      </tp>
      <tp>
        <v>672.88</v>
        <stp/>
        <stp>BINANCE</stp>
        <stp>ethusdt</stp>
        <stp>BID_DEPTH</stp>
        <stp>8</stp>
        <tr r="B27" s="1"/>
      </tp>
      <tp>
        <v>9.9999999999999995E-7</v>
        <stp/>
        <stp>BINANCE</stp>
        <stp>neobtc</stp>
        <stp>Spread</stp>
        <tr r="H12" s="1"/>
      </tp>
      <tp>
        <v>674.94</v>
        <stp/>
        <stp>BINANCE</stp>
        <stp>ethusdt</stp>
        <stp>ASK_DEPTH</stp>
        <stp>8</stp>
        <tr r="D27" s="1"/>
      </tp>
      <tp>
        <v>674.98</v>
        <stp/>
        <stp>BINANCE</stp>
        <stp>ethusdt</stp>
        <stp>ASK_DEPTH</stp>
        <stp>9</stp>
        <tr r="D28" s="1"/>
      </tp>
      <tp>
        <v>674.8</v>
        <stp/>
        <stp>BINANCE</stp>
        <stp>ethusdt</stp>
        <stp>ASK_DEPTH</stp>
        <stp>6</stp>
        <tr r="D25" s="1"/>
      </tp>
      <tp>
        <v>674.85</v>
        <stp/>
        <stp>BINANCE</stp>
        <stp>ethusdt</stp>
        <stp>ASK_DEPTH</stp>
        <stp>7</stp>
        <tr r="D26" s="1"/>
      </tp>
      <tp>
        <v>674.71</v>
        <stp/>
        <stp>BINANCE</stp>
        <stp>ethusdt</stp>
        <stp>ASK_DEPTH</stp>
        <stp>4</stp>
        <tr r="D23" s="1"/>
      </tp>
      <tp>
        <v>674.74</v>
        <stp/>
        <stp>BINANCE</stp>
        <stp>ethusdt</stp>
        <stp>ASK_DEPTH</stp>
        <stp>5</stp>
        <tr r="D24" s="1"/>
      </tp>
      <tp>
        <v>674.32</v>
        <stp/>
        <stp>BINANCE</stp>
        <stp>ethusdt</stp>
        <stp>ASK_DEPTH</stp>
        <stp>2</stp>
        <tr r="D21" s="1"/>
      </tp>
      <tp>
        <v>674.53</v>
        <stp/>
        <stp>BINANCE</stp>
        <stp>ethusdt</stp>
        <stp>ASK_DEPTH</stp>
        <stp>3</stp>
        <tr r="D22" s="1"/>
      </tp>
      <tp>
        <v>673.91</v>
        <stp/>
        <stp>BINANCE</stp>
        <stp>ethusdt</stp>
        <stp>ASK_DEPTH</stp>
        <stp>0</stp>
        <tr r="D19" s="1"/>
      </tp>
      <tp>
        <v>674.24</v>
        <stp/>
        <stp>BINANCE</stp>
        <stp>ethusdt</stp>
        <stp>ASK_DEPTH</stp>
        <stp>1</stp>
        <tr r="D20" s="1"/>
      </tp>
      <tp>
        <v>671.01</v>
        <stp/>
        <stp>BINANCE</stp>
        <stp>ethusdt</stp>
        <stp>LOW</stp>
        <tr r="B8" s="1"/>
      </tp>
      <tp>
        <v>160273611.327411</v>
        <stp/>
        <stp>BINANCE</stp>
        <stp>btcusdt</stp>
        <stp>QUOTE_VOL</stp>
        <tr r="L9" s="1"/>
      </tp>
      <tp>
        <v>4229546.5754418001</v>
        <stp/>
        <stp>BINANCE</stp>
        <stp>ltcusdt</stp>
        <stp>QUOTE_VOL</stp>
        <tr r="L10" s="1"/>
      </tp>
      <tp>
        <v>673.5</v>
        <stp/>
        <stp>BINANCE</stp>
        <stp>ethusdt</stp>
        <stp>BID</stp>
        <tr r="G8" s="1"/>
      </tp>
      <tp>
        <v>2508</v>
        <stp/>
        <stp>BINANCE</stp>
        <stp>xrpusdt</stp>
        <stp>ASK_SIZE</stp>
        <tr r="J11" s="1"/>
      </tp>
      <tp>
        <v>673.91</v>
        <stp/>
        <stp>BINANCE</stp>
        <stp>ethusdt</stp>
        <stp>ASK</stp>
        <tr r="I8" s="1"/>
      </tp>
      <tp>
        <v>57799975.522825003</v>
        <stp/>
        <stp>BINANCE</stp>
        <stp>ethusdt</stp>
        <stp>QUOTE_VOL</stp>
        <tr r="L8" s="1"/>
      </tp>
      <tp>
        <v>9828.7215098399993</v>
        <stp/>
        <stp>BINANCE</stp>
        <stp>trxbtc</stp>
        <stp>QUOTE_VOL</stp>
        <tr r="L14" s="1"/>
      </tp>
      <tp>
        <v>2053.1941406699998</v>
        <stp/>
        <stp>BINANCE</stp>
        <stp>xrpbtc</stp>
        <stp>QUOTE_VOL</stp>
        <tr r="L13" s="1"/>
      </tp>
      <tp>
        <v>9.38E-6</v>
        <stp/>
        <stp>BINANCE</stp>
        <stp>trxbtc</stp>
        <stp>OPEN</stp>
        <tr r="E14" s="1"/>
      </tp>
      <tp>
        <v>8214</v>
        <stp/>
        <stp>BINANCE</stp>
        <stp>btcusdt</stp>
        <stp>ASK</stp>
        <tr r="I9" s="1"/>
      </tp>
      <tp>
        <v>131.13</v>
        <stp/>
        <stp>BINANCE</stp>
        <stp>ltcusdt</stp>
        <stp>LOW</stp>
        <tr r="B10" s="1"/>
      </tp>
      <tp>
        <v>8213.5300000000007</v>
        <stp/>
        <stp>BINANCE</stp>
        <stp>btcusdt</stp>
        <stp>BID</stp>
        <tr r="G9" s="1"/>
      </tp>
      <tp>
        <v>7.5209999999999999E-3</v>
        <stp/>
        <stp>BINANCE</stp>
        <stp>neobtc</stp>
        <stp>HIGH</stp>
        <tr r="C12" s="1"/>
      </tp>
      <tp>
        <v>7.6090000000000005E-2</v>
        <stp/>
        <stp>BINANCE</stp>
        <stp>ethusdt</stp>
        <stp>ASK_SIZE</stp>
        <tr r="J8" s="1"/>
      </tp>
      <tp>
        <v>1.59</v>
        <stp/>
        <stp>BINANCE</stp>
        <stp>ltcusdt</stp>
        <stp>ASK_SIZE</stp>
        <tr r="J10" s="1"/>
      </tp>
      <tp>
        <v>0.41308699999999998</v>
        <stp/>
        <stp>BINANCE</stp>
        <stp>btcusdt</stp>
        <stp>ASK_SIZE</stp>
        <tr r="J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7:O16" totalsRowCount="1" dataDxfId="46" dataCellStyle="Comma">
  <autoFilter ref="A7:O15" xr:uid="{C4F49F7D-8667-4D6B-AD96-B004DDF9E1A6}"/>
  <tableColumns count="15">
    <tableColumn id="1" xr3:uid="{3DCAC593-21E4-456C-93D1-EEDC8340EA91}" name="Ticker"/>
    <tableColumn id="2" xr3:uid="{BD1F10D1-4516-437C-A019-01CE2442BC76}" name="LOW" dataDxfId="45" totalsRowDxfId="44" dataCellStyle="Comma">
      <calculatedColumnFormula>RTD(progId,,BINANCE,$A8,B$7)</calculatedColumnFormula>
    </tableColumn>
    <tableColumn id="3" xr3:uid="{91943E91-93A3-432F-90A1-9A812A7495A3}" name="HIGH" dataDxfId="43" totalsRowDxfId="42" dataCellStyle="Comma">
      <calculatedColumnFormula>RTD(progId,,BINANCE,$A8,C$7)</calculatedColumnFormula>
    </tableColumn>
    <tableColumn id="4" xr3:uid="{16B5E286-FCD6-42DD-AD70-936F5453E647}" name="CLOSE" dataDxfId="41" totalsRowDxfId="40" dataCellStyle="Comma">
      <calculatedColumnFormula>RTD(progId,,BINANCE,$A8,D$7)</calculatedColumnFormula>
    </tableColumn>
    <tableColumn id="15" xr3:uid="{67B2C544-857B-4123-809A-B920230BEECB}" name="OPEN" dataDxfId="39" dataCellStyle="Comma">
      <calculatedColumnFormula>RTD(progId,,BINANCE,$A8,E$7)</calculatedColumnFormula>
    </tableColumn>
    <tableColumn id="9" xr3:uid="{20BDBC22-B4AF-42A8-AAE5-B7ECB2022FC2}" name="BID_SIZE" dataDxfId="38" totalsRowDxfId="37" dataCellStyle="Comma">
      <calculatedColumnFormula>RTD(progId,,BINANCE,$A8,F$7)</calculatedColumnFormula>
    </tableColumn>
    <tableColumn id="7" xr3:uid="{ECAEA6E2-113E-4E1B-AC1E-0EC5CB822859}" name="BID" dataDxfId="36" totalsRowDxfId="35" dataCellStyle="Comma">
      <calculatedColumnFormula>RTD(progId,,BINANCE,$A8,G$7)</calculatedColumnFormula>
    </tableColumn>
    <tableColumn id="14" xr3:uid="{2B73FE2B-AD25-474E-A435-F857ECE61F97}" name="Spread" dataDxfId="34" totalsRowDxfId="33" dataCellStyle="Comma">
      <calculatedColumnFormula>RTD(progId,,BINANCE,$A8,H$7)</calculatedColumnFormula>
    </tableColumn>
    <tableColumn id="8" xr3:uid="{01343A1D-C841-40C5-A6D2-6BD0755AEFFD}" name="ASK" dataDxfId="32" totalsRowDxfId="31" dataCellStyle="Comma">
      <calculatedColumnFormula>RTD(progId,,BINANCE,$A8,I$7)</calculatedColumnFormula>
    </tableColumn>
    <tableColumn id="6" xr3:uid="{7441CD62-3DE6-428D-A648-DC43FCDEC43E}" name="ASK_SIZE" dataDxfId="30" totalsRowDxfId="29" dataCellStyle="Comma">
      <calculatedColumnFormula>RTD(progId,,BINANCE,$A8,J$7)</calculatedColumnFormula>
    </tableColumn>
    <tableColumn id="5" xr3:uid="{5886EA1E-E3A6-4210-AA96-061D82EA05DB}" name="VOL" dataDxfId="28" totalsRowDxfId="27" dataCellStyle="Comma">
      <calculatedColumnFormula>RTD(progId,,BINANCE,$A8,K$7)</calculatedColumnFormula>
    </tableColumn>
    <tableColumn id="10" xr3:uid="{ED72F41F-7448-4225-8EB2-C6126D47AA45}" name="QUOTE_VOL" dataDxfId="26" totalsRowDxfId="25" dataCellStyle="Comma">
      <calculatedColumnFormula>RTD(progId,,BINANCE,$A8,L$7)</calculatedColumnFormula>
    </tableColumn>
    <tableColumn id="11" xr3:uid="{6F6174C4-E63C-47F0-9019-CB5FC0BB6E18}" name="TRADES" dataDxfId="24" totalsRowDxfId="23" dataCellStyle="Comma">
      <calculatedColumnFormula>RTD(progId,,BINANCE,$A8,M$7)</calculatedColumnFormula>
    </tableColumn>
    <tableColumn id="12" xr3:uid="{D83BB7C6-4C04-4806-AF73-A11C3BF0C421}" name="PRICE%" dataDxfId="22" totalsRowDxfId="21" dataCellStyle="Percent">
      <calculatedColumnFormula>RTD(progId,,BINANCE,$A8,N$7)</calculatedColumnFormula>
    </tableColumn>
    <tableColumn id="13" xr3:uid="{03DEA07C-BDA4-4374-813A-6502C8EC5BD0}" name="PRICE_CHANGE" dataDxfId="20" totalsRowDxfId="19" dataCellStyle="Comma">
      <calculatedColumnFormula>RTD(progId,,BINANCE,$A8,O$7)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D4" totalsRowShown="0" dataDxfId="18" dataCellStyle="Comma">
  <autoFilter ref="A2:D4" xr:uid="{580FE727-A11C-4ED9-9482-452D0F24BAD3}"/>
  <tableColumns count="4">
    <tableColumn id="1" xr3:uid="{9C68E037-DF9F-4856-B04D-2DCDFFB4E15E}" name="Ticker"/>
    <tableColumn id="2" xr3:uid="{8FAA28E5-F641-4937-ADD4-FAC56E0C4147}" name="BID" dataDxfId="17" dataCellStyle="Comma">
      <calculatedColumnFormula>RTD(progId,,GDAX,$A3,B$2)</calculatedColumnFormula>
    </tableColumn>
    <tableColumn id="3" xr3:uid="{041CD0D7-D375-4B88-8B1B-CD344CCDEB4E}" name="ASK" dataDxfId="16" dataCellStyle="Comma">
      <calculatedColumnFormula>RTD(progId,,GDAX,$A3,C$2)</calculatedColumnFormula>
    </tableColumn>
    <tableColumn id="4" xr3:uid="{5B81F177-A71A-4810-A2A9-102CFDC4A15D}" name="LAST_PRICE" dataDxfId="15" dataCellStyle="Comma">
      <calculatedColumnFormula>RTD(progId,,GDAX,$A3,D$2)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8:E28" totalsRowShown="0" dataDxfId="14" dataCellStyle="Comma">
  <autoFilter ref="A18:E28" xr:uid="{9B5750BD-A8BF-49B3-8CCE-E75F6CB95AEF}"/>
  <tableColumns count="5">
    <tableColumn id="1" xr3:uid="{024D3077-4CB4-423F-9919-17E1D03B62EF}" name="BID_DEPTH_SIZE" dataDxfId="13" dataCellStyle="20% - Accent6">
      <calculatedColumnFormula>RTD(progId,,BINANCE,$C$18,A$18,$C19)</calculatedColumnFormula>
    </tableColumn>
    <tableColumn id="2" xr3:uid="{A846FBD5-F5D1-42A6-9B15-E4F95F35D0D8}" name="BID_DEPTH" dataDxfId="12" dataCellStyle="20% - Accent6">
      <calculatedColumnFormula>RTD(progId,,BINANCE,$C$18,B$18,$C19)</calculatedColumnFormula>
    </tableColumn>
    <tableColumn id="3" xr3:uid="{61C19639-7D28-4B92-A8B2-CB2407C53DA3}" name="ethusdt" dataDxfId="11"/>
    <tableColumn id="4" xr3:uid="{26E73E79-2351-4AA2-B059-B8FBF5772528}" name="ASK_DEPTH" dataDxfId="10" dataCellStyle="20% - Accent2">
      <calculatedColumnFormula>RTD(progId,,BINANCE,$C$18,D$18,$C19)</calculatedColumnFormula>
    </tableColumn>
    <tableColumn id="5" xr3:uid="{4F75757B-DFD1-4B07-AFA1-EC3E611607E7}" name="ASK_DEPTH_SIZE" dataDxfId="9" dataCellStyle="20% - Accent2">
      <calculatedColumnFormula>RTD(progId,,BINANCE,$C$18,E$18,$C19)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8:N21" totalsRowShown="0" dataDxfId="8" tableBorderDxfId="7" dataCellStyle="Comma">
  <autoFilter ref="G18:N21" xr:uid="{A420389B-2E6A-4F02-A7C2-6691F84309DB}"/>
  <tableColumns count="8">
    <tableColumn id="1" xr3:uid="{4DF9B9E1-1E83-4EF7-84C1-2078EE821C9B}" name="TRADES"/>
    <tableColumn id="2" xr3:uid="{7A9D1BD2-CDED-4716-A77F-64066BF610F2}" name="TRADE_ID" dataDxfId="6" dataCellStyle="Comma">
      <calculatedColumnFormula>RTD(progId,,BINANCE,$G19,H$18)</calculatedColumnFormula>
    </tableColumn>
    <tableColumn id="3" xr3:uid="{354287B4-D1D8-44B9-86FB-9FB34A18D99C}" name="TRADE_PRICE" dataDxfId="5" dataCellStyle="Comma">
      <calculatedColumnFormula>RTD(progId,,BINANCE,$G19,I$18)</calculatedColumnFormula>
    </tableColumn>
    <tableColumn id="4" xr3:uid="{8697802C-B742-4C06-809E-A6FC0FE7CCD5}" name="TRADE_QUANTITY" dataDxfId="4" dataCellStyle="Comma">
      <calculatedColumnFormula>RTD(progId,,BINANCE,$G19,J$18)</calculatedColumnFormula>
    </tableColumn>
    <tableColumn id="5" xr3:uid="{8227CD56-9AE6-4305-AA2B-98B006AB7F2F}" name="BUYER_ORDER_ID" dataDxfId="3" dataCellStyle="Comma">
      <calculatedColumnFormula>RTD(progId,,BINANCE,$G19,K$18)</calculatedColumnFormula>
    </tableColumn>
    <tableColumn id="6" xr3:uid="{9643A72C-39DD-45DA-9D10-05370B105513}" name="SELLER_ORDER_ID" dataDxfId="2" dataCellStyle="Comma">
      <calculatedColumnFormula>RTD(progId,,BINANCE,$G19,L$18)</calculatedColumnFormula>
    </tableColumn>
    <tableColumn id="7" xr3:uid="{4B2C6341-2C08-42AC-B29F-1942A6C5C0B8}" name="BUYER_IS_MAKER" dataDxfId="1" dataCellStyle="Comma">
      <calculatedColumnFormula>RTD(progId,,BINANCE,$G19,M$18)</calculatedColumnFormula>
    </tableColumn>
    <tableColumn id="8" xr3:uid="{EFB18125-1C0D-4363-B531-114C2E88F054}" name="IGNORE" dataDxfId="0" dataCellStyle="Comma">
      <calculatedColumnFormula>RTD(progId,,BINANCE,$G19,N$18)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O118"/>
  <sheetViews>
    <sheetView tabSelected="1" workbookViewId="0">
      <selection activeCell="J27" sqref="J27"/>
    </sheetView>
  </sheetViews>
  <sheetFormatPr defaultRowHeight="15" x14ac:dyDescent="0.25"/>
  <cols>
    <col min="1" max="1" width="12.85546875" bestFit="1" customWidth="1"/>
    <col min="2" max="2" width="17.42578125" customWidth="1"/>
    <col min="3" max="3" width="12.85546875" customWidth="1"/>
    <col min="4" max="4" width="9.28515625" customWidth="1"/>
    <col min="5" max="5" width="13" customWidth="1"/>
    <col min="6" max="6" width="10.85546875" bestFit="1" customWidth="1"/>
    <col min="7" max="7" width="12.7109375" style="1" customWidth="1"/>
    <col min="8" max="8" width="15.140625" bestFit="1" customWidth="1"/>
    <col min="9" max="9" width="14.85546875" customWidth="1"/>
    <col min="10" max="10" width="12.42578125" customWidth="1"/>
    <col min="11" max="11" width="15.140625" style="1" customWidth="1"/>
    <col min="12" max="12" width="18.85546875" customWidth="1"/>
    <col min="13" max="13" width="19" customWidth="1"/>
    <col min="14" max="14" width="10.140625" customWidth="1"/>
    <col min="15" max="15" width="17" bestFit="1" customWidth="1"/>
    <col min="18" max="18" width="11.5703125" bestFit="1" customWidth="1"/>
  </cols>
  <sheetData>
    <row r="1" spans="1:15" ht="15.75" thickBot="1" x14ac:dyDescent="0.3">
      <c r="A1" s="1" t="s">
        <v>1</v>
      </c>
      <c r="B1" s="1"/>
      <c r="C1" s="1"/>
      <c r="D1" s="1"/>
      <c r="E1" s="1"/>
      <c r="H1" s="3" t="s">
        <v>0</v>
      </c>
      <c r="J1" s="15" t="s">
        <v>36</v>
      </c>
    </row>
    <row r="2" spans="1:15" x14ac:dyDescent="0.25">
      <c r="A2" s="1" t="s">
        <v>2</v>
      </c>
      <c r="B2" s="1" t="s">
        <v>3</v>
      </c>
      <c r="C2" s="1" t="s">
        <v>4</v>
      </c>
      <c r="D2" s="1" t="s">
        <v>5</v>
      </c>
      <c r="E2" s="1"/>
    </row>
    <row r="3" spans="1:15" x14ac:dyDescent="0.25">
      <c r="A3" s="1" t="s">
        <v>6</v>
      </c>
      <c r="B3" s="2">
        <f>RTD(progId,,GDAX,$A3,B$2)</f>
        <v>673.5</v>
      </c>
      <c r="C3" s="2">
        <f>RTD(progId,,GDAX,$A3,C$2)</f>
        <v>673.51</v>
      </c>
      <c r="D3" s="2">
        <f>RTD(progId,,GDAX,$A3,D$2)</f>
        <v>673.51</v>
      </c>
      <c r="E3" s="1"/>
      <c r="G3" s="13">
        <f>G8-C3</f>
        <v>-9.9999999999909051E-3</v>
      </c>
      <c r="H3" s="14">
        <f>G3*G8* F8</f>
        <v>-0.63187769999942534</v>
      </c>
      <c r="J3" s="1" t="s">
        <v>32</v>
      </c>
      <c r="K3" t="s">
        <v>34</v>
      </c>
      <c r="L3" s="1" t="s">
        <v>33</v>
      </c>
      <c r="M3" s="1" t="s">
        <v>35</v>
      </c>
    </row>
    <row r="4" spans="1:15" x14ac:dyDescent="0.25">
      <c r="A4" s="1" t="s">
        <v>7</v>
      </c>
      <c r="B4" s="2">
        <f>RTD(progId,,GDAX,$A4,B$2)</f>
        <v>8215.66</v>
      </c>
      <c r="C4" s="2">
        <f>RTD(progId,,GDAX,$A4,C$2)</f>
        <v>8215.67</v>
      </c>
      <c r="D4" s="2">
        <f>RTD(progId,,GDAX,$A4,D$2)</f>
        <v>8215.67</v>
      </c>
      <c r="E4" s="1"/>
    </row>
    <row r="5" spans="1:15" x14ac:dyDescent="0.25">
      <c r="A5" s="1"/>
      <c r="B5" s="1"/>
      <c r="C5" s="1"/>
      <c r="D5" s="1"/>
      <c r="E5" s="1"/>
      <c r="F5" s="1"/>
      <c r="H5" s="1"/>
      <c r="I5" s="1"/>
      <c r="J5" s="1"/>
      <c r="L5" s="1"/>
      <c r="M5" s="1"/>
      <c r="N5" s="1"/>
      <c r="O5" s="1"/>
    </row>
    <row r="6" spans="1:15" s="1" customFormat="1" x14ac:dyDescent="0.25">
      <c r="A6" s="1" t="s">
        <v>8</v>
      </c>
      <c r="H6"/>
      <c r="I6"/>
      <c r="J6"/>
      <c r="L6"/>
      <c r="M6"/>
      <c r="N6"/>
      <c r="O6"/>
    </row>
    <row r="7" spans="1:15" x14ac:dyDescent="0.25">
      <c r="A7" s="1" t="s">
        <v>2</v>
      </c>
      <c r="B7" s="1" t="s">
        <v>9</v>
      </c>
      <c r="C7" s="1" t="s">
        <v>10</v>
      </c>
      <c r="D7" s="1" t="s">
        <v>26</v>
      </c>
      <c r="E7" s="1" t="s">
        <v>11</v>
      </c>
      <c r="F7" s="1" t="s">
        <v>25</v>
      </c>
      <c r="G7" t="s">
        <v>3</v>
      </c>
      <c r="H7" s="1" t="s">
        <v>18</v>
      </c>
      <c r="I7" t="s">
        <v>4</v>
      </c>
      <c r="J7" t="s">
        <v>24</v>
      </c>
      <c r="K7" s="1" t="s">
        <v>19</v>
      </c>
      <c r="L7" t="s">
        <v>37</v>
      </c>
      <c r="M7" t="s">
        <v>15</v>
      </c>
      <c r="N7" t="s">
        <v>14</v>
      </c>
      <c r="O7" t="s">
        <v>16</v>
      </c>
    </row>
    <row r="8" spans="1:15" x14ac:dyDescent="0.25">
      <c r="A8" s="1" t="s">
        <v>12</v>
      </c>
      <c r="B8" s="2">
        <f>RTD(progId,,BINANCE,$A8,B$7)</f>
        <v>671.01</v>
      </c>
      <c r="C8" s="2">
        <f>RTD(progId,,BINANCE,$A8,C$7)</f>
        <v>701.09</v>
      </c>
      <c r="D8" s="2">
        <f>RTD(progId,,BINANCE,$A8,D$7)</f>
        <v>689</v>
      </c>
      <c r="E8" s="2">
        <f>RTD(progId,,BINANCE,$A8,E$7)</f>
        <v>689.61</v>
      </c>
      <c r="F8" s="2">
        <f>RTD(progId,,BINANCE,$A8,F$7)</f>
        <v>9.3820000000000001E-2</v>
      </c>
      <c r="G8" s="2">
        <f>RTD(progId,,BINANCE,$A8,G$7)</f>
        <v>673.5</v>
      </c>
      <c r="H8" s="2">
        <f>RTD(progId,,BINANCE,$A8,H$7)</f>
        <v>0.41</v>
      </c>
      <c r="I8" s="2">
        <f>RTD(progId,,BINANCE,$A8,I$7)</f>
        <v>673.91</v>
      </c>
      <c r="J8" s="2">
        <f>RTD(progId,,BINANCE,$A8,J$7)</f>
        <v>7.6090000000000005E-2</v>
      </c>
      <c r="K8" s="10">
        <f>RTD(progId,,BINANCE,$A8,K$7)</f>
        <v>84046.351089999996</v>
      </c>
      <c r="L8" s="2">
        <f>RTD(progId,,BINANCE,$A8,L$7)</f>
        <v>57799975.522825003</v>
      </c>
      <c r="M8" s="10">
        <f>RTD(progId,,BINANCE,$A8,M$7)</f>
        <v>88067</v>
      </c>
      <c r="N8" s="11">
        <f>RTD(progId,,BINANCE,$A8,N$7)</f>
        <v>-2.3910000000000001E-2</v>
      </c>
      <c r="O8" s="2">
        <f>RTD(progId,,BINANCE,$A8,O$7)</f>
        <v>-16.5</v>
      </c>
    </row>
    <row r="9" spans="1:15" x14ac:dyDescent="0.25">
      <c r="A9" s="1" t="s">
        <v>13</v>
      </c>
      <c r="B9" s="2">
        <f>RTD(progId,,BINANCE,$A9,B$7)</f>
        <v>8145</v>
      </c>
      <c r="C9" s="2">
        <f>RTD(progId,,BINANCE,$A9,C$7)</f>
        <v>8449.11</v>
      </c>
      <c r="D9" s="2">
        <f>RTD(progId,,BINANCE,$A9,D$7)</f>
        <v>8340.2900000000009</v>
      </c>
      <c r="E9" s="2">
        <f>RTD(progId,,BINANCE,$A9,E$7)</f>
        <v>8344.86</v>
      </c>
      <c r="F9" s="2">
        <f>RTD(progId,,BINANCE,$A9,F$7)</f>
        <v>1.273261</v>
      </c>
      <c r="G9" s="2">
        <f>RTD(progId,,BINANCE,$A9,G$7)</f>
        <v>8213.5300000000007</v>
      </c>
      <c r="H9" s="2">
        <f>RTD(progId,,BINANCE,$A9,H$7)</f>
        <v>0.47</v>
      </c>
      <c r="I9" s="2">
        <f>RTD(progId,,BINANCE,$A9,I$7)</f>
        <v>8214</v>
      </c>
      <c r="J9" s="2">
        <f>RTD(progId,,BINANCE,$A9,J$7)</f>
        <v>0.41308699999999998</v>
      </c>
      <c r="K9" s="10">
        <f>RTD(progId,,BINANCE,$A9,K$7)</f>
        <v>19352.223916999999</v>
      </c>
      <c r="L9" s="2">
        <f>RTD(progId,,BINANCE,$A9,L$7)</f>
        <v>160273611.327411</v>
      </c>
      <c r="M9" s="10">
        <f>RTD(progId,,BINANCE,$A9,M$7)</f>
        <v>151072</v>
      </c>
      <c r="N9" s="11">
        <f>RTD(progId,,BINANCE,$A9,N$7)</f>
        <v>-1.511E-2</v>
      </c>
      <c r="O9" s="2">
        <f>RTD(progId,,BINANCE,$A9,O$7)</f>
        <v>-126.01</v>
      </c>
    </row>
    <row r="10" spans="1:15" x14ac:dyDescent="0.25">
      <c r="A10" t="s">
        <v>17</v>
      </c>
      <c r="B10" s="2">
        <f>RTD(progId,,BINANCE,$A10,B$7)</f>
        <v>131.13</v>
      </c>
      <c r="C10" s="2">
        <f>RTD(progId,,BINANCE,$A10,C$7)</f>
        <v>136.25</v>
      </c>
      <c r="D10" s="2">
        <f>RTD(progId,,BINANCE,$A10,D$7)</f>
        <v>133.93</v>
      </c>
      <c r="E10" s="2">
        <f>RTD(progId,,BINANCE,$A10,E$7)</f>
        <v>134.12</v>
      </c>
      <c r="F10" s="2">
        <f>RTD(progId,,BINANCE,$A10,F$7)</f>
        <v>8.8539999999999992</v>
      </c>
      <c r="G10" s="2">
        <f>RTD(progId,,BINANCE,$A10,G$7)</f>
        <v>131.61000000000001</v>
      </c>
      <c r="H10" s="2">
        <f>RTD(progId,,BINANCE,$A10,H$7)</f>
        <v>0.41</v>
      </c>
      <c r="I10" s="2">
        <f>RTD(progId,,BINANCE,$A10,I$7)</f>
        <v>132.02000000000001</v>
      </c>
      <c r="J10" s="2">
        <f>RTD(progId,,BINANCE,$A10,J$7)</f>
        <v>1.59</v>
      </c>
      <c r="K10" s="10">
        <f>RTD(progId,,BINANCE,$A10,K$7)</f>
        <v>31717.628860000001</v>
      </c>
      <c r="L10" s="2">
        <f>RTD(progId,,BINANCE,$A10,L$7)</f>
        <v>4229546.5754418001</v>
      </c>
      <c r="M10" s="10">
        <f>RTD(progId,,BINANCE,$A10,M$7)</f>
        <v>14957</v>
      </c>
      <c r="N10" s="11">
        <f>RTD(progId,,BINANCE,$A10,N$7)</f>
        <v>-1.5630000000000002E-2</v>
      </c>
      <c r="O10" s="2">
        <f>RTD(progId,,BINANCE,$A10,O$7)</f>
        <v>-2.09</v>
      </c>
    </row>
    <row r="11" spans="1:15" x14ac:dyDescent="0.25">
      <c r="A11" t="s">
        <v>27</v>
      </c>
      <c r="B11" s="2">
        <f>RTD(progId,,BINANCE,$A11,B$7)</f>
        <v>0.65658000000000005</v>
      </c>
      <c r="C11" s="2">
        <f>RTD(progId,,BINANCE,$A11,C$7)</f>
        <v>0.68200000000000005</v>
      </c>
      <c r="D11" s="2">
        <f>RTD(progId,,BINANCE,$A11,D$7)</f>
        <v>0.67100000000000004</v>
      </c>
      <c r="E11" s="12">
        <f>RTD(progId,,BINANCE,$A11,E$7)</f>
        <v>0.67100000000000004</v>
      </c>
      <c r="F11" s="10">
        <f>RTD(progId,,BINANCE,$A11,F$7)</f>
        <v>4757.99</v>
      </c>
      <c r="G11" s="2">
        <f>RTD(progId,,BINANCE,$A11,G$7)</f>
        <v>0.66608999999999996</v>
      </c>
      <c r="H11" s="2">
        <f>RTD(progId,,BINANCE,$A11,H$7)</f>
        <v>6.6E-4</v>
      </c>
      <c r="I11" s="2">
        <f>RTD(progId,,BINANCE,$A11,I$7)</f>
        <v>0.66674999999999995</v>
      </c>
      <c r="J11" s="2">
        <f>RTD(progId,,BINANCE,$A11,J$7)</f>
        <v>2508</v>
      </c>
      <c r="K11" s="10">
        <f>RTD(progId,,BINANCE,$A11,K$7)</f>
        <v>5286469.2</v>
      </c>
      <c r="L11" s="2">
        <f>RTD(progId,,BINANCE,$A11,L$7)</f>
        <v>3537053.9374054</v>
      </c>
      <c r="M11" s="10">
        <f>RTD(progId,,BINANCE,$A11,M$7)</f>
        <v>11193</v>
      </c>
      <c r="N11" s="11">
        <f>RTD(progId,,BINANCE,$A11,N$7)</f>
        <v>-5.5199999999999997E-3</v>
      </c>
      <c r="O11" s="2">
        <f>RTD(progId,,BINANCE,$A11,O$7)</f>
        <v>-3.7000000000000002E-3</v>
      </c>
    </row>
    <row r="12" spans="1:15" x14ac:dyDescent="0.25">
      <c r="A12" s="1" t="s">
        <v>28</v>
      </c>
      <c r="B12" s="2">
        <f>RTD(progId,,BINANCE,$A12,B$7)</f>
        <v>7.1500000000000001E-3</v>
      </c>
      <c r="C12" s="2">
        <f>RTD(progId,,BINANCE,$A12,C$7)</f>
        <v>7.5209999999999999E-3</v>
      </c>
      <c r="D12" s="2">
        <f>RTD(progId,,BINANCE,$A12,D$7)</f>
        <v>7.2969999999999997E-3</v>
      </c>
      <c r="E12" s="12">
        <f>RTD(progId,,BINANCE,$A12,E$7)</f>
        <v>7.2969999999999997E-3</v>
      </c>
      <c r="F12" s="10">
        <f>RTD(progId,,BINANCE,$A12,F$7)</f>
        <v>4.59</v>
      </c>
      <c r="G12" s="2">
        <f>RTD(progId,,BINANCE,$A12,G$7)</f>
        <v>7.1919999999999996E-3</v>
      </c>
      <c r="H12" s="2">
        <f>RTD(progId,,BINANCE,$A12,H$7)</f>
        <v>9.9999999999999995E-7</v>
      </c>
      <c r="I12" s="2">
        <f>RTD(progId,,BINANCE,$A12,I$7)</f>
        <v>7.1929999999999997E-3</v>
      </c>
      <c r="J12" s="2">
        <f>RTD(progId,,BINANCE,$A12,J$7)</f>
        <v>638.12</v>
      </c>
      <c r="K12" s="10">
        <f>RTD(progId,,BINANCE,$A12,K$7)</f>
        <v>295998.12</v>
      </c>
      <c r="L12" s="2">
        <f>RTD(progId,,BINANCE,$A12,L$7)</f>
        <v>2159.0548084699999</v>
      </c>
      <c r="M12" s="10">
        <f>RTD(progId,,BINANCE,$A12,M$7)</f>
        <v>43697</v>
      </c>
      <c r="N12" s="11">
        <f>RTD(progId,,BINANCE,$A12,N$7)</f>
        <v>-1.533E-2</v>
      </c>
      <c r="O12" s="2">
        <f>RTD(progId,,BINANCE,$A12,O$7)</f>
        <v>-1.12E-4</v>
      </c>
    </row>
    <row r="13" spans="1:15" s="1" customFormat="1" x14ac:dyDescent="0.25">
      <c r="A13" s="1" t="s">
        <v>29</v>
      </c>
      <c r="B13" s="2">
        <f>RTD(progId,,BINANCE,$A13,B$7)</f>
        <v>8.0000000000000007E-5</v>
      </c>
      <c r="C13" s="2">
        <f>RTD(progId,,BINANCE,$A13,C$7)</f>
        <v>8.1440000000000006E-5</v>
      </c>
      <c r="D13" s="2">
        <f>RTD(progId,,BINANCE,$A13,D$7)</f>
        <v>8.0439999999999996E-5</v>
      </c>
      <c r="E13" s="12">
        <f>RTD(progId,,BINANCE,$A13,E$7)</f>
        <v>8.0450000000000004E-5</v>
      </c>
      <c r="F13" s="10">
        <f>RTD(progId,,BINANCE,$A13,F$7)</f>
        <v>2691</v>
      </c>
      <c r="G13" s="2">
        <f>RTD(progId,,BINANCE,$A13,G$7)</f>
        <v>8.1110000000000001E-5</v>
      </c>
      <c r="H13" s="2">
        <f>RTD(progId,,BINANCE,$A13,H$7)</f>
        <v>2E-8</v>
      </c>
      <c r="I13" s="2">
        <f>RTD(progId,,BINANCE,$A13,I$7)</f>
        <v>8.1130000000000004E-5</v>
      </c>
      <c r="J13" s="2">
        <f>RTD(progId,,BINANCE,$A13,J$7)</f>
        <v>94</v>
      </c>
      <c r="K13" s="10">
        <f>RTD(progId,,BINANCE,$A13,K$7)</f>
        <v>25419897</v>
      </c>
      <c r="L13" s="2">
        <f>RTD(progId,,BINANCE,$A13,L$7)</f>
        <v>2053.1941406699998</v>
      </c>
      <c r="M13" s="10">
        <f>RTD(progId,,BINANCE,$A13,M$7)</f>
        <v>37427</v>
      </c>
      <c r="N13" s="11">
        <f>RTD(progId,,BINANCE,$A13,N$7)</f>
        <v>8.0800000000000004E-3</v>
      </c>
      <c r="O13" s="2">
        <f>RTD(progId,,BINANCE,$A13,O$7)</f>
        <v>6.5000000000000002E-7</v>
      </c>
    </row>
    <row r="14" spans="1:15" s="1" customFormat="1" x14ac:dyDescent="0.25">
      <c r="A14" s="1" t="s">
        <v>30</v>
      </c>
      <c r="B14" s="2">
        <f>RTD(progId,,BINANCE,$A14,B$7)</f>
        <v>9.3100000000000006E-6</v>
      </c>
      <c r="C14" s="2">
        <f>RTD(progId,,BINANCE,$A14,C$7)</f>
        <v>9.7999999999999993E-6</v>
      </c>
      <c r="D14" s="2">
        <f>RTD(progId,,BINANCE,$A14,D$7)</f>
        <v>9.38E-6</v>
      </c>
      <c r="E14" s="12">
        <f>RTD(progId,,BINANCE,$A14,E$7)</f>
        <v>9.38E-6</v>
      </c>
      <c r="F14" s="10">
        <f>RTD(progId,,BINANCE,$A14,F$7)</f>
        <v>64155</v>
      </c>
      <c r="G14" s="2">
        <f>RTD(progId,,BINANCE,$A14,G$7)</f>
        <v>9.5100000000000004E-6</v>
      </c>
      <c r="H14" s="2">
        <f>RTD(progId,,BINANCE,$A14,H$7)</f>
        <v>2E-8</v>
      </c>
      <c r="I14" s="2">
        <f>RTD(progId,,BINANCE,$A14,I$7)</f>
        <v>9.5300000000000002E-6</v>
      </c>
      <c r="J14" s="2">
        <f>RTD(progId,,BINANCE,$A14,J$7)</f>
        <v>574505</v>
      </c>
      <c r="K14" s="10">
        <f>RTD(progId,,BINANCE,$A14,K$7)</f>
        <v>1029822770</v>
      </c>
      <c r="L14" s="2">
        <f>RTD(progId,,BINANCE,$A14,L$7)</f>
        <v>9828.7215098399993</v>
      </c>
      <c r="M14" s="10">
        <f>RTD(progId,,BINANCE,$A14,M$7)</f>
        <v>111265</v>
      </c>
      <c r="N14" s="11">
        <f>RTD(progId,,BINANCE,$A14,N$7)</f>
        <v>1.491E-2</v>
      </c>
      <c r="O14" s="2">
        <f>RTD(progId,,BINANCE,$A14,O$7)</f>
        <v>1.4000000000000001E-7</v>
      </c>
    </row>
    <row r="15" spans="1:15" s="1" customFormat="1" x14ac:dyDescent="0.25">
      <c r="B15" s="2"/>
      <c r="C15" s="2"/>
      <c r="D15" s="2"/>
      <c r="E15" s="12"/>
      <c r="F15" s="10"/>
      <c r="G15" s="2"/>
      <c r="H15" s="2"/>
      <c r="I15" s="2"/>
      <c r="J15" s="2"/>
      <c r="K15" s="10"/>
      <c r="L15" s="2"/>
      <c r="M15" s="10"/>
      <c r="N15" s="11"/>
      <c r="O15" s="2"/>
    </row>
    <row r="16" spans="1:15" s="1" customFormat="1" x14ac:dyDescent="0.25">
      <c r="A16"/>
      <c r="B16" s="18"/>
      <c r="C16" s="18"/>
      <c r="D16" s="18"/>
      <c r="E16"/>
      <c r="F16" s="19"/>
      <c r="G16" s="18"/>
      <c r="H16" s="18"/>
      <c r="I16" s="18"/>
      <c r="J16" s="18"/>
      <c r="K16" s="19"/>
      <c r="L16" s="18"/>
      <c r="M16" s="19"/>
      <c r="N16" s="20"/>
      <c r="O16" s="18"/>
    </row>
    <row r="17" spans="1:14" x14ac:dyDescent="0.25">
      <c r="A17" s="1" t="s">
        <v>8</v>
      </c>
      <c r="B17" t="s">
        <v>31</v>
      </c>
    </row>
    <row r="18" spans="1:14" x14ac:dyDescent="0.25">
      <c r="A18" t="s">
        <v>22</v>
      </c>
      <c r="B18" t="s">
        <v>20</v>
      </c>
      <c r="C18" s="1" t="s">
        <v>12</v>
      </c>
      <c r="D18" t="s">
        <v>21</v>
      </c>
      <c r="E18" t="s">
        <v>23</v>
      </c>
      <c r="G18" t="s">
        <v>15</v>
      </c>
      <c r="H18" t="s">
        <v>38</v>
      </c>
      <c r="I18" t="s">
        <v>43</v>
      </c>
      <c r="J18" t="s">
        <v>44</v>
      </c>
      <c r="K18" t="s">
        <v>39</v>
      </c>
      <c r="L18" t="s">
        <v>40</v>
      </c>
      <c r="M18" t="s">
        <v>41</v>
      </c>
      <c r="N18" t="s">
        <v>42</v>
      </c>
    </row>
    <row r="19" spans="1:14" x14ac:dyDescent="0.25">
      <c r="A19" s="29">
        <f>RTD(progId,,BINANCE,$C$18,A$18,$C19)</f>
        <v>9.3820000000000001E-2</v>
      </c>
      <c r="B19" s="29">
        <f>RTD(progId,,BINANCE,$C$18,B$18,$C19)</f>
        <v>673.5</v>
      </c>
      <c r="C19" s="9">
        <v>0</v>
      </c>
      <c r="D19" s="30">
        <f>RTD(progId,,BINANCE,$C$18,D$18,$C19)</f>
        <v>673.91</v>
      </c>
      <c r="E19" s="30">
        <f>RTD(progId,,BINANCE,$C$18,E$18,$C19)</f>
        <v>7.6090000000000005E-2</v>
      </c>
      <c r="G19" s="21" t="s">
        <v>12</v>
      </c>
      <c r="H19" s="23">
        <f>RTD(progId,,BINANCE,$G19,H$18)</f>
        <v>25806845</v>
      </c>
      <c r="I19" s="8">
        <f>RTD(progId,,BINANCE,$G19,I$18)</f>
        <v>673.51</v>
      </c>
      <c r="J19" s="8">
        <f>RTD(progId,,BINANCE,$G19,J$18)</f>
        <v>673.51</v>
      </c>
      <c r="K19" s="23">
        <f>RTD(progId,,BINANCE,$G19,K$18)</f>
        <v>71930263</v>
      </c>
      <c r="L19" s="23">
        <f>RTD(progId,,BINANCE,$G19,L$18)</f>
        <v>71930271</v>
      </c>
      <c r="M19" s="8" t="b">
        <f>RTD(progId,,BINANCE,$G19,M$18)</f>
        <v>1</v>
      </c>
      <c r="N19" s="8" t="b">
        <f>RTD(progId,,BINANCE,$G19,N$18)</f>
        <v>1</v>
      </c>
    </row>
    <row r="20" spans="1:14" x14ac:dyDescent="0.25">
      <c r="A20" s="29">
        <f>RTD(progId,,BINANCE,$C$18,A$18,$C20)</f>
        <v>0.72760999999999998</v>
      </c>
      <c r="B20" s="29">
        <f>RTD(progId,,BINANCE,$C$18,B$18,$C20)</f>
        <v>673.44</v>
      </c>
      <c r="C20" s="9">
        <f>C19+1</f>
        <v>1</v>
      </c>
      <c r="D20" s="30">
        <f>RTD(progId,,BINANCE,$C$18,D$18,$C20)</f>
        <v>674.24</v>
      </c>
      <c r="E20" s="30">
        <f>RTD(progId,,BINANCE,$C$18,E$18,$C20)</f>
        <v>7.3999999999999996E-2</v>
      </c>
      <c r="G20" s="22" t="s">
        <v>13</v>
      </c>
      <c r="H20" s="23">
        <f>RTD(progId,,BINANCE,$G20,H$18)</f>
        <v>44987562</v>
      </c>
      <c r="I20" s="8">
        <f>RTD(progId,,BINANCE,$G20,I$18)</f>
        <v>8213.99</v>
      </c>
      <c r="J20" s="8">
        <f>RTD(progId,,BINANCE,$G20,J$18)</f>
        <v>8213.99</v>
      </c>
      <c r="K20" s="23">
        <f>RTD(progId,,BINANCE,$G20,K$18)</f>
        <v>106368505</v>
      </c>
      <c r="L20" s="23">
        <f>RTD(progId,,BINANCE,$G20,L$18)</f>
        <v>106368498</v>
      </c>
      <c r="M20" s="8" t="b">
        <f>RTD(progId,,BINANCE,$G20,M$18)</f>
        <v>0</v>
      </c>
      <c r="N20" s="8" t="b">
        <f>RTD(progId,,BINANCE,$G20,N$18)</f>
        <v>1</v>
      </c>
    </row>
    <row r="21" spans="1:14" x14ac:dyDescent="0.25">
      <c r="A21" s="29">
        <f>RTD(progId,,BINANCE,$C$18,A$18,$C21)</f>
        <v>0.33856000000000003</v>
      </c>
      <c r="B21" s="29">
        <f>RTD(progId,,BINANCE,$C$18,B$18,$C21)</f>
        <v>673.23</v>
      </c>
      <c r="C21" s="9">
        <f t="shared" ref="C21:C28" si="0">C20+1</f>
        <v>2</v>
      </c>
      <c r="D21" s="30">
        <f>RTD(progId,,BINANCE,$C$18,D$18,$C21)</f>
        <v>674.32</v>
      </c>
      <c r="E21" s="30">
        <f>RTD(progId,,BINANCE,$C$18,E$18,$C21)</f>
        <v>17</v>
      </c>
      <c r="G21" s="24" t="s">
        <v>17</v>
      </c>
      <c r="H21" s="25">
        <f>RTD(progId,,BINANCE,$G21,H$18)</f>
        <v>7452919</v>
      </c>
      <c r="I21" s="26">
        <f>RTD(progId,,BINANCE,$G21,I$18)</f>
        <v>131.59</v>
      </c>
      <c r="J21" s="26">
        <f>RTD(progId,,BINANCE,$G21,J$18)</f>
        <v>131.59</v>
      </c>
      <c r="K21" s="25">
        <f>RTD(progId,,BINANCE,$G21,K$18)</f>
        <v>28907186</v>
      </c>
      <c r="L21" s="25">
        <f>RTD(progId,,BINANCE,$G21,L$18)</f>
        <v>28907306</v>
      </c>
      <c r="M21" s="26" t="b">
        <f>RTD(progId,,BINANCE,$G21,M$18)</f>
        <v>1</v>
      </c>
      <c r="N21" s="26" t="b">
        <f>RTD(progId,,BINANCE,$G21,N$18)</f>
        <v>1</v>
      </c>
    </row>
    <row r="22" spans="1:14" x14ac:dyDescent="0.25">
      <c r="A22" s="29">
        <f>RTD(progId,,BINANCE,$C$18,A$18,$C22)</f>
        <v>1.5971299999999999</v>
      </c>
      <c r="B22" s="29">
        <f>RTD(progId,,BINANCE,$C$18,B$18,$C22)</f>
        <v>673.22</v>
      </c>
      <c r="C22" s="9">
        <f t="shared" si="0"/>
        <v>3</v>
      </c>
      <c r="D22" s="30">
        <f>RTD(progId,,BINANCE,$C$18,D$18,$C22)</f>
        <v>674.53</v>
      </c>
      <c r="E22" s="30">
        <f>RTD(progId,,BINANCE,$C$18,E$18,$C22)</f>
        <v>15</v>
      </c>
      <c r="G22"/>
      <c r="K22"/>
    </row>
    <row r="23" spans="1:14" x14ac:dyDescent="0.25">
      <c r="A23" s="29">
        <f>RTD(progId,,BINANCE,$C$18,A$18,$C23)</f>
        <v>1.45465</v>
      </c>
      <c r="B23" s="29">
        <f>RTD(progId,,BINANCE,$C$18,B$18,$C23)</f>
        <v>673.01</v>
      </c>
      <c r="C23" s="9">
        <f t="shared" si="0"/>
        <v>4</v>
      </c>
      <c r="D23" s="30">
        <f>RTD(progId,,BINANCE,$C$18,D$18,$C23)</f>
        <v>674.71</v>
      </c>
      <c r="E23" s="30">
        <f>RTD(progId,,BINANCE,$C$18,E$18,$C23)</f>
        <v>0.19732</v>
      </c>
      <c r="G23"/>
      <c r="K23"/>
    </row>
    <row r="24" spans="1:14" x14ac:dyDescent="0.25">
      <c r="A24" s="29">
        <f>RTD(progId,,BINANCE,$C$18,A$18,$C24)</f>
        <v>1.6650000000000002E-2</v>
      </c>
      <c r="B24" s="29">
        <f>RTD(progId,,BINANCE,$C$18,B$18,$C24)</f>
        <v>672.96</v>
      </c>
      <c r="C24" s="9">
        <f t="shared" si="0"/>
        <v>5</v>
      </c>
      <c r="D24" s="30">
        <f>RTD(progId,,BINANCE,$C$18,D$18,$C24)</f>
        <v>674.74</v>
      </c>
      <c r="E24" s="30">
        <f>RTD(progId,,BINANCE,$C$18,E$18,$C24)</f>
        <v>0.20300000000000001</v>
      </c>
      <c r="G24"/>
      <c r="K24"/>
    </row>
    <row r="25" spans="1:14" x14ac:dyDescent="0.25">
      <c r="A25" s="29">
        <f>RTD(progId,,BINANCE,$C$18,A$18,$C25)</f>
        <v>0.73</v>
      </c>
      <c r="B25" s="29">
        <f>RTD(progId,,BINANCE,$C$18,B$18,$C25)</f>
        <v>672.9</v>
      </c>
      <c r="C25" s="9">
        <f t="shared" si="0"/>
        <v>6</v>
      </c>
      <c r="D25" s="30">
        <f>RTD(progId,,BINANCE,$C$18,D$18,$C25)</f>
        <v>674.8</v>
      </c>
      <c r="E25" s="30">
        <f>RTD(progId,,BINANCE,$C$18,E$18,$C25)</f>
        <v>14</v>
      </c>
      <c r="G25"/>
      <c r="K25"/>
    </row>
    <row r="26" spans="1:14" x14ac:dyDescent="0.25">
      <c r="A26" s="29">
        <f>RTD(progId,,BINANCE,$C$18,A$18,$C26)</f>
        <v>2.2068400000000001</v>
      </c>
      <c r="B26" s="29">
        <f>RTD(progId,,BINANCE,$C$18,B$18,$C26)</f>
        <v>672.89</v>
      </c>
      <c r="C26" s="9">
        <f t="shared" si="0"/>
        <v>7</v>
      </c>
      <c r="D26" s="30">
        <f>RTD(progId,,BINANCE,$C$18,D$18,$C26)</f>
        <v>674.85</v>
      </c>
      <c r="E26" s="30">
        <f>RTD(progId,,BINANCE,$C$18,E$18,$C26)</f>
        <v>1.6490000000000001E-2</v>
      </c>
      <c r="G26"/>
      <c r="K26"/>
    </row>
    <row r="27" spans="1:14" x14ac:dyDescent="0.25">
      <c r="A27" s="29">
        <f>RTD(progId,,BINANCE,$C$18,A$18,$C27)</f>
        <v>0.50541999999999998</v>
      </c>
      <c r="B27" s="29">
        <f>RTD(progId,,BINANCE,$C$18,B$18,$C27)</f>
        <v>672.88</v>
      </c>
      <c r="C27" s="9">
        <f t="shared" si="0"/>
        <v>8</v>
      </c>
      <c r="D27" s="30">
        <f>RTD(progId,,BINANCE,$C$18,D$18,$C27)</f>
        <v>674.94</v>
      </c>
      <c r="E27" s="30">
        <f>RTD(progId,,BINANCE,$C$18,E$18,$C27)</f>
        <v>0.4</v>
      </c>
      <c r="H27" s="1"/>
      <c r="I27" s="4"/>
      <c r="J27" s="5"/>
      <c r="K27" s="5"/>
    </row>
    <row r="28" spans="1:14" x14ac:dyDescent="0.25">
      <c r="A28" s="29">
        <f>RTD(progId,,BINANCE,$C$18,A$18,$C28)</f>
        <v>0.4</v>
      </c>
      <c r="B28" s="29">
        <f>RTD(progId,,BINANCE,$C$18,B$18,$C28)</f>
        <v>672.64</v>
      </c>
      <c r="C28" s="9">
        <f t="shared" si="0"/>
        <v>9</v>
      </c>
      <c r="D28" s="30">
        <f>RTD(progId,,BINANCE,$C$18,D$18,$C28)</f>
        <v>674.98</v>
      </c>
      <c r="E28" s="30">
        <f>RTD(progId,,BINANCE,$C$18,E$18,$C28)</f>
        <v>0.308</v>
      </c>
      <c r="H28" s="1"/>
      <c r="I28" s="4"/>
      <c r="J28" s="5"/>
      <c r="K28" s="5"/>
    </row>
    <row r="29" spans="1:14" ht="15.75" thickBot="1" x14ac:dyDescent="0.3">
      <c r="H29" s="1"/>
      <c r="I29" s="4"/>
      <c r="J29" s="5"/>
      <c r="K29" s="5"/>
    </row>
    <row r="30" spans="1:14" ht="15.75" thickTop="1" x14ac:dyDescent="0.25">
      <c r="A30" s="16">
        <f>SUM(Table3[BID_DEPTH_SIZE])</f>
        <v>8.0706799999999994</v>
      </c>
      <c r="B30" s="27">
        <f>SUMPRODUCT(Table3[[BID_DEPTH_SIZE]:[BID_DEPTH]])</f>
        <v>6738.7406800000008</v>
      </c>
      <c r="C30" s="28">
        <f>D30-B30</f>
        <v>54.554219999999077</v>
      </c>
      <c r="D30" s="27">
        <f>SUMPRODUCT(Table3[[ASK_DEPTH]:[ASK_DEPTH_SIZE]])</f>
        <v>6793.2948999999999</v>
      </c>
      <c r="E30" s="17">
        <f>SUM(Table3[ASK_DEPTH_SIZE])</f>
        <v>47.274899999999995</v>
      </c>
      <c r="H30" s="1"/>
      <c r="I30" s="4"/>
      <c r="J30" s="5"/>
      <c r="K30" s="5"/>
    </row>
    <row r="31" spans="1:14" x14ac:dyDescent="0.25">
      <c r="I31" s="4"/>
      <c r="J31" s="5"/>
      <c r="K31" s="5"/>
    </row>
    <row r="32" spans="1:14" x14ac:dyDescent="0.25">
      <c r="I32" s="4"/>
      <c r="J32" s="5"/>
      <c r="K32" s="5"/>
    </row>
    <row r="33" spans="9:11" x14ac:dyDescent="0.25">
      <c r="I33" s="4"/>
      <c r="J33" s="5"/>
      <c r="K33" s="5"/>
    </row>
    <row r="34" spans="9:11" x14ac:dyDescent="0.25">
      <c r="I34" s="4"/>
      <c r="J34" s="5"/>
      <c r="K34" s="5"/>
    </row>
    <row r="35" spans="9:11" x14ac:dyDescent="0.25">
      <c r="I35" s="4"/>
      <c r="J35" s="5"/>
      <c r="K35" s="5"/>
    </row>
    <row r="36" spans="9:11" x14ac:dyDescent="0.25">
      <c r="I36" s="4"/>
      <c r="J36" s="5"/>
      <c r="K36" s="5"/>
    </row>
    <row r="37" spans="9:11" x14ac:dyDescent="0.25">
      <c r="I37" s="4"/>
      <c r="J37" s="5"/>
      <c r="K37" s="5"/>
    </row>
    <row r="38" spans="9:11" x14ac:dyDescent="0.25">
      <c r="I38" s="4"/>
      <c r="J38" s="5"/>
      <c r="K38" s="5"/>
    </row>
    <row r="39" spans="9:11" x14ac:dyDescent="0.25">
      <c r="I39" s="4"/>
      <c r="J39" s="6"/>
      <c r="K39" s="5"/>
    </row>
    <row r="40" spans="9:11" x14ac:dyDescent="0.25">
      <c r="I40" s="4"/>
      <c r="J40" s="5"/>
      <c r="K40" s="5"/>
    </row>
    <row r="41" spans="9:11" x14ac:dyDescent="0.25">
      <c r="I41" s="4"/>
      <c r="J41" s="5"/>
      <c r="K41" s="5"/>
    </row>
    <row r="42" spans="9:11" x14ac:dyDescent="0.25">
      <c r="I42" s="4"/>
      <c r="J42" s="5"/>
      <c r="K42" s="5"/>
    </row>
    <row r="43" spans="9:11" x14ac:dyDescent="0.25">
      <c r="I43" s="4"/>
      <c r="J43" s="5"/>
      <c r="K43" s="5"/>
    </row>
    <row r="44" spans="9:11" x14ac:dyDescent="0.25">
      <c r="I44" s="4"/>
      <c r="J44" s="5"/>
      <c r="K44" s="5"/>
    </row>
    <row r="45" spans="9:11" x14ac:dyDescent="0.25">
      <c r="I45" s="4"/>
      <c r="J45" s="5"/>
      <c r="K45" s="5"/>
    </row>
    <row r="46" spans="9:11" x14ac:dyDescent="0.25">
      <c r="I46" s="4"/>
      <c r="J46" s="5"/>
      <c r="K46" s="5"/>
    </row>
    <row r="47" spans="9:11" x14ac:dyDescent="0.25">
      <c r="I47" s="4"/>
      <c r="J47" s="5"/>
      <c r="K47" s="5"/>
    </row>
    <row r="48" spans="9:11" x14ac:dyDescent="0.25">
      <c r="I48" s="4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4"/>
      <c r="J53" s="5"/>
      <c r="K53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5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6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6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5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5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4"/>
      <c r="J112" s="5"/>
      <c r="K112" s="7"/>
    </row>
    <row r="113" spans="9:11" x14ac:dyDescent="0.25">
      <c r="I113" s="4"/>
      <c r="J113" s="5"/>
      <c r="K113" s="5"/>
    </row>
    <row r="114" spans="9:11" x14ac:dyDescent="0.25">
      <c r="I114" s="4"/>
      <c r="J114" s="5"/>
      <c r="K114" s="5"/>
    </row>
    <row r="115" spans="9:11" x14ac:dyDescent="0.25">
      <c r="I115" s="4"/>
      <c r="J115" s="5"/>
      <c r="K115" s="5"/>
    </row>
    <row r="116" spans="9:11" x14ac:dyDescent="0.25">
      <c r="I116" s="4"/>
      <c r="J116" s="5"/>
      <c r="K116" s="5"/>
    </row>
    <row r="117" spans="9:11" x14ac:dyDescent="0.25">
      <c r="I117" s="4"/>
      <c r="J117" s="5"/>
      <c r="K117" s="5"/>
    </row>
    <row r="118" spans="9:11" x14ac:dyDescent="0.25">
      <c r="I118" s="5"/>
      <c r="J118" s="5"/>
      <c r="K118" s="5"/>
    </row>
  </sheetData>
  <conditionalFormatting sqref="J4">
    <cfRule type="cellIs" dxfId="47" priority="1" operator="lessThan">
      <formula>0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BINANCE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2018-05-22T18:44:23Z</dcterms:modified>
</cp:coreProperties>
</file>