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ke\Rspace\MIT_AE\Unit8\"/>
    </mc:Choice>
  </mc:AlternateContent>
  <bookViews>
    <workbookView xWindow="0" yWindow="0" windowWidth="19200" windowHeight="10635" tabRatio="50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lver_adj" localSheetId="0" hidden="1">Sheet1!$C$23:$C$30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Sheet1!$C$47</definedName>
    <definedName name="solver_lhs2" localSheetId="0" hidden="1">Sheet1!$C$48:$C$54</definedName>
    <definedName name="solver_lhs3" localSheetId="0" hidden="1">Sheet1!$C$55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Sheet1!$B$17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hs1" localSheetId="0" hidden="1">Sheet1!$E$47</definedName>
    <definedName name="solver_rhs2" localSheetId="0" hidden="1">Sheet1!$E$48:$E$54</definedName>
    <definedName name="solver_rhs3" localSheetId="0" hidden="1">Sheet1!$E$55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53" i="1"/>
  <c r="E54" i="1"/>
  <c r="F22" i="1"/>
  <c r="B17" i="1"/>
  <c r="E55" i="1"/>
  <c r="C54" i="1"/>
  <c r="C48" i="1"/>
  <c r="C49" i="1"/>
  <c r="C50" i="1"/>
  <c r="C51" i="1"/>
  <c r="C52" i="1"/>
  <c r="C53" i="1"/>
  <c r="C34" i="1"/>
  <c r="E34" i="1" s="1"/>
  <c r="G34" i="1" s="1"/>
  <c r="C35" i="1"/>
  <c r="E35" i="1" s="1"/>
  <c r="G35" i="1" s="1"/>
  <c r="C36" i="1"/>
  <c r="E36" i="1" s="1"/>
  <c r="G36" i="1" s="1"/>
  <c r="C37" i="1"/>
  <c r="E37" i="1" s="1"/>
  <c r="G37" i="1" s="1"/>
  <c r="C38" i="1"/>
  <c r="E38" i="1" s="1"/>
  <c r="G38" i="1" s="1"/>
  <c r="C39" i="1"/>
  <c r="E39" i="1" s="1"/>
  <c r="G39" i="1" s="1"/>
  <c r="C40" i="1"/>
  <c r="E40" i="1" s="1"/>
  <c r="G40" i="1" s="1"/>
  <c r="C33" i="1"/>
  <c r="E33" i="1" s="1"/>
  <c r="G33" i="1" s="1"/>
  <c r="C47" i="1"/>
  <c r="D40" i="1" l="1"/>
  <c r="D38" i="1"/>
  <c r="D36" i="1"/>
  <c r="D34" i="1"/>
  <c r="D33" i="1"/>
  <c r="D39" i="1"/>
  <c r="D37" i="1"/>
  <c r="D35" i="1"/>
  <c r="F35" i="1" l="1"/>
  <c r="H35" i="1" s="1"/>
  <c r="F39" i="1"/>
  <c r="H39" i="1" s="1"/>
  <c r="F34" i="1"/>
  <c r="H34" i="1" s="1"/>
  <c r="F38" i="1"/>
  <c r="H38" i="1" s="1"/>
  <c r="F37" i="1"/>
  <c r="H37" i="1" s="1"/>
  <c r="F33" i="1"/>
  <c r="H33" i="1" s="1"/>
  <c r="F36" i="1"/>
  <c r="H36" i="1" s="1"/>
  <c r="F40" i="1"/>
  <c r="H40" i="1" s="1"/>
  <c r="B43" i="1" l="1"/>
  <c r="C55" i="1" s="1"/>
</calcChain>
</file>

<file path=xl/sharedStrings.xml><?xml version="1.0" encoding="utf-8"?>
<sst xmlns="http://schemas.openxmlformats.org/spreadsheetml/2006/main" count="73" uniqueCount="37">
  <si>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</si>
  <si>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</si>
  <si>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</si>
  <si>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</si>
  <si>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</si>
  <si>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</si>
  <si>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</si>
  <si>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</si>
  <si>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</si>
  <si>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</si>
  <si>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</si>
  <si>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</si>
  <si>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</si>
  <si>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</si>
  <si>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</si>
  <si>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</si>
  <si>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Profit</t>
  </si>
  <si>
    <t>Constraints</t>
  </si>
  <si>
    <t>Decision</t>
  </si>
  <si>
    <t>Shares sold</t>
  </si>
  <si>
    <t>Logical</t>
  </si>
  <si>
    <t>&lt;=</t>
  </si>
  <si>
    <t>Cash flows</t>
  </si>
  <si>
    <t>Earning</t>
  </si>
  <si>
    <t>Capital Gains Tax</t>
  </si>
  <si>
    <t>Net income</t>
  </si>
  <si>
    <t>Capital Gains Tax Rate</t>
  </si>
  <si>
    <t>Taxes</t>
  </si>
  <si>
    <t>Transaction Cost</t>
  </si>
  <si>
    <t>Gross Profit</t>
  </si>
  <si>
    <t>&gt;=</t>
  </si>
  <si>
    <t>Money required</t>
  </si>
  <si>
    <t>Value of stock next year</t>
  </si>
  <si>
    <t>Shared sold total</t>
  </si>
  <si>
    <t>LHS</t>
  </si>
  <si>
    <t>RHS</t>
  </si>
  <si>
    <t>"="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</si>
</sst>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0" fillId="0" borderId="9" xfId="0" applyBorder="1" applyAlignment="1"/>
    <xf numFmtId="0" fontId="3" fillId="0" borderId="0" xfId="0" applyFont="1" applyAlignment="1"/>
    <xf numFmtId="0" fontId="1" fillId="0" borderId="11" xfId="0" applyFont="1" applyBorder="1" applyAlignment="1">
      <alignment horizontal="left" vertical="center"/>
    </xf>
    <xf numFmtId="0" fontId="0" fillId="0" borderId="12" xfId="0" applyBorder="1" applyAlignment="1"/>
    <xf numFmtId="0" fontId="1" fillId="0" borderId="13" xfId="0" applyFont="1" applyBorder="1" applyAlignment="1">
      <alignment horizontal="left"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7" xfId="0" applyBorder="1" applyAlignment="1"/>
    <xf numFmtId="0" fontId="2" fillId="0" borderId="18" xfId="0" applyFont="1" applyBorder="1" applyAlignment="1">
      <alignment horizontal="left" vertical="center"/>
    </xf>
    <xf numFmtId="0" fontId="3" fillId="0" borderId="19" xfId="0" applyFont="1" applyBorder="1" applyAlignment="1"/>
    <xf numFmtId="0" fontId="2" fillId="0" borderId="9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0" borderId="18" xfId="0" applyFont="1" applyFill="1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34" workbookViewId="0">
      <selection activeCell="D61" sqref="D61"/>
    </sheetView>
  </sheetViews>
  <sheetFormatPr defaultColWidth="26.375" defaultRowHeight="15.75" x14ac:dyDescent="0.25"/>
  <cols>
    <col min="1" max="1" width="22.75" style="3" customWidth="1"/>
    <col min="2" max="2" width="19.625" style="3" bestFit="1" customWidth="1"/>
    <col min="3" max="3" width="20.625" style="3" customWidth="1"/>
    <col min="4" max="4" width="23.875" style="3" customWidth="1"/>
    <col min="5" max="5" width="13.125" style="3" customWidth="1"/>
    <col min="6" max="6" width="21.875" style="3" customWidth="1"/>
    <col min="7" max="16384" width="26.37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1" t="s">
        <v>1</v>
      </c>
      <c r="B3" s="2"/>
      <c r="C3" s="2"/>
      <c r="D3" s="2"/>
      <c r="E3" s="2"/>
      <c r="F3" s="2"/>
    </row>
    <row r="4" spans="1:6" ht="16.5" thickBot="1" x14ac:dyDescent="0.3">
      <c r="A4" s="2"/>
      <c r="B4" s="2"/>
      <c r="C4" s="2"/>
      <c r="D4" s="2"/>
      <c r="E4" s="2"/>
      <c r="F4" s="2"/>
    </row>
    <row r="5" spans="1:6" ht="16.5" thickBot="1" x14ac:dyDescent="0.3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</row>
    <row r="6" spans="1:6" x14ac:dyDescent="0.25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</row>
    <row r="7" spans="1:6" x14ac:dyDescent="0.25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</row>
    <row r="8" spans="1:6" x14ac:dyDescent="0.25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</row>
    <row r="9" spans="1:6" x14ac:dyDescent="0.25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</row>
    <row r="10" spans="1:6" x14ac:dyDescent="0.25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</row>
    <row r="11" spans="1:6" x14ac:dyDescent="0.25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</row>
    <row r="12" spans="1:6" x14ac:dyDescent="0.25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</row>
    <row r="13" spans="1:6" ht="16.5" thickBot="1" x14ac:dyDescent="0.3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</row>
    <row r="14" spans="1:6" ht="16.5" thickBot="1" x14ac:dyDescent="0.3"/>
    <row r="15" spans="1:6" ht="16.5" thickBot="1" x14ac:dyDescent="0.3">
      <c r="A15" s="18" t="s">
        <v>31</v>
      </c>
      <c r="B15" s="17">
        <v>10000</v>
      </c>
    </row>
    <row r="16" spans="1:6" ht="16.5" thickBot="1" x14ac:dyDescent="0.3"/>
    <row r="17" spans="1:8" ht="16.5" thickBot="1" x14ac:dyDescent="0.3">
      <c r="A17" s="18" t="s">
        <v>32</v>
      </c>
      <c r="B17" s="17">
        <f>SUMPRODUCT((C6:C13-C23:C30),F6:F13)</f>
        <v>26507.52535316244</v>
      </c>
    </row>
    <row r="18" spans="1:8" ht="16.5" thickBot="1" x14ac:dyDescent="0.3"/>
    <row r="19" spans="1:8" x14ac:dyDescent="0.25">
      <c r="A19" s="18" t="s">
        <v>27</v>
      </c>
      <c r="B19" s="23" t="s">
        <v>28</v>
      </c>
      <c r="C19" s="39">
        <v>0.01</v>
      </c>
    </row>
    <row r="20" spans="1:8" ht="16.5" thickBot="1" x14ac:dyDescent="0.3">
      <c r="B20" s="24" t="s">
        <v>26</v>
      </c>
      <c r="C20" s="34">
        <v>0.3</v>
      </c>
    </row>
    <row r="21" spans="1:8" ht="16.5" thickBot="1" x14ac:dyDescent="0.3"/>
    <row r="22" spans="1:8" ht="16.5" thickBot="1" x14ac:dyDescent="0.3">
      <c r="A22" s="18" t="s">
        <v>18</v>
      </c>
      <c r="B22" s="27" t="s">
        <v>3</v>
      </c>
      <c r="C22" s="26" t="s">
        <v>19</v>
      </c>
      <c r="E22" s="18" t="s">
        <v>33</v>
      </c>
      <c r="F22" s="17">
        <f>SUM(C23:C30)</f>
        <v>379.35011518754141</v>
      </c>
    </row>
    <row r="23" spans="1:8" x14ac:dyDescent="0.25">
      <c r="B23" s="28" t="s">
        <v>8</v>
      </c>
      <c r="C23" s="20">
        <v>100</v>
      </c>
    </row>
    <row r="24" spans="1:8" x14ac:dyDescent="0.25">
      <c r="B24" s="28" t="s">
        <v>9</v>
      </c>
      <c r="C24" s="20">
        <v>75</v>
      </c>
    </row>
    <row r="25" spans="1:8" x14ac:dyDescent="0.25">
      <c r="B25" s="28" t="s">
        <v>10</v>
      </c>
      <c r="C25" s="20">
        <v>75</v>
      </c>
    </row>
    <row r="26" spans="1:8" x14ac:dyDescent="0.25">
      <c r="B26" s="28" t="s">
        <v>11</v>
      </c>
      <c r="C26" s="20">
        <v>0</v>
      </c>
    </row>
    <row r="27" spans="1:8" x14ac:dyDescent="0.25">
      <c r="B27" s="28" t="s">
        <v>12</v>
      </c>
      <c r="C27" s="20">
        <v>0</v>
      </c>
    </row>
    <row r="28" spans="1:8" x14ac:dyDescent="0.25">
      <c r="B28" s="28" t="s">
        <v>13</v>
      </c>
      <c r="C28" s="20">
        <v>0</v>
      </c>
    </row>
    <row r="29" spans="1:8" x14ac:dyDescent="0.25">
      <c r="B29" s="28" t="s">
        <v>14</v>
      </c>
      <c r="C29" s="20">
        <v>75</v>
      </c>
    </row>
    <row r="30" spans="1:8" ht="16.5" thickBot="1" x14ac:dyDescent="0.3">
      <c r="B30" s="29" t="s">
        <v>15</v>
      </c>
      <c r="C30" s="22">
        <v>54.350115187541384</v>
      </c>
    </row>
    <row r="31" spans="1:8" ht="16.5" thickBot="1" x14ac:dyDescent="0.3"/>
    <row r="32" spans="1:8" ht="16.5" thickBot="1" x14ac:dyDescent="0.3">
      <c r="A32" s="18" t="s">
        <v>22</v>
      </c>
      <c r="B32" s="38" t="s">
        <v>3</v>
      </c>
      <c r="C32" s="35" t="s">
        <v>19</v>
      </c>
      <c r="D32" s="36" t="s">
        <v>23</v>
      </c>
      <c r="E32" s="36" t="s">
        <v>29</v>
      </c>
      <c r="F32" s="36" t="s">
        <v>28</v>
      </c>
      <c r="G32" s="37" t="s">
        <v>24</v>
      </c>
      <c r="H32" s="37" t="s">
        <v>25</v>
      </c>
    </row>
    <row r="33" spans="1:8" x14ac:dyDescent="0.25">
      <c r="B33" s="28" t="s">
        <v>8</v>
      </c>
      <c r="C33" s="33">
        <f>C23</f>
        <v>100</v>
      </c>
      <c r="D33" s="31">
        <f>C33*E6</f>
        <v>3180</v>
      </c>
      <c r="E33" s="31">
        <f>C33*(E6-D6)</f>
        <v>1612</v>
      </c>
      <c r="F33" s="31">
        <f>$C$19*D33</f>
        <v>31.8</v>
      </c>
      <c r="G33" s="31">
        <f>$C$20*E33</f>
        <v>483.59999999999997</v>
      </c>
      <c r="H33" s="31">
        <f>D33-F33-G33</f>
        <v>2664.6</v>
      </c>
    </row>
    <row r="34" spans="1:8" x14ac:dyDescent="0.25">
      <c r="B34" s="28" t="s">
        <v>9</v>
      </c>
      <c r="C34" s="33">
        <f t="shared" ref="C34:C40" si="0">C24</f>
        <v>75</v>
      </c>
      <c r="D34" s="31">
        <f>C34*E7</f>
        <v>1821</v>
      </c>
      <c r="E34" s="31">
        <f>C34*(E7-D7)</f>
        <v>163.49999999999997</v>
      </c>
      <c r="F34" s="31">
        <f t="shared" ref="F34:F40" si="1">$C$19*D34</f>
        <v>18.21</v>
      </c>
      <c r="G34" s="31">
        <f t="shared" ref="G34:G40" si="2">$C$20*E34</f>
        <v>49.04999999999999</v>
      </c>
      <c r="H34" s="31">
        <f t="shared" ref="H34:H40" si="3">D34-F34-G34</f>
        <v>1753.74</v>
      </c>
    </row>
    <row r="35" spans="1:8" x14ac:dyDescent="0.25">
      <c r="B35" s="28" t="s">
        <v>10</v>
      </c>
      <c r="C35" s="33">
        <f t="shared" si="0"/>
        <v>75</v>
      </c>
      <c r="D35" s="31">
        <f>C35*E8</f>
        <v>2437.5</v>
      </c>
      <c r="E35" s="31">
        <f>C35*(E8-D8)</f>
        <v>158.24999999999994</v>
      </c>
      <c r="F35" s="31">
        <f t="shared" si="1"/>
        <v>24.375</v>
      </c>
      <c r="G35" s="31">
        <f t="shared" si="2"/>
        <v>47.47499999999998</v>
      </c>
      <c r="H35" s="31">
        <f t="shared" si="3"/>
        <v>2365.65</v>
      </c>
    </row>
    <row r="36" spans="1:8" x14ac:dyDescent="0.25">
      <c r="B36" s="28" t="s">
        <v>11</v>
      </c>
      <c r="C36" s="33">
        <f t="shared" si="0"/>
        <v>0</v>
      </c>
      <c r="D36" s="31">
        <f>C36*E9</f>
        <v>0</v>
      </c>
      <c r="E36" s="31">
        <f>C36*(E9-D9)</f>
        <v>0</v>
      </c>
      <c r="F36" s="31">
        <f t="shared" si="1"/>
        <v>0</v>
      </c>
      <c r="G36" s="31">
        <f t="shared" si="2"/>
        <v>0</v>
      </c>
      <c r="H36" s="31">
        <f t="shared" si="3"/>
        <v>0</v>
      </c>
    </row>
    <row r="37" spans="1:8" x14ac:dyDescent="0.25">
      <c r="B37" s="28" t="s">
        <v>12</v>
      </c>
      <c r="C37" s="33">
        <f t="shared" si="0"/>
        <v>0</v>
      </c>
      <c r="D37" s="31">
        <f>C37*E10</f>
        <v>0</v>
      </c>
      <c r="E37" s="31">
        <f>C37*(E10-D10)</f>
        <v>0</v>
      </c>
      <c r="F37" s="31">
        <f t="shared" si="1"/>
        <v>0</v>
      </c>
      <c r="G37" s="31">
        <f t="shared" si="2"/>
        <v>0</v>
      </c>
      <c r="H37" s="31">
        <f t="shared" si="3"/>
        <v>0</v>
      </c>
    </row>
    <row r="38" spans="1:8" x14ac:dyDescent="0.25">
      <c r="B38" s="28" t="s">
        <v>13</v>
      </c>
      <c r="C38" s="33">
        <f t="shared" si="0"/>
        <v>0</v>
      </c>
      <c r="D38" s="31">
        <f>C38*E11</f>
        <v>0</v>
      </c>
      <c r="E38" s="31">
        <f>C38*(E11-D11)</f>
        <v>0</v>
      </c>
      <c r="F38" s="31">
        <f t="shared" si="1"/>
        <v>0</v>
      </c>
      <c r="G38" s="31">
        <f t="shared" si="2"/>
        <v>0</v>
      </c>
      <c r="H38" s="31">
        <f t="shared" si="3"/>
        <v>0</v>
      </c>
    </row>
    <row r="39" spans="1:8" x14ac:dyDescent="0.25">
      <c r="B39" s="28" t="s">
        <v>14</v>
      </c>
      <c r="C39" s="33">
        <f t="shared" si="0"/>
        <v>75</v>
      </c>
      <c r="D39" s="31">
        <f>C39*E12</f>
        <v>1775.2500000000002</v>
      </c>
      <c r="E39" s="31">
        <f>C39*(E12-D12)</f>
        <v>84.750000000000199</v>
      </c>
      <c r="F39" s="31">
        <f t="shared" si="1"/>
        <v>17.752500000000001</v>
      </c>
      <c r="G39" s="31">
        <f t="shared" si="2"/>
        <v>25.425000000000058</v>
      </c>
      <c r="H39" s="31">
        <f t="shared" si="3"/>
        <v>1732.0725000000002</v>
      </c>
    </row>
    <row r="40" spans="1:8" ht="16.5" thickBot="1" x14ac:dyDescent="0.3">
      <c r="B40" s="29" t="s">
        <v>15</v>
      </c>
      <c r="C40" s="34">
        <f t="shared" si="0"/>
        <v>54.350115187541384</v>
      </c>
      <c r="D40" s="32">
        <f>C40*E13</f>
        <v>1563.6528139455656</v>
      </c>
      <c r="E40" s="32">
        <f>C40*(E13-D13)</f>
        <v>213.59595268703762</v>
      </c>
      <c r="F40" s="32">
        <f t="shared" si="1"/>
        <v>15.636528139455656</v>
      </c>
      <c r="G40" s="32">
        <f t="shared" si="2"/>
        <v>64.078785806111284</v>
      </c>
      <c r="H40" s="32">
        <f t="shared" si="3"/>
        <v>1483.9374999999989</v>
      </c>
    </row>
    <row r="42" spans="1:8" ht="16.5" thickBot="1" x14ac:dyDescent="0.3"/>
    <row r="43" spans="1:8" ht="16.5" thickBot="1" x14ac:dyDescent="0.3">
      <c r="A43" s="18" t="s">
        <v>16</v>
      </c>
      <c r="B43" s="41">
        <f>SUM(H33:H40)</f>
        <v>9999.9999999999982</v>
      </c>
    </row>
    <row r="45" spans="1:8" ht="16.5" thickBot="1" x14ac:dyDescent="0.3"/>
    <row r="46" spans="1:8" ht="16.5" thickBot="1" x14ac:dyDescent="0.3">
      <c r="A46" s="18" t="s">
        <v>17</v>
      </c>
      <c r="B46" s="25" t="s">
        <v>3</v>
      </c>
      <c r="C46" s="36" t="s">
        <v>34</v>
      </c>
      <c r="D46" s="35" t="s">
        <v>20</v>
      </c>
      <c r="E46" s="47" t="s">
        <v>35</v>
      </c>
    </row>
    <row r="47" spans="1:8" x14ac:dyDescent="0.25">
      <c r="B47" s="19" t="s">
        <v>8</v>
      </c>
      <c r="C47" s="30">
        <f>C23</f>
        <v>100</v>
      </c>
      <c r="D47" s="45" t="s">
        <v>36</v>
      </c>
      <c r="E47" s="30">
        <v>100</v>
      </c>
    </row>
    <row r="48" spans="1:8" x14ac:dyDescent="0.25">
      <c r="B48" s="19" t="s">
        <v>9</v>
      </c>
      <c r="C48" s="31">
        <f t="shared" ref="C48:C54" si="4">C24</f>
        <v>75</v>
      </c>
      <c r="D48" s="40" t="s">
        <v>21</v>
      </c>
      <c r="E48" s="31">
        <f t="shared" ref="E48:E54" si="5">C7/2</f>
        <v>75</v>
      </c>
    </row>
    <row r="49" spans="2:5" x14ac:dyDescent="0.25">
      <c r="B49" s="19" t="s">
        <v>10</v>
      </c>
      <c r="C49" s="31">
        <f t="shared" si="4"/>
        <v>75</v>
      </c>
      <c r="D49" s="40" t="s">
        <v>21</v>
      </c>
      <c r="E49" s="31">
        <f t="shared" si="5"/>
        <v>75</v>
      </c>
    </row>
    <row r="50" spans="2:5" x14ac:dyDescent="0.25">
      <c r="B50" s="19" t="s">
        <v>11</v>
      </c>
      <c r="C50" s="31">
        <f t="shared" si="4"/>
        <v>0</v>
      </c>
      <c r="D50" s="40" t="s">
        <v>21</v>
      </c>
      <c r="E50" s="31">
        <f t="shared" si="5"/>
        <v>75</v>
      </c>
    </row>
    <row r="51" spans="2:5" x14ac:dyDescent="0.25">
      <c r="B51" s="19" t="s">
        <v>12</v>
      </c>
      <c r="C51" s="31">
        <f t="shared" si="4"/>
        <v>0</v>
      </c>
      <c r="D51" s="40" t="s">
        <v>21</v>
      </c>
      <c r="E51" s="31">
        <f t="shared" si="5"/>
        <v>75</v>
      </c>
    </row>
    <row r="52" spans="2:5" x14ac:dyDescent="0.25">
      <c r="B52" s="19" t="s">
        <v>13</v>
      </c>
      <c r="C52" s="31">
        <f t="shared" si="4"/>
        <v>0</v>
      </c>
      <c r="D52" s="40" t="s">
        <v>21</v>
      </c>
      <c r="E52" s="31">
        <f t="shared" si="5"/>
        <v>75</v>
      </c>
    </row>
    <row r="53" spans="2:5" x14ac:dyDescent="0.25">
      <c r="B53" s="19" t="s">
        <v>14</v>
      </c>
      <c r="C53" s="31">
        <f t="shared" si="4"/>
        <v>75</v>
      </c>
      <c r="D53" s="40" t="s">
        <v>21</v>
      </c>
      <c r="E53" s="31">
        <f t="shared" si="5"/>
        <v>75</v>
      </c>
    </row>
    <row r="54" spans="2:5" ht="16.5" thickBot="1" x14ac:dyDescent="0.3">
      <c r="B54" s="21" t="s">
        <v>15</v>
      </c>
      <c r="C54" s="32">
        <f t="shared" si="4"/>
        <v>54.350115187541384</v>
      </c>
      <c r="D54" s="46" t="s">
        <v>21</v>
      </c>
      <c r="E54" s="32">
        <f t="shared" si="5"/>
        <v>75</v>
      </c>
    </row>
    <row r="55" spans="2:5" ht="16.5" thickBot="1" x14ac:dyDescent="0.3">
      <c r="B55" s="44" t="s">
        <v>16</v>
      </c>
      <c r="C55" s="42">
        <f>B43</f>
        <v>9999.9999999999982</v>
      </c>
      <c r="D55" s="43" t="s">
        <v>30</v>
      </c>
      <c r="E55" s="34">
        <f>B15</f>
        <v>10000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Mike</cp:lastModifiedBy>
  <dcterms:created xsi:type="dcterms:W3CDTF">2014-01-19T04:00:32Z</dcterms:created>
  <dcterms:modified xsi:type="dcterms:W3CDTF">2015-08-06T14:11:01Z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4d0f2d26-c08d-4731-867e-23ee4cd7281a</vt:lpwstr>
  </property>
</Properties>
</file>