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codeName="ThisWorkbook" defaultThemeVersion="166925"/>
  <xr:revisionPtr revIDLastSave="0" documentId="13_ncr:11_{870CE292-61E7-4877-9938-124E37B1D455}" xr6:coauthVersionLast="36" xr6:coauthVersionMax="44" xr10:uidLastSave="{00000000-0000-0000-0000-000000000000}"/>
  <bookViews>
    <workbookView xWindow="0" yWindow="0" windowWidth="28800" windowHeight="12225" tabRatio="927" activeTab="5"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7902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21" l="1"/>
  <c r="D9" i="21"/>
  <c r="D10" i="20"/>
  <c r="H64" i="7"/>
  <c r="H17" i="7"/>
  <c r="D17" i="7"/>
  <c r="G43" i="9"/>
  <c r="D43" i="9"/>
  <c r="G22" i="9"/>
  <c r="D22" i="9"/>
  <c r="D12" i="13"/>
  <c r="D10" i="13"/>
  <c r="D9" i="13"/>
  <c r="D29" i="15"/>
  <c r="C37" i="15" s="1"/>
  <c r="D28" i="15"/>
  <c r="C32" i="15" s="1"/>
  <c r="F4" i="15"/>
  <c r="F5" i="15"/>
  <c r="F6" i="15"/>
  <c r="F7" i="15"/>
  <c r="F8" i="15"/>
  <c r="F9" i="15"/>
  <c r="F10" i="15"/>
  <c r="E4" i="15"/>
  <c r="E5" i="15"/>
  <c r="E6" i="15"/>
  <c r="E7" i="15"/>
  <c r="E8" i="15"/>
  <c r="E9" i="15"/>
  <c r="E10" i="15"/>
  <c r="F3" i="15"/>
  <c r="E3" i="15"/>
  <c r="D36" i="10"/>
  <c r="D28" i="10"/>
  <c r="G7" i="11"/>
  <c r="D6" i="10"/>
  <c r="G15" i="11"/>
  <c r="D15" i="11"/>
  <c r="D7" i="11"/>
  <c r="D15" i="1"/>
  <c r="G15" i="1"/>
  <c r="G7" i="1"/>
  <c r="D7" i="1"/>
  <c r="G15" i="16"/>
  <c r="D15" i="16"/>
  <c r="G7" i="16"/>
  <c r="F7" i="19"/>
  <c r="F6" i="19"/>
  <c r="F5" i="19"/>
  <c r="F4" i="19"/>
  <c r="F3" i="19"/>
  <c r="C36" i="15" l="1"/>
  <c r="A38" i="7" l="1"/>
  <c r="E106" i="7"/>
  <c r="G51" i="16"/>
  <c r="D7" i="16"/>
  <c r="G7" i="19"/>
  <c r="F6" i="10"/>
  <c r="D8" i="10"/>
  <c r="J43" i="19"/>
  <c r="F35" i="13"/>
  <c r="G6" i="19"/>
  <c r="G5" i="19"/>
  <c r="G4" i="19"/>
  <c r="G3" i="19"/>
  <c r="D64" i="7"/>
  <c r="D123" i="7"/>
  <c r="D51" i="16"/>
  <c r="F29" i="13"/>
  <c r="F28" i="13"/>
  <c r="D39" i="16"/>
  <c r="E31" i="13"/>
  <c r="F31" i="13" l="1"/>
  <c r="F33" i="13" s="1"/>
  <c r="F37" i="13" s="1"/>
  <c r="C33" i="15"/>
  <c r="D11" i="10"/>
</calcChain>
</file>

<file path=xl/sharedStrings.xml><?xml version="1.0" encoding="utf-8"?>
<sst xmlns="http://schemas.openxmlformats.org/spreadsheetml/2006/main" count="648" uniqueCount="319">
  <si>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</si>
  <si>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</si>
  <si>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</si>
  <si>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</si>
  <si>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</si>
  <si>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</si>
  <si>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</si>
  <si>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</si>
  <si>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</si>
  <si>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</si>
  <si>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</si>
  <si>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</si>
  <si>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</si>
  <si>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</si>
  <si>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</si>
  <si>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</si>
  <si>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</si>
  <si>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</si>
  <si>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</si>
  <si>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</si>
  <si>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</si>
  <si>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</si>
  <si>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</si>
  <si>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</si>
  <si>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</si>
  <si>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</si>
  <si>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</si>
  <si>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</si>
  <si>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</si>
  <si>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</si>
  <si>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</si>
  <si>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</si>
  <si>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</si>
  <si>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</si>
  <si>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</si>
  <si>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</si>
  <si>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</si>
  <si>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</si>
  <si>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</si>
  <si>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</si>
  <si>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</si>
  <si>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</si>
  <si>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</si>
  <si>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</si>
  <si>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</si>
  <si>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</si>
  <si>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</si>
  <si>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</si>
  <si>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</si>
  <si>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</si>
  <si>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</si>
  <si>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</si>
  <si>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</si>
  <si>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</si>
  <si>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</si>
  <si>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</si>
  <si>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</si>
  <si>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</si>
  <si>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</si>
  <si>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</si>
  <si>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</si>
  <si>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</si>
  <si>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</si>
  <si>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</si>
  <si>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</si>
  <si>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</si>
  <si>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</si>
  <si>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</si>
  <si>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</si>
  <si>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</si>
  <si>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</si>
  <si>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</si>
  <si>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</si>
  <si>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</si>
  <si>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</si>
  <si>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</si>
  <si>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</si>
  <si>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</si>
  <si>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</si>
  <si>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</si>
  <si>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</si>
  <si>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</si>
  <si>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</si>
  <si>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</si>
  <si>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</si>
  <si>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</si>
  <si>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</si>
  <si>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</si>
  <si>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</si>
  <si>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</si>
  <si>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</si>
  <si>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</si>
  <si>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</si>
  <si>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</si>
  <si>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</si>
  <si>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</si>
  <si>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</si>
  <si>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</si>
  <si>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</si>
  <si>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</si>
  <si>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</si>
  <si>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</si>
  <si>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</si>
  <si>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</si>
  <si>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</si>
  <si>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</si>
  <si>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</si>
  <si>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</si>
  <si>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</si>
  <si>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</si>
  <si>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</si>
  <si>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</si>
  <si>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</si>
  <si>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</si>
  <si>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</si>
  <si>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</si>
  <si>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</si>
  <si>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</si>
  <si>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</si>
  <si>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</si>
  <si>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</si>
  <si>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</si>
  <si>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</si>
  <si>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</si>
  <si>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</si>
  <si>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</si>
  <si>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</si>
  <si>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</si>
  <si>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</si>
  <si>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</si>
  <si>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</si>
  <si>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</si>
  <si>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</si>
  <si>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</si>
  <si>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</si>
  <si>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</si>
  <si>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</si>
  <si>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</si>
  <si>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</si>
  <si>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</si>
  <si>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</si>
  <si>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</si>
  <si>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</si>
  <si>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</si>
  <si>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</si>
  <si>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</si>
  <si>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</si>
  <si>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</si>
  <si>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</si>
  <si>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</si>
  <si>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</si>
  <si>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</si>
  <si>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</si>
  <si>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</si>
  <si>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</si>
  <si>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</si>
  <si>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</si>
  <si>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</si>
  <si>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</si>
  <si>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</si>
  <si>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</si>
  <si>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</si>
  <si>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</si>
  <si>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</si>
  <si>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</si>
  <si>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</si>
  <si>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</si>
  <si>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</si>
  <si>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</si>
  <si>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</si>
  <si>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</si>
  <si>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</si>
  <si>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</si>
  <si>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</si>
  <si>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</si>
  <si>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</si>
  <si>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</si>
  <si>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</si>
  <si>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</si>
  <si>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</si>
  <si>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</si>
  <si>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</si>
  <si>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</si>
  <si>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</si>
  <si>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</si>
  <si>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</si>
  <si>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</si>
  <si>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</si>
  <si>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</si>
  <si>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</si>
  <si>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</si>
  <si>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</si>
  <si>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</si>
  <si>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</si>
  <si>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</si>
  <si>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</si>
  <si>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</si>
  <si>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</si>
  <si>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</si>
  <si>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</si>
  <si>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</si>
  <si>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</si>
  <si>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</si>
  <si>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</si>
  <si>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</si>
  <si>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</si>
  <si>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</si>
  <si>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</si>
  <si>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</si>
  <si>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</si>
  <si>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</si>
  <si>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</si>
  <si>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</si>
  <si>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</si>
  <si>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</si>
  <si>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</si>
  <si>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</si>
  <si>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</si>
  <si>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</si>
  <si>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</si>
  <si>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</si>
  <si>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</si>
  <si>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</si>
  <si>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</si>
  <si>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</si>
  <si>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</si>
  <si>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</si>
  <si>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</si>
  <si>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</si>
  <si>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</si>
  <si>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</si>
  <si>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</si>
  <si>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</si>
  <si>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</si>
  <si>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</si>
  <si>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</si>
  <si>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</si>
  <si>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</si>
  <si>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</si>
  <si>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</si>
  <si>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</si>
  <si>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</si>
  <si>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</si>
  <si>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</si>
  <si>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</si>
  <si>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</si>
  <si>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</si>
  <si>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</si>
  <si>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</si>
  <si>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</si>
  <si>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</si>
  <si>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</si>
  <si>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</si>
  <si>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</si>
  <si>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</si>
  <si>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</si>
  <si>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</si>
  <si>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</si>
  <si>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</si>
  <si>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</si>
  <si>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</si>
  <si>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</si>
  <si>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</si>
  <si>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</si>
  <si>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</si>
  <si>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</si>
  <si>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</si>
  <si>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</si>
  <si>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</si>
  <si>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</si>
  <si>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</si>
  <si>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</si>
  <si>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</si>
  <si>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</si>
  <si>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</si>
  <si>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</si>
  <si>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</si>
  <si>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</si>
  <si>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</si>
  <si>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</si>
  <si>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</si>
  <si>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</si>
  <si>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</si>
  <si>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</si>
  <si>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</si>
  <si>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</si>
  <si>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</si>
  <si>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</si>
  <si>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</si>
  <si>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</si>
  <si>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</si>
  <si>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</si>
  <si>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</si>
  <si>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</si>
  <si>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</si>
  <si>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</si>
  <si>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</si>
  <si>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</si>
  <si>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</si>
  <si>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</si>
  <si>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</si>
  <si>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</si>
  <si>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</si>
  <si>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</si>
  <si>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</si>
  <si>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</si>
  <si>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</si>
  <si>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</si>
  <si>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</si>
  <si>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</si>
  <si>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</si>
  <si>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</si>
  <si>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</si>
  <si>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</si>
  <si>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</si>
  <si>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</si>
  <si>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</si>
  <si>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&amp;</t>
  </si>
  <si>
    <t>AppleS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</si>
</sst>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9">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164"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6" xfId="17" applyBorder="1" applyAlignment="1">
      <alignment horizontal="left"/>
    </xf>
    <xf numFmtId="0" fontId="6" fillId="4" borderId="6" xfId="8" applyBorder="1"/>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5" fontId="3" fillId="5" borderId="10" xfId="9" applyNumberFormat="1" applyFont="1" applyBorder="1" applyAlignment="1">
      <alignment horizontal="right"/>
    </xf>
    <xf numFmtId="0" fontId="6" fillId="4" borderId="11" xfId="10" applyBorder="1"/>
    <xf numFmtId="0" fontId="6" fillId="5" borderId="10" xfId="9" applyBorder="1"/>
    <xf numFmtId="165" fontId="6" fillId="4" borderId="11" xfId="10" applyNumberFormat="1" applyBorder="1"/>
    <xf numFmtId="167" fontId="3" fillId="5" borderId="10" xfId="9" applyNumberFormat="1" applyFont="1" applyBorder="1" applyAlignment="1">
      <alignment horizontal="right"/>
    </xf>
    <xf numFmtId="166" fontId="6" fillId="5" borderId="10" xfId="9" applyNumberFormat="1" applyBorder="1"/>
    <xf numFmtId="0" fontId="2" fillId="4" borderId="6" xfId="8" applyFont="1" applyBorder="1"/>
    <xf numFmtId="165" fontId="6" fillId="4" borderId="6" xfId="8" applyNumberFormat="1" applyBorder="1"/>
    <xf numFmtId="166" fontId="6" fillId="4" borderId="6" xfId="8" applyNumberFormat="1" applyBorder="1"/>
    <xf numFmtId="166"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8" fillId="0" borderId="0" xfId="0" applyFont="1" applyAlignment="1"/>
    <xf numFmtId="0" fontId="1" fillId="5" borderId="5" xfId="18" applyFont="1" applyBorder="1"/>
    <xf numFmtId="0" fontId="1" fillId="5" borderId="7" xfId="9" applyFont="1" applyBorder="1" applyAlignment="1">
      <alignment horizontal="right"/>
    </xf>
    <xf numFmtId="0" fontId="0" fillId="5" borderId="7" xfId="9" applyFont="1" applyBorder="1" applyAlignment="1">
      <alignment horizontal="right"/>
    </xf>
    <xf numFmtId="165" fontId="6" fillId="5" borderId="10" xfId="9" applyNumberFormat="1" applyBorder="1"/>
    <xf numFmtId="165" fontId="0" fillId="0" borderId="0" xfId="0" applyNumberFormat="1"/>
    <xf numFmtId="2" fontId="0" fillId="0" borderId="0" xfId="0" applyNumberFormat="1"/>
    <xf numFmtId="0" fontId="1" fillId="4" borderId="2" xfId="10" applyFont="1" applyAlignment="1">
      <alignment horizontal="left"/>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123825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19050</xdr:rowOff>
    </xdr:from>
    <xdr:to>
      <xdr:col>1</xdr:col>
      <xdr:colOff>5240344</xdr:colOff>
      <xdr:row>52</xdr:row>
      <xdr:rowOff>104567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367596</xdr:rowOff>
    </xdr:from>
    <xdr:to>
      <xdr:col>1</xdr:col>
      <xdr:colOff>4958126</xdr:colOff>
      <xdr:row>24</xdr:row>
      <xdr:rowOff>367596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25039</xdr:rowOff>
    </xdr:from>
    <xdr:to>
      <xdr:col>1</xdr:col>
      <xdr:colOff>4958126</xdr:colOff>
      <xdr:row>49</xdr:row>
      <xdr:rowOff>25039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78942</xdr:rowOff>
    </xdr:from>
    <xdr:to>
      <xdr:col>1</xdr:col>
      <xdr:colOff>4961299</xdr:colOff>
      <xdr:row>24</xdr:row>
      <xdr:rowOff>351402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37239</xdr:rowOff>
    </xdr:from>
    <xdr:to>
      <xdr:col>1</xdr:col>
      <xdr:colOff>4915399</xdr:colOff>
      <xdr:row>27</xdr:row>
      <xdr:rowOff>179550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309153</xdr:rowOff>
    </xdr:from>
    <xdr:to>
      <xdr:col>1</xdr:col>
      <xdr:colOff>4915399</xdr:colOff>
      <xdr:row>34</xdr:row>
      <xdr:rowOff>91795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43015</xdr:rowOff>
    </xdr:from>
    <xdr:to>
      <xdr:col>1</xdr:col>
      <xdr:colOff>5050606</xdr:colOff>
      <xdr:row>38</xdr:row>
      <xdr:rowOff>75230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129059</xdr:rowOff>
    </xdr:from>
    <xdr:to>
      <xdr:col>1</xdr:col>
      <xdr:colOff>5022031</xdr:colOff>
      <xdr:row>43</xdr:row>
      <xdr:rowOff>80870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64835</xdr:rowOff>
    </xdr:from>
    <xdr:to>
      <xdr:col>1</xdr:col>
      <xdr:colOff>5031556</xdr:colOff>
      <xdr:row>48</xdr:row>
      <xdr:rowOff>157312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158262</xdr:rowOff>
    </xdr:from>
    <xdr:to>
      <xdr:col>1</xdr:col>
      <xdr:colOff>906051</xdr:colOff>
      <xdr:row>51</xdr:row>
      <xdr:rowOff>112711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158262</xdr:rowOff>
    </xdr:from>
    <xdr:to>
      <xdr:col>1</xdr:col>
      <xdr:colOff>4866912</xdr:colOff>
      <xdr:row>51</xdr:row>
      <xdr:rowOff>112711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123824</xdr:rowOff>
    </xdr:from>
    <xdr:to>
      <xdr:col>8</xdr:col>
      <xdr:colOff>154754</xdr:colOff>
      <xdr:row>12</xdr:row>
      <xdr:rowOff>142874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66674</xdr:rowOff>
    </xdr:from>
    <xdr:to>
      <xdr:col>1</xdr:col>
      <xdr:colOff>5237988</xdr:colOff>
      <xdr:row>67</xdr:row>
      <xdr:rowOff>171449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93845</xdr:rowOff>
    </xdr:from>
    <xdr:to>
      <xdr:col>1</xdr:col>
      <xdr:colOff>2477523</xdr:colOff>
      <xdr:row>58</xdr:row>
      <xdr:rowOff>90618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98875</xdr:rowOff>
    </xdr:from>
    <xdr:to>
      <xdr:col>1</xdr:col>
      <xdr:colOff>2505135</xdr:colOff>
      <xdr:row>60</xdr:row>
      <xdr:rowOff>101235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117673</xdr:rowOff>
    </xdr:from>
    <xdr:to>
      <xdr:col>1</xdr:col>
      <xdr:colOff>2412180</xdr:colOff>
      <xdr:row>62</xdr:row>
      <xdr:rowOff>114446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129532</xdr:rowOff>
    </xdr:from>
    <xdr:to>
      <xdr:col>1</xdr:col>
      <xdr:colOff>2669355</xdr:colOff>
      <xdr:row>64</xdr:row>
      <xdr:rowOff>131892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129532</xdr:rowOff>
    </xdr:from>
    <xdr:to>
      <xdr:col>1</xdr:col>
      <xdr:colOff>2148892</xdr:colOff>
      <xdr:row>66</xdr:row>
      <xdr:rowOff>131892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57151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148824</xdr:rowOff>
    </xdr:from>
    <xdr:to>
      <xdr:col>12</xdr:col>
      <xdr:colOff>259530</xdr:colOff>
      <xdr:row>35</xdr:row>
      <xdr:rowOff>25351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248949</xdr:rowOff>
    </xdr:from>
    <xdr:to>
      <xdr:col>3</xdr:col>
      <xdr:colOff>61913</xdr:colOff>
      <xdr:row>30</xdr:row>
      <xdr:rowOff>36857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266378</xdr:rowOff>
    </xdr:from>
    <xdr:to>
      <xdr:col>2</xdr:col>
      <xdr:colOff>534004</xdr:colOff>
      <xdr:row>28</xdr:row>
      <xdr:rowOff>53757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181767</xdr:rowOff>
    </xdr:from>
    <xdr:to>
      <xdr:col>2</xdr:col>
      <xdr:colOff>839891</xdr:colOff>
      <xdr:row>27</xdr:row>
      <xdr:rowOff>245464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25429</xdr:rowOff>
    </xdr:from>
    <xdr:to>
      <xdr:col>2</xdr:col>
      <xdr:colOff>257487</xdr:colOff>
      <xdr:row>30</xdr:row>
      <xdr:rowOff>141420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1173</xdr:colOff>
      <xdr:row>30</xdr:row>
      <xdr:rowOff>157540</xdr:rowOff>
    </xdr:from>
    <xdr:to>
      <xdr:col>2</xdr:col>
      <xdr:colOff>362142</xdr:colOff>
      <xdr:row>32</xdr:row>
      <xdr:rowOff>180047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25429</xdr:rowOff>
    </xdr:from>
    <xdr:to>
      <xdr:col>3</xdr:col>
      <xdr:colOff>4408</xdr:colOff>
      <xdr:row>30</xdr:row>
      <xdr:rowOff>141420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157540</xdr:rowOff>
    </xdr:from>
    <xdr:to>
      <xdr:col>3</xdr:col>
      <xdr:colOff>61317</xdr:colOff>
      <xdr:row>32</xdr:row>
      <xdr:rowOff>180047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248949</xdr:rowOff>
    </xdr:from>
    <xdr:to>
      <xdr:col>5</xdr:col>
      <xdr:colOff>885825</xdr:colOff>
      <xdr:row>30</xdr:row>
      <xdr:rowOff>36857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266379</xdr:rowOff>
    </xdr:from>
    <xdr:to>
      <xdr:col>5</xdr:col>
      <xdr:colOff>263926</xdr:colOff>
      <xdr:row>28</xdr:row>
      <xdr:rowOff>53758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181767</xdr:rowOff>
    </xdr:from>
    <xdr:to>
      <xdr:col>5</xdr:col>
      <xdr:colOff>569811</xdr:colOff>
      <xdr:row>27</xdr:row>
      <xdr:rowOff>245464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25429</xdr:rowOff>
    </xdr:from>
    <xdr:to>
      <xdr:col>5</xdr:col>
      <xdr:colOff>11899</xdr:colOff>
      <xdr:row>30</xdr:row>
      <xdr:rowOff>141420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157540</xdr:rowOff>
    </xdr:from>
    <xdr:to>
      <xdr:col>5</xdr:col>
      <xdr:colOff>116474</xdr:colOff>
      <xdr:row>32</xdr:row>
      <xdr:rowOff>180047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25428</xdr:rowOff>
    </xdr:from>
    <xdr:to>
      <xdr:col>5</xdr:col>
      <xdr:colOff>815420</xdr:colOff>
      <xdr:row>30</xdr:row>
      <xdr:rowOff>141419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157540</xdr:rowOff>
    </xdr:from>
    <xdr:to>
      <xdr:col>5</xdr:col>
      <xdr:colOff>919952</xdr:colOff>
      <xdr:row>32</xdr:row>
      <xdr:rowOff>180047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81116</xdr:rowOff>
    </xdr:from>
    <xdr:to>
      <xdr:col>6</xdr:col>
      <xdr:colOff>36</xdr:colOff>
      <xdr:row>43</xdr:row>
      <xdr:rowOff>181514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29382</xdr:rowOff>
    </xdr:from>
    <xdr:to>
      <xdr:col>9</xdr:col>
      <xdr:colOff>289492</xdr:colOff>
      <xdr:row>56</xdr:row>
      <xdr:rowOff>76200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election activeCell="A3" sqref="A3"/>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293</v>
      </c>
    </row>
    <row r="3" spans="1:1" ht="45" x14ac:dyDescent="0.35">
      <c r="A3" s="2" t="s">
        <v>292</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46" workbookViewId="0">
      <selection activeCell="H65" sqref="H65"/>
    </sheetView>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4" t="s">
        <v>4</v>
      </c>
      <c r="D3" s="115">
        <v>50</v>
      </c>
      <c r="E3" s="47"/>
      <c r="F3" s="114" t="s">
        <v>4</v>
      </c>
      <c r="G3" s="114" t="s">
        <v>45</v>
      </c>
      <c r="H3" s="115">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4" t="s">
        <v>6</v>
      </c>
      <c r="D4" s="115">
        <v>20</v>
      </c>
      <c r="E4" s="47"/>
      <c r="F4" s="114" t="s">
        <v>6</v>
      </c>
      <c r="G4" s="114" t="s">
        <v>46</v>
      </c>
      <c r="H4" s="115">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4" t="s">
        <v>8</v>
      </c>
      <c r="D5" s="115">
        <v>60</v>
      </c>
      <c r="E5" s="47"/>
      <c r="F5" s="114" t="s">
        <v>8</v>
      </c>
      <c r="G5" s="114" t="s">
        <v>47</v>
      </c>
      <c r="H5" s="115">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4" t="s">
        <v>10</v>
      </c>
      <c r="D6" s="115">
        <v>40</v>
      </c>
      <c r="E6" s="47"/>
      <c r="F6" s="114" t="s">
        <v>10</v>
      </c>
      <c r="G6" s="114" t="s">
        <v>48</v>
      </c>
      <c r="H6" s="115">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286</v>
      </c>
      <c r="B7" s="46"/>
      <c r="C7" s="114" t="s">
        <v>4</v>
      </c>
      <c r="D7" s="115">
        <v>50</v>
      </c>
      <c r="E7" s="47"/>
      <c r="F7" s="114" t="s">
        <v>4</v>
      </c>
      <c r="G7" s="114" t="s">
        <v>49</v>
      </c>
      <c r="H7" s="115">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4" t="s">
        <v>6</v>
      </c>
      <c r="D8" s="115">
        <v>20</v>
      </c>
      <c r="E8" s="47"/>
      <c r="F8" s="114" t="s">
        <v>6</v>
      </c>
      <c r="G8" s="114" t="s">
        <v>50</v>
      </c>
      <c r="H8" s="115">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4" t="s">
        <v>8</v>
      </c>
      <c r="D9" s="115">
        <v>60</v>
      </c>
      <c r="E9" s="47"/>
      <c r="F9" s="114" t="s">
        <v>8</v>
      </c>
      <c r="G9" s="114" t="s">
        <v>51</v>
      </c>
      <c r="H9" s="115">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4" t="s">
        <v>10</v>
      </c>
      <c r="D10" s="115">
        <v>40</v>
      </c>
      <c r="E10" s="47"/>
      <c r="F10" s="114" t="s">
        <v>10</v>
      </c>
      <c r="G10" s="114" t="s">
        <v>52</v>
      </c>
      <c r="H10" s="115">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4" t="s">
        <v>4</v>
      </c>
      <c r="D11" s="115">
        <v>50</v>
      </c>
      <c r="E11" s="47"/>
      <c r="F11" s="114" t="s">
        <v>4</v>
      </c>
      <c r="G11" s="114" t="s">
        <v>49</v>
      </c>
      <c r="H11" s="115">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4" t="s">
        <v>6</v>
      </c>
      <c r="D12" s="115">
        <v>20</v>
      </c>
      <c r="E12" s="47"/>
      <c r="F12" s="114" t="s">
        <v>6</v>
      </c>
      <c r="G12" s="114" t="s">
        <v>50</v>
      </c>
      <c r="H12" s="115">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4" t="s">
        <v>8</v>
      </c>
      <c r="D13" s="115">
        <v>60</v>
      </c>
      <c r="E13" s="47"/>
      <c r="F13" s="114" t="s">
        <v>8</v>
      </c>
      <c r="G13" s="114" t="s">
        <v>47</v>
      </c>
      <c r="H13" s="115">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4" t="s">
        <v>10</v>
      </c>
      <c r="D14" s="115">
        <v>40</v>
      </c>
      <c r="E14" s="47"/>
      <c r="F14" s="114" t="s">
        <v>10</v>
      </c>
      <c r="G14" s="114" t="s">
        <v>52</v>
      </c>
      <c r="H14" s="115">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297</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f ca="1">SUMIF(C3:C14,C17,D3:D4)</f>
        <v>150</v>
      </c>
      <c r="E17" s="47"/>
      <c r="F17" s="54" t="s">
        <v>6</v>
      </c>
      <c r="G17" s="54" t="s">
        <v>46</v>
      </c>
      <c r="H17" s="50">
        <f>SUMIFS(H3:H14,F3:F14,F17,G3:G14,G17)</f>
        <v>20</v>
      </c>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308</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307</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309</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25" workbookViewId="0">
      <selection activeCell="H9" sqref="H9"/>
    </sheetView>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312</v>
      </c>
    </row>
    <row r="4" spans="1:4" ht="15" customHeight="1" x14ac:dyDescent="0.25">
      <c r="A4" s="31" t="s">
        <v>287</v>
      </c>
      <c r="C4" s="39" t="s">
        <v>1</v>
      </c>
      <c r="D4" s="34" t="s">
        <v>2</v>
      </c>
    </row>
    <row r="5" spans="1:4" ht="15" customHeight="1" x14ac:dyDescent="0.25">
      <c r="A5" s="31" t="s">
        <v>298</v>
      </c>
      <c r="C5" s="48" t="s">
        <v>4</v>
      </c>
      <c r="D5" s="49">
        <v>50</v>
      </c>
    </row>
    <row r="6" spans="1:4" x14ac:dyDescent="0.25">
      <c r="A6" s="29" t="s">
        <v>259</v>
      </c>
      <c r="C6" s="48" t="s">
        <v>6</v>
      </c>
      <c r="D6" s="49">
        <v>20</v>
      </c>
    </row>
    <row r="7" spans="1:4" ht="15" customHeight="1" x14ac:dyDescent="0.25">
      <c r="A7" s="31" t="s">
        <v>288</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21" workbookViewId="0">
      <selection activeCell="D37" sqref="D37"/>
    </sheetView>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4" t="s">
        <v>4</v>
      </c>
      <c r="D4" s="115">
        <v>50</v>
      </c>
    </row>
    <row r="5" spans="1:4" x14ac:dyDescent="0.25">
      <c r="A5" s="29" t="s">
        <v>266</v>
      </c>
      <c r="C5" s="114" t="s">
        <v>6</v>
      </c>
      <c r="D5" s="115">
        <v>20</v>
      </c>
    </row>
    <row r="6" spans="1:4" x14ac:dyDescent="0.25">
      <c r="A6" s="29" t="s">
        <v>267</v>
      </c>
      <c r="C6" s="114" t="s">
        <v>8</v>
      </c>
      <c r="D6" s="115">
        <v>60</v>
      </c>
    </row>
    <row r="7" spans="1:4" ht="15" customHeight="1" x14ac:dyDescent="0.25">
      <c r="A7" s="31" t="s">
        <v>289</v>
      </c>
      <c r="C7" s="114" t="s">
        <v>10</v>
      </c>
      <c r="D7" s="115">
        <v>40</v>
      </c>
    </row>
    <row r="8" spans="1:4" ht="15.75" thickBot="1" x14ac:dyDescent="0.3">
      <c r="A8" s="29" t="s">
        <v>147</v>
      </c>
      <c r="C8" s="46"/>
      <c r="D8" s="46"/>
    </row>
    <row r="9" spans="1:4" ht="16.5" thickTop="1" thickBot="1" x14ac:dyDescent="0.3">
      <c r="A9" s="29" t="s">
        <v>148</v>
      </c>
      <c r="C9" s="138" t="s">
        <v>318</v>
      </c>
      <c r="D9" s="50">
        <f>VLOOKUP(C9,C3:D7,2,FALSE)</f>
        <v>50</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4" t="s">
        <v>4</v>
      </c>
      <c r="D31" s="115">
        <v>50</v>
      </c>
    </row>
    <row r="32" spans="3:4" x14ac:dyDescent="0.25">
      <c r="C32" s="114" t="s">
        <v>6</v>
      </c>
      <c r="D32" s="115">
        <v>20</v>
      </c>
    </row>
    <row r="33" spans="3:4" x14ac:dyDescent="0.25">
      <c r="C33" s="114" t="s">
        <v>8</v>
      </c>
      <c r="D33" s="115">
        <v>60</v>
      </c>
    </row>
    <row r="34" spans="3:4" x14ac:dyDescent="0.25">
      <c r="C34" s="114" t="s">
        <v>10</v>
      </c>
      <c r="D34" s="115">
        <v>40</v>
      </c>
    </row>
    <row r="35" spans="3:4" ht="15.75" thickBot="1" x14ac:dyDescent="0.3"/>
    <row r="36" spans="3:4" ht="16.5" thickTop="1" thickBot="1" x14ac:dyDescent="0.3">
      <c r="C36" s="96" t="s">
        <v>65</v>
      </c>
      <c r="D36" s="50">
        <f>SUM(D31:D34)</f>
        <v>170</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topLeftCell="A13"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8" sqref="F8"/>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295</v>
      </c>
      <c r="F2" s="8" t="s">
        <v>294</v>
      </c>
      <c r="G2" s="8" t="s">
        <v>296</v>
      </c>
    </row>
    <row r="3" spans="1:7" ht="16.5" thickTop="1" thickBot="1" x14ac:dyDescent="0.3">
      <c r="A3" s="29" t="s">
        <v>133</v>
      </c>
      <c r="C3" s="95">
        <v>1</v>
      </c>
      <c r="E3" s="107" t="s">
        <v>126</v>
      </c>
      <c r="F3" s="132">
        <f>C3+C4</f>
        <v>3</v>
      </c>
      <c r="G3" s="108">
        <f>C3+C4</f>
        <v>3</v>
      </c>
    </row>
    <row r="4" spans="1:7" ht="16.5" thickTop="1" thickBot="1" x14ac:dyDescent="0.3">
      <c r="A4" s="29" t="s">
        <v>134</v>
      </c>
      <c r="C4" s="95">
        <v>2</v>
      </c>
      <c r="E4" s="107" t="s">
        <v>127</v>
      </c>
      <c r="F4" s="132">
        <f>C3-C4</f>
        <v>-1</v>
      </c>
      <c r="G4" s="108">
        <f>C3-C4</f>
        <v>-1</v>
      </c>
    </row>
    <row r="5" spans="1:7" ht="15.75" thickTop="1" x14ac:dyDescent="0.25">
      <c r="A5" s="29" t="s">
        <v>135</v>
      </c>
      <c r="E5" s="107" t="s">
        <v>128</v>
      </c>
      <c r="F5" s="132">
        <f>C3*C4</f>
        <v>2</v>
      </c>
      <c r="G5" s="108">
        <f>C3*C4</f>
        <v>2</v>
      </c>
    </row>
    <row r="6" spans="1:7" x14ac:dyDescent="0.25">
      <c r="A6" s="29" t="s">
        <v>136</v>
      </c>
      <c r="E6" s="107" t="s">
        <v>129</v>
      </c>
      <c r="F6" s="132">
        <f>C3/C4</f>
        <v>0.5</v>
      </c>
      <c r="G6" s="108">
        <f>C3/C4</f>
        <v>0.5</v>
      </c>
    </row>
    <row r="7" spans="1:7" ht="15" customHeight="1" x14ac:dyDescent="0.25">
      <c r="A7" s="29" t="s">
        <v>153</v>
      </c>
      <c r="E7" s="107" t="s">
        <v>130</v>
      </c>
      <c r="F7" s="132">
        <f>C3^C4</f>
        <v>1</v>
      </c>
      <c r="G7" s="108">
        <f>C3^C4</f>
        <v>1</v>
      </c>
    </row>
    <row r="8" spans="1:7"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311</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290</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J12" sqref="J12"/>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291</v>
      </c>
      <c r="B3" s="85"/>
      <c r="C3" s="110" t="s">
        <v>4</v>
      </c>
      <c r="D3" s="110">
        <v>50</v>
      </c>
      <c r="F3" s="110" t="s">
        <v>5</v>
      </c>
      <c r="G3" s="110">
        <v>50</v>
      </c>
    </row>
    <row r="4" spans="1:13" ht="15" customHeight="1" x14ac:dyDescent="0.25">
      <c r="A4" s="78" t="s">
        <v>158</v>
      </c>
      <c r="C4" s="110" t="s">
        <v>6</v>
      </c>
      <c r="D4" s="110">
        <v>20</v>
      </c>
      <c r="E4" s="86"/>
      <c r="F4" s="110" t="s">
        <v>7</v>
      </c>
      <c r="G4" s="110">
        <v>30</v>
      </c>
    </row>
    <row r="5" spans="1:13" s="86" customFormat="1" ht="15" customHeight="1" x14ac:dyDescent="0.25">
      <c r="A5" s="9" t="s">
        <v>271</v>
      </c>
      <c r="C5" s="110" t="s">
        <v>8</v>
      </c>
      <c r="D5" s="110">
        <v>60</v>
      </c>
      <c r="F5" s="110" t="s">
        <v>9</v>
      </c>
      <c r="G5" s="110">
        <v>10</v>
      </c>
    </row>
    <row r="6" spans="1:13" s="86" customFormat="1" ht="15" customHeight="1" x14ac:dyDescent="0.25">
      <c r="A6" s="78" t="s">
        <v>137</v>
      </c>
      <c r="B6" s="87"/>
      <c r="C6" s="110" t="s">
        <v>10</v>
      </c>
      <c r="D6" s="111">
        <v>40</v>
      </c>
      <c r="F6" s="110" t="s">
        <v>11</v>
      </c>
      <c r="G6" s="111">
        <v>50</v>
      </c>
    </row>
    <row r="7" spans="1:13" s="86" customFormat="1" ht="15" customHeight="1" x14ac:dyDescent="0.25">
      <c r="A7" s="78" t="s">
        <v>159</v>
      </c>
      <c r="C7" s="128" t="s">
        <v>299</v>
      </c>
      <c r="D7" s="112">
        <f>SUM(D3:D6)</f>
        <v>170</v>
      </c>
      <c r="F7" s="128" t="s">
        <v>299</v>
      </c>
      <c r="G7" s="112">
        <f>SUM(G3:G6)</f>
        <v>140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0" t="s">
        <v>13</v>
      </c>
      <c r="D10" s="110">
        <v>50</v>
      </c>
      <c r="F10" s="110" t="s">
        <v>13</v>
      </c>
      <c r="G10" s="110">
        <v>50</v>
      </c>
      <c r="M10" s="88"/>
    </row>
    <row r="11" spans="1:13" s="86" customFormat="1" ht="15" customHeight="1" x14ac:dyDescent="0.25">
      <c r="A11" s="78" t="s">
        <v>162</v>
      </c>
      <c r="C11" s="110" t="s">
        <v>14</v>
      </c>
      <c r="D11" s="110">
        <v>100</v>
      </c>
      <c r="F11" s="110" t="s">
        <v>14</v>
      </c>
      <c r="G11" s="110">
        <v>100</v>
      </c>
      <c r="M11" s="88"/>
    </row>
    <row r="12" spans="1:13" s="86" customFormat="1" ht="15" customHeight="1" x14ac:dyDescent="0.25">
      <c r="A12" s="78" t="s">
        <v>163</v>
      </c>
      <c r="C12" s="110" t="s">
        <v>15</v>
      </c>
      <c r="D12" s="110">
        <v>40</v>
      </c>
      <c r="F12" s="110" t="s">
        <v>15</v>
      </c>
      <c r="G12" s="110">
        <v>40</v>
      </c>
      <c r="M12" s="88"/>
    </row>
    <row r="13" spans="1:13" s="86" customFormat="1" ht="15" customHeight="1" x14ac:dyDescent="0.25">
      <c r="A13" s="78" t="s">
        <v>164</v>
      </c>
      <c r="C13" s="110" t="s">
        <v>16</v>
      </c>
      <c r="D13" s="110">
        <v>50</v>
      </c>
      <c r="F13" s="110" t="s">
        <v>16</v>
      </c>
      <c r="G13" s="110">
        <v>50</v>
      </c>
      <c r="M13" s="88"/>
    </row>
    <row r="14" spans="1:13" s="86" customFormat="1" ht="15" customHeight="1" thickBot="1" x14ac:dyDescent="0.3">
      <c r="A14" s="130" t="s">
        <v>310</v>
      </c>
      <c r="C14" s="110" t="s">
        <v>17</v>
      </c>
      <c r="D14" s="110">
        <v>20</v>
      </c>
      <c r="F14" s="110" t="s">
        <v>17</v>
      </c>
      <c r="G14" s="110">
        <v>20</v>
      </c>
      <c r="M14" s="88"/>
    </row>
    <row r="15" spans="1:13" s="86" customFormat="1" ht="15" customHeight="1" thickTop="1" thickBot="1" x14ac:dyDescent="0.3">
      <c r="A15" s="78" t="s">
        <v>30</v>
      </c>
      <c r="C15" s="128" t="s">
        <v>299</v>
      </c>
      <c r="D15" s="109">
        <f>SUM(D10:D14)</f>
        <v>260</v>
      </c>
      <c r="F15" s="128" t="s">
        <v>300</v>
      </c>
      <c r="G15" s="90">
        <f>COUNT(G10:G14)</f>
        <v>5</v>
      </c>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0" t="s">
        <v>4</v>
      </c>
      <c r="D35" s="110">
        <v>50</v>
      </c>
      <c r="E35" s="86"/>
    </row>
    <row r="36" spans="3:7" ht="15" customHeight="1" x14ac:dyDescent="0.25">
      <c r="C36" s="110" t="s">
        <v>6</v>
      </c>
      <c r="D36" s="110">
        <v>20</v>
      </c>
      <c r="E36" s="86"/>
    </row>
    <row r="37" spans="3:7" ht="15" customHeight="1" x14ac:dyDescent="0.25">
      <c r="C37" s="110" t="s">
        <v>8</v>
      </c>
      <c r="D37" s="110">
        <v>60</v>
      </c>
      <c r="E37" s="86"/>
    </row>
    <row r="38" spans="3:7" ht="15" customHeight="1" x14ac:dyDescent="0.25">
      <c r="C38" s="110" t="s">
        <v>10</v>
      </c>
      <c r="D38" s="110">
        <v>40</v>
      </c>
      <c r="E38" s="86"/>
    </row>
    <row r="39" spans="3:7" ht="15" customHeight="1" x14ac:dyDescent="0.25">
      <c r="C39" s="128" t="s">
        <v>299</v>
      </c>
      <c r="D39" s="109">
        <f>SUM(D35:D38)</f>
        <v>170</v>
      </c>
      <c r="E39" s="86"/>
      <c r="F39" s="86"/>
      <c r="G39" s="86"/>
    </row>
    <row r="44" spans="3:7" ht="15" customHeight="1" x14ac:dyDescent="0.25">
      <c r="C44" s="83" t="s">
        <v>12</v>
      </c>
      <c r="D44" s="84" t="s">
        <v>2</v>
      </c>
      <c r="E44" s="86"/>
    </row>
    <row r="45" spans="3:7" ht="15" customHeight="1" x14ac:dyDescent="0.25">
      <c r="C45" s="110" t="s">
        <v>25</v>
      </c>
      <c r="D45" s="110">
        <v>20</v>
      </c>
      <c r="E45" s="86"/>
    </row>
    <row r="46" spans="3:7" ht="15" customHeight="1" x14ac:dyDescent="0.25">
      <c r="C46" s="110" t="s">
        <v>26</v>
      </c>
      <c r="D46" s="110">
        <v>10</v>
      </c>
      <c r="E46" s="86"/>
    </row>
    <row r="47" spans="3:7" ht="15" customHeight="1" x14ac:dyDescent="0.25">
      <c r="C47" s="110" t="s">
        <v>27</v>
      </c>
      <c r="D47" s="110">
        <v>10</v>
      </c>
      <c r="E47" s="86"/>
    </row>
    <row r="48" spans="3:7" ht="15" customHeight="1" x14ac:dyDescent="0.25">
      <c r="C48" s="110" t="s">
        <v>28</v>
      </c>
      <c r="D48" s="110">
        <v>40</v>
      </c>
      <c r="E48" s="86"/>
    </row>
    <row r="50" spans="4:7" ht="15" customHeight="1" x14ac:dyDescent="0.25">
      <c r="D50" s="84" t="s">
        <v>29</v>
      </c>
      <c r="F50" s="84" t="s">
        <v>306</v>
      </c>
      <c r="G50" s="84" t="s">
        <v>305</v>
      </c>
    </row>
    <row r="51" spans="4:7" ht="15" customHeight="1" x14ac:dyDescent="0.25">
      <c r="D51" s="91">
        <f>SUM(D45:D48,100)</f>
        <v>180</v>
      </c>
      <c r="F51" s="129">
        <v>100</v>
      </c>
      <c r="G51" s="129">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10" workbookViewId="0">
      <selection activeCell="L12" sqref="L12"/>
    </sheetView>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4" t="s">
        <v>4</v>
      </c>
      <c r="D3" s="115">
        <v>50</v>
      </c>
      <c r="E3" s="47"/>
      <c r="F3" s="116" t="s">
        <v>5</v>
      </c>
      <c r="G3" s="115">
        <v>50</v>
      </c>
      <c r="H3" s="45"/>
      <c r="I3" s="45"/>
      <c r="J3" s="5"/>
    </row>
    <row r="4" spans="1:10" ht="15" customHeight="1" x14ac:dyDescent="0.3">
      <c r="A4" s="89" t="s">
        <v>178</v>
      </c>
      <c r="B4" s="45"/>
      <c r="C4" s="114" t="s">
        <v>6</v>
      </c>
      <c r="D4" s="115">
        <v>20</v>
      </c>
      <c r="E4" s="47"/>
      <c r="F4" s="116" t="s">
        <v>7</v>
      </c>
      <c r="G4" s="115">
        <v>30</v>
      </c>
      <c r="H4" s="45"/>
      <c r="I4" s="45"/>
      <c r="J4" s="5"/>
    </row>
    <row r="5" spans="1:10" s="4" customFormat="1" ht="15" customHeight="1" x14ac:dyDescent="0.3">
      <c r="A5" s="89" t="s">
        <v>179</v>
      </c>
      <c r="B5" s="46"/>
      <c r="C5" s="114" t="s">
        <v>8</v>
      </c>
      <c r="D5" s="115">
        <v>60</v>
      </c>
      <c r="E5" s="47"/>
      <c r="F5" s="116" t="s">
        <v>9</v>
      </c>
      <c r="G5" s="115">
        <v>10</v>
      </c>
      <c r="H5" s="46"/>
      <c r="I5" s="46"/>
      <c r="J5" s="5"/>
    </row>
    <row r="6" spans="1:10" s="4" customFormat="1" ht="15" customHeight="1" x14ac:dyDescent="0.25">
      <c r="A6" s="99" t="s">
        <v>272</v>
      </c>
      <c r="B6" s="46"/>
      <c r="C6" s="114" t="s">
        <v>10</v>
      </c>
      <c r="D6" s="115">
        <v>40</v>
      </c>
      <c r="E6" s="47"/>
      <c r="F6" s="116" t="s">
        <v>11</v>
      </c>
      <c r="G6" s="115">
        <v>50</v>
      </c>
      <c r="H6" s="46"/>
      <c r="I6" s="46"/>
      <c r="J6" s="5"/>
    </row>
    <row r="7" spans="1:10" s="4" customFormat="1" ht="15" customHeight="1" x14ac:dyDescent="0.25">
      <c r="A7" s="28" t="s">
        <v>168</v>
      </c>
      <c r="B7" s="46"/>
      <c r="C7" s="10" t="s">
        <v>301</v>
      </c>
      <c r="D7" s="113">
        <f>AVERAGE(D3:D6)</f>
        <v>42.5</v>
      </c>
      <c r="E7" s="47"/>
      <c r="F7" s="10" t="s">
        <v>301</v>
      </c>
      <c r="G7" s="113">
        <f>AVERAGE(G3:G6)</f>
        <v>35</v>
      </c>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4" t="s">
        <v>13</v>
      </c>
      <c r="D10" s="115">
        <v>50</v>
      </c>
      <c r="E10" s="47"/>
      <c r="F10" s="116" t="s">
        <v>13</v>
      </c>
      <c r="G10" s="115">
        <v>50</v>
      </c>
      <c r="H10" s="46"/>
      <c r="I10" s="46"/>
      <c r="J10" s="5"/>
    </row>
    <row r="11" spans="1:10" s="4" customFormat="1" ht="15" customHeight="1" x14ac:dyDescent="0.25">
      <c r="A11" s="17" t="s">
        <v>171</v>
      </c>
      <c r="B11" s="46"/>
      <c r="C11" s="114" t="s">
        <v>14</v>
      </c>
      <c r="D11" s="115">
        <v>100</v>
      </c>
      <c r="E11" s="47"/>
      <c r="F11" s="116" t="s">
        <v>14</v>
      </c>
      <c r="G11" s="115">
        <v>100</v>
      </c>
      <c r="H11" s="46"/>
      <c r="I11" s="46"/>
      <c r="J11" s="5"/>
    </row>
    <row r="12" spans="1:10" s="4" customFormat="1" ht="15" customHeight="1" x14ac:dyDescent="0.25">
      <c r="A12" s="17" t="s">
        <v>172</v>
      </c>
      <c r="B12" s="46"/>
      <c r="C12" s="114" t="s">
        <v>15</v>
      </c>
      <c r="D12" s="115">
        <v>40</v>
      </c>
      <c r="E12" s="47"/>
      <c r="F12" s="116" t="s">
        <v>15</v>
      </c>
      <c r="G12" s="115">
        <v>40</v>
      </c>
      <c r="H12" s="46"/>
      <c r="I12" s="46"/>
      <c r="J12" s="5"/>
    </row>
    <row r="13" spans="1:10" s="4" customFormat="1" ht="15" customHeight="1" x14ac:dyDescent="0.25">
      <c r="A13" s="17" t="s">
        <v>173</v>
      </c>
      <c r="B13" s="46"/>
      <c r="C13" s="114" t="s">
        <v>16</v>
      </c>
      <c r="D13" s="115">
        <v>50</v>
      </c>
      <c r="E13" s="47"/>
      <c r="F13" s="116" t="s">
        <v>16</v>
      </c>
      <c r="G13" s="115">
        <v>50</v>
      </c>
      <c r="H13" s="46"/>
      <c r="I13" s="46"/>
      <c r="J13" s="5"/>
    </row>
    <row r="14" spans="1:10" s="4" customFormat="1" ht="15" customHeight="1" thickBot="1" x14ac:dyDescent="0.3">
      <c r="A14" s="17" t="s">
        <v>174</v>
      </c>
      <c r="B14" s="46"/>
      <c r="C14" s="114" t="s">
        <v>17</v>
      </c>
      <c r="D14" s="115">
        <v>20</v>
      </c>
      <c r="E14" s="47"/>
      <c r="F14" s="116" t="s">
        <v>17</v>
      </c>
      <c r="G14" s="115">
        <v>20</v>
      </c>
      <c r="H14" s="46"/>
      <c r="I14" s="46"/>
      <c r="J14" s="46"/>
    </row>
    <row r="15" spans="1:10" s="4" customFormat="1" ht="15" customHeight="1" thickTop="1" thickBot="1" x14ac:dyDescent="0.3">
      <c r="A15" s="27"/>
      <c r="B15" s="46"/>
      <c r="C15" s="10" t="s">
        <v>301</v>
      </c>
      <c r="D15" s="133">
        <f>AVERAGE(D10:D14)</f>
        <v>52</v>
      </c>
      <c r="E15" s="47"/>
      <c r="F15" s="46"/>
      <c r="G15" s="95">
        <f>MODE(G10:G14)</f>
        <v>50</v>
      </c>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G8" sqref="G8"/>
    </sheetView>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4" t="s">
        <v>4</v>
      </c>
      <c r="D3" s="115">
        <v>50</v>
      </c>
      <c r="E3" s="47"/>
      <c r="F3" s="116" t="s">
        <v>5</v>
      </c>
      <c r="G3" s="115">
        <v>50</v>
      </c>
      <c r="H3" s="5"/>
    </row>
    <row r="4" spans="1:8" ht="15" customHeight="1" x14ac:dyDescent="0.25">
      <c r="A4" s="100" t="s">
        <v>180</v>
      </c>
      <c r="B4" s="45"/>
      <c r="C4" s="114" t="s">
        <v>6</v>
      </c>
      <c r="D4" s="115">
        <v>20</v>
      </c>
      <c r="E4" s="47"/>
      <c r="F4" s="116" t="s">
        <v>7</v>
      </c>
      <c r="G4" s="115">
        <v>30</v>
      </c>
      <c r="H4" s="5"/>
    </row>
    <row r="5" spans="1:8" s="4" customFormat="1" ht="15" customHeight="1" x14ac:dyDescent="0.25">
      <c r="A5" s="100" t="s">
        <v>181</v>
      </c>
      <c r="B5" s="46"/>
      <c r="C5" s="114" t="s">
        <v>8</v>
      </c>
      <c r="D5" s="115">
        <v>60</v>
      </c>
      <c r="E5" s="47"/>
      <c r="F5" s="116" t="s">
        <v>9</v>
      </c>
      <c r="G5" s="115">
        <v>10</v>
      </c>
      <c r="H5" s="5"/>
    </row>
    <row r="6" spans="1:8" s="4" customFormat="1" ht="15" customHeight="1" x14ac:dyDescent="0.25">
      <c r="A6" s="100" t="s">
        <v>182</v>
      </c>
      <c r="B6" s="46"/>
      <c r="C6" s="114" t="s">
        <v>10</v>
      </c>
      <c r="D6" s="115">
        <v>40</v>
      </c>
      <c r="E6" s="47"/>
      <c r="F6" s="116" t="s">
        <v>11</v>
      </c>
      <c r="G6" s="115">
        <v>50</v>
      </c>
      <c r="H6" s="5"/>
    </row>
    <row r="7" spans="1:8" s="4" customFormat="1" ht="15" customHeight="1" x14ac:dyDescent="0.25">
      <c r="A7" s="101" t="s">
        <v>35</v>
      </c>
      <c r="B7" s="46"/>
      <c r="C7" s="10" t="s">
        <v>302</v>
      </c>
      <c r="D7" s="133">
        <f>MIN(D3:D6)</f>
        <v>20</v>
      </c>
      <c r="E7" s="47"/>
      <c r="F7" s="10" t="s">
        <v>303</v>
      </c>
      <c r="G7" s="134">
        <f>MAX(G3:G6)</f>
        <v>50</v>
      </c>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4" t="s">
        <v>13</v>
      </c>
      <c r="D10" s="115">
        <v>50</v>
      </c>
      <c r="E10" s="47"/>
      <c r="F10" s="116" t="s">
        <v>13</v>
      </c>
      <c r="G10" s="115">
        <v>50</v>
      </c>
      <c r="H10" s="5"/>
    </row>
    <row r="11" spans="1:8" s="4" customFormat="1" ht="15" customHeight="1" x14ac:dyDescent="0.25">
      <c r="A11" s="101" t="s">
        <v>273</v>
      </c>
      <c r="B11" s="46"/>
      <c r="C11" s="114" t="s">
        <v>14</v>
      </c>
      <c r="D11" s="115">
        <v>100</v>
      </c>
      <c r="E11" s="47"/>
      <c r="F11" s="116" t="s">
        <v>14</v>
      </c>
      <c r="G11" s="115">
        <v>100</v>
      </c>
      <c r="H11" s="5"/>
    </row>
    <row r="12" spans="1:8" s="4" customFormat="1" ht="15" customHeight="1" x14ac:dyDescent="0.25">
      <c r="A12" s="17"/>
      <c r="B12" s="46"/>
      <c r="C12" s="114" t="s">
        <v>15</v>
      </c>
      <c r="D12" s="115">
        <v>40</v>
      </c>
      <c r="E12" s="47"/>
      <c r="F12" s="116" t="s">
        <v>15</v>
      </c>
      <c r="G12" s="115">
        <v>40</v>
      </c>
      <c r="H12" s="5"/>
    </row>
    <row r="13" spans="1:8" s="4" customFormat="1" ht="15" customHeight="1" x14ac:dyDescent="0.25">
      <c r="A13" s="17"/>
      <c r="B13" s="46"/>
      <c r="C13" s="114" t="s">
        <v>16</v>
      </c>
      <c r="D13" s="115">
        <v>50</v>
      </c>
      <c r="E13" s="47"/>
      <c r="F13" s="116" t="s">
        <v>16</v>
      </c>
      <c r="G13" s="115">
        <v>50</v>
      </c>
      <c r="H13" s="5"/>
    </row>
    <row r="14" spans="1:8" s="4" customFormat="1" ht="15" customHeight="1" x14ac:dyDescent="0.25">
      <c r="A14" s="17"/>
      <c r="B14" s="46"/>
      <c r="C14" s="114" t="s">
        <v>17</v>
      </c>
      <c r="D14" s="115">
        <v>20</v>
      </c>
      <c r="E14" s="47"/>
      <c r="F14" s="116" t="s">
        <v>17</v>
      </c>
      <c r="G14" s="115">
        <v>20</v>
      </c>
      <c r="H14" s="46"/>
    </row>
    <row r="15" spans="1:8" s="4" customFormat="1" ht="15" customHeight="1" x14ac:dyDescent="0.25">
      <c r="A15" s="18"/>
      <c r="B15" s="46"/>
      <c r="C15" s="10" t="s">
        <v>304</v>
      </c>
      <c r="D15" s="113">
        <f>MIN(D10:D14)</f>
        <v>20</v>
      </c>
      <c r="E15" s="47"/>
      <c r="F15" s="10"/>
      <c r="G15" s="113">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47"/>
  <sheetViews>
    <sheetView showGridLines="0" showZeros="0" tabSelected="1" workbookViewId="0">
      <selection activeCell="D11" sqref="D11"/>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8" t="s">
        <v>55</v>
      </c>
      <c r="D6" s="117">
        <f ca="1">TODAY()</f>
        <v>43749</v>
      </c>
      <c r="F6" s="102" t="str">
        <f ca="1">IF(D6=TODAY(),"You got it!","")</f>
        <v>You got it!</v>
      </c>
    </row>
    <row r="7" spans="1:6" ht="16.5" customHeight="1" thickBot="1" x14ac:dyDescent="0.3">
      <c r="A7" s="31" t="s">
        <v>275</v>
      </c>
      <c r="C7" s="108" t="s">
        <v>86</v>
      </c>
      <c r="D7" s="117">
        <v>37135</v>
      </c>
    </row>
    <row r="8" spans="1:6" ht="16.5" customHeight="1" thickTop="1" thickBot="1" x14ac:dyDescent="0.3">
      <c r="A8" s="29" t="s">
        <v>89</v>
      </c>
      <c r="C8" s="108" t="s">
        <v>87</v>
      </c>
      <c r="D8" s="118">
        <f ca="1">D7-D6</f>
        <v>-6614</v>
      </c>
    </row>
    <row r="9" spans="1:6" ht="15.75" thickTop="1" x14ac:dyDescent="0.25">
      <c r="A9" s="29" t="s">
        <v>190</v>
      </c>
    </row>
    <row r="10" spans="1:6" ht="15" customHeight="1" thickBot="1" x14ac:dyDescent="0.3">
      <c r="A10" s="31" t="s">
        <v>314</v>
      </c>
      <c r="C10" s="108" t="s">
        <v>98</v>
      </c>
      <c r="D10" s="135">
        <v>43890</v>
      </c>
    </row>
    <row r="11" spans="1:6" ht="15" customHeight="1" thickTop="1" thickBot="1" x14ac:dyDescent="0.3">
      <c r="A11" s="31" t="s">
        <v>315</v>
      </c>
      <c r="C11" s="108" t="s">
        <v>97</v>
      </c>
      <c r="D11" s="120">
        <f ca="1">D6+D10</f>
        <v>87639</v>
      </c>
    </row>
    <row r="12" spans="1:6" ht="15.75" thickTop="1" x14ac:dyDescent="0.25">
      <c r="A12" s="29" t="s">
        <v>274</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8" t="s">
        <v>90</v>
      </c>
      <c r="D28" s="121">
        <f ca="1">NOW()</f>
        <v>43749.69734097222</v>
      </c>
    </row>
    <row r="29" spans="1:4" x14ac:dyDescent="0.25">
      <c r="D29" s="136"/>
    </row>
    <row r="31" spans="1:4" x14ac:dyDescent="0.25">
      <c r="C31" s="32" t="s">
        <v>95</v>
      </c>
      <c r="D31" s="32"/>
    </row>
    <row r="32" spans="1:4" x14ac:dyDescent="0.25">
      <c r="C32" s="108" t="s">
        <v>91</v>
      </c>
      <c r="D32" s="122">
        <v>0.33333333333333331</v>
      </c>
    </row>
    <row r="33" spans="3:11" x14ac:dyDescent="0.25">
      <c r="C33" s="108" t="s">
        <v>93</v>
      </c>
      <c r="D33" s="122">
        <v>0.5</v>
      </c>
    </row>
    <row r="34" spans="3:11" x14ac:dyDescent="0.25">
      <c r="C34" s="108" t="s">
        <v>94</v>
      </c>
      <c r="D34" s="122">
        <v>0.54166666666666663</v>
      </c>
    </row>
    <row r="35" spans="3:11" ht="15.75" thickBot="1" x14ac:dyDescent="0.3">
      <c r="C35" s="108" t="s">
        <v>92</v>
      </c>
      <c r="D35" s="122">
        <v>0.70833333333333337</v>
      </c>
    </row>
    <row r="36" spans="3:11" ht="16.5" thickTop="1" thickBot="1" x14ac:dyDescent="0.3">
      <c r="C36" s="108" t="s">
        <v>96</v>
      </c>
      <c r="D36" s="118">
        <f>((D35-D32)-(D34-D33))*24</f>
        <v>8.0000000000000018</v>
      </c>
      <c r="K36" s="137"/>
    </row>
    <row r="37" spans="3:11" ht="15.75" thickTop="1" x14ac:dyDescent="0.25"/>
    <row r="45" spans="3:11" x14ac:dyDescent="0.25">
      <c r="C45" s="32" t="s">
        <v>99</v>
      </c>
      <c r="D45" s="32"/>
    </row>
    <row r="46" spans="3:11" x14ac:dyDescent="0.25">
      <c r="C46" s="123" t="s">
        <v>100</v>
      </c>
      <c r="D46" s="124">
        <v>43005</v>
      </c>
    </row>
    <row r="47" spans="3:11" x14ac:dyDescent="0.25">
      <c r="C47" s="123" t="s">
        <v>101</v>
      </c>
      <c r="D47" s="125">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28" zoomScaleNormal="100" workbookViewId="0">
      <selection activeCell="D41" sqref="D41"/>
    </sheetView>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317</v>
      </c>
      <c r="C1" s="80"/>
      <c r="D1" s="93"/>
      <c r="E1" s="93"/>
      <c r="F1" s="93"/>
    </row>
    <row r="2" spans="1:6" x14ac:dyDescent="0.25">
      <c r="A2" s="29" t="s">
        <v>194</v>
      </c>
      <c r="C2" s="7" t="s">
        <v>102</v>
      </c>
      <c r="D2" s="7" t="s">
        <v>103</v>
      </c>
      <c r="E2" s="7" t="s">
        <v>104</v>
      </c>
      <c r="F2" s="7" t="s">
        <v>121</v>
      </c>
    </row>
    <row r="3" spans="1:6" x14ac:dyDescent="0.25">
      <c r="A3" s="29" t="s">
        <v>195</v>
      </c>
      <c r="C3" s="108" t="s">
        <v>105</v>
      </c>
      <c r="D3" s="108" t="s">
        <v>106</v>
      </c>
      <c r="E3" s="119" t="str">
        <f>D3&amp;", "&amp;C3</f>
        <v>Smith, Nancy</v>
      </c>
      <c r="F3" s="63" t="str">
        <f>C3&amp;" "&amp;D3</f>
        <v>Nancy Smith</v>
      </c>
    </row>
    <row r="4" spans="1:6" x14ac:dyDescent="0.25">
      <c r="A4" s="29" t="s">
        <v>196</v>
      </c>
      <c r="C4" s="108" t="s">
        <v>107</v>
      </c>
      <c r="D4" s="108" t="s">
        <v>108</v>
      </c>
      <c r="E4" s="119" t="str">
        <f t="shared" ref="E4:E10" si="0">D4&amp;", "&amp;C4</f>
        <v>North, Andy</v>
      </c>
      <c r="F4" s="63" t="str">
        <f t="shared" ref="F4:F10" si="1">C4&amp;" "&amp;D4</f>
        <v>Andy North</v>
      </c>
    </row>
    <row r="5" spans="1:6" x14ac:dyDescent="0.25">
      <c r="A5" s="29" t="s">
        <v>197</v>
      </c>
      <c r="C5" s="108" t="s">
        <v>109</v>
      </c>
      <c r="D5" s="108" t="s">
        <v>110</v>
      </c>
      <c r="E5" s="119" t="str">
        <f t="shared" si="0"/>
        <v>Kotas, Jan</v>
      </c>
      <c r="F5" s="63" t="str">
        <f t="shared" si="1"/>
        <v>Jan Kotas</v>
      </c>
    </row>
    <row r="6" spans="1:6" x14ac:dyDescent="0.25">
      <c r="A6" s="29" t="s">
        <v>137</v>
      </c>
      <c r="C6" s="108" t="s">
        <v>111</v>
      </c>
      <c r="D6" s="108" t="s">
        <v>112</v>
      </c>
      <c r="E6" s="119" t="str">
        <f t="shared" si="0"/>
        <v>Jones, Mariya</v>
      </c>
      <c r="F6" s="63" t="str">
        <f t="shared" si="1"/>
        <v>Mariya Jones</v>
      </c>
    </row>
    <row r="7" spans="1:6" x14ac:dyDescent="0.25">
      <c r="A7" s="29" t="s">
        <v>148</v>
      </c>
      <c r="C7" s="108" t="s">
        <v>113</v>
      </c>
      <c r="D7" s="108" t="s">
        <v>114</v>
      </c>
      <c r="E7" s="119" t="str">
        <f t="shared" si="0"/>
        <v>Thorpe, Steven</v>
      </c>
      <c r="F7" s="63" t="str">
        <f t="shared" si="1"/>
        <v>Steven Thorpe</v>
      </c>
    </row>
    <row r="8" spans="1:6" x14ac:dyDescent="0.25">
      <c r="A8" s="29" t="s">
        <v>57</v>
      </c>
      <c r="C8" s="108" t="s">
        <v>115</v>
      </c>
      <c r="D8" s="108" t="s">
        <v>116</v>
      </c>
      <c r="E8" s="119" t="str">
        <f t="shared" si="0"/>
        <v>Neipper, Michael</v>
      </c>
      <c r="F8" s="63" t="str">
        <f t="shared" si="1"/>
        <v>Michael Neipper</v>
      </c>
    </row>
    <row r="9" spans="1:6" x14ac:dyDescent="0.25">
      <c r="A9" s="29" t="s">
        <v>198</v>
      </c>
      <c r="C9" s="108" t="s">
        <v>117</v>
      </c>
      <c r="D9" s="108" t="s">
        <v>118</v>
      </c>
      <c r="E9" s="119" t="str">
        <f t="shared" si="0"/>
        <v>Zare, Robert</v>
      </c>
      <c r="F9" s="63" t="str">
        <f t="shared" si="1"/>
        <v>Robert Zare</v>
      </c>
    </row>
    <row r="10" spans="1:6" x14ac:dyDescent="0.25">
      <c r="A10" s="29" t="s">
        <v>199</v>
      </c>
      <c r="C10" s="108" t="s">
        <v>119</v>
      </c>
      <c r="D10" s="108" t="s">
        <v>120</v>
      </c>
      <c r="E10" s="119" t="str">
        <f t="shared" si="0"/>
        <v>McKay, Yvonne</v>
      </c>
      <c r="F10" s="63" t="str">
        <f t="shared" si="1"/>
        <v>Yvonne McKay</v>
      </c>
    </row>
    <row r="11" spans="1:6" x14ac:dyDescent="0.25">
      <c r="A11" s="29" t="s">
        <v>200</v>
      </c>
    </row>
    <row r="12" spans="1:6" x14ac:dyDescent="0.25">
      <c r="A12" s="29" t="s">
        <v>201</v>
      </c>
    </row>
    <row r="13" spans="1:6" x14ac:dyDescent="0.25">
      <c r="A13" s="131" t="s">
        <v>316</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8" t="s">
        <v>55</v>
      </c>
      <c r="D28" s="117">
        <f ca="1">TODAY()</f>
        <v>43749</v>
      </c>
    </row>
    <row r="29" spans="1:4" x14ac:dyDescent="0.25">
      <c r="C29" s="108" t="s">
        <v>56</v>
      </c>
      <c r="D29" s="126">
        <f ca="1">NOW()</f>
        <v>43749.69734097222</v>
      </c>
    </row>
    <row r="31" spans="1:4" x14ac:dyDescent="0.25">
      <c r="C31" s="32" t="s">
        <v>59</v>
      </c>
      <c r="D31" s="32"/>
    </row>
    <row r="32" spans="1:4" x14ac:dyDescent="0.25">
      <c r="C32" s="108" t="str">
        <f ca="1">C28&amp;" "&amp;D28</f>
        <v>Today's date: 43749</v>
      </c>
      <c r="D32" s="108"/>
    </row>
    <row r="33" spans="3:4" x14ac:dyDescent="0.25">
      <c r="C33" s="108" t="str">
        <f ca="1">C29&amp;" "&amp;D29</f>
        <v>Current time: 43749.6973409722</v>
      </c>
      <c r="D33" s="108"/>
    </row>
    <row r="35" spans="3:4" x14ac:dyDescent="0.25">
      <c r="C35" s="32" t="s">
        <v>60</v>
      </c>
      <c r="D35" s="32"/>
    </row>
    <row r="36" spans="3:4" x14ac:dyDescent="0.25">
      <c r="C36" s="63" t="str">
        <f ca="1">C28 &amp;" "&amp; TEXT(D28,"MM/DD/YYYY")</f>
        <v>Today's date: 10/11/2019</v>
      </c>
      <c r="D36" s="63"/>
    </row>
    <row r="37" spans="3:4" x14ac:dyDescent="0.25">
      <c r="C37" s="63" t="str">
        <f ca="1">C29&amp;" "&amp;TEXT(D29,"HH:MM AM/PM")</f>
        <v>Current time: 04:44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58" workbookViewId="0">
      <selection activeCell="G15" sqref="G15"/>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313</v>
      </c>
      <c r="C5" s="103"/>
      <c r="E5" s="36"/>
      <c r="F5" s="36"/>
    </row>
    <row r="6" spans="1:6" x14ac:dyDescent="0.25">
      <c r="A6" s="29" t="s">
        <v>205</v>
      </c>
      <c r="E6" s="36"/>
      <c r="F6" s="36"/>
    </row>
    <row r="7" spans="1:6" x14ac:dyDescent="0.25">
      <c r="A7" s="29" t="s">
        <v>137</v>
      </c>
      <c r="C7" s="36"/>
      <c r="D7" s="36"/>
      <c r="E7" s="36"/>
      <c r="F7" s="36"/>
    </row>
    <row r="8" spans="1:6" x14ac:dyDescent="0.25">
      <c r="A8" s="29" t="s">
        <v>148</v>
      </c>
      <c r="C8" s="35" t="s">
        <v>61</v>
      </c>
      <c r="D8" s="35"/>
    </row>
    <row r="9" spans="1:6" x14ac:dyDescent="0.25">
      <c r="A9" s="29" t="s">
        <v>206</v>
      </c>
      <c r="C9" s="127" t="s">
        <v>122</v>
      </c>
      <c r="D9" s="55" t="b">
        <f>IF(C9="APPLE",TRUE,FALSE)</f>
        <v>1</v>
      </c>
    </row>
    <row r="10" spans="1:6" x14ac:dyDescent="0.25">
      <c r="A10" s="29" t="s">
        <v>207</v>
      </c>
      <c r="C10" s="127" t="s">
        <v>123</v>
      </c>
      <c r="D10" s="55" t="b">
        <f>IF(C10="APPLE",TRUE,FALSE)</f>
        <v>0</v>
      </c>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147</v>
      </c>
    </row>
    <row r="17" spans="1:6" x14ac:dyDescent="0.25">
      <c r="A17" s="29" t="s">
        <v>148</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37" zoomScaleNormal="100" workbookViewId="0">
      <selection activeCell="C50" sqref="C50"/>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4" t="s">
        <v>4</v>
      </c>
      <c r="D17" s="115">
        <v>50</v>
      </c>
      <c r="E17" s="47"/>
      <c r="F17" s="116" t="s">
        <v>5</v>
      </c>
      <c r="G17" s="115">
        <v>50</v>
      </c>
      <c r="H17" s="46"/>
      <c r="I17" s="46"/>
      <c r="J17" s="46"/>
      <c r="K17" s="46"/>
      <c r="L17" s="46"/>
    </row>
    <row r="18" spans="1:12" s="4" customFormat="1" ht="15" customHeight="1" x14ac:dyDescent="0.25">
      <c r="A18" s="26" t="s">
        <v>147</v>
      </c>
      <c r="C18" s="114" t="s">
        <v>6</v>
      </c>
      <c r="D18" s="115">
        <v>20</v>
      </c>
      <c r="E18" s="47"/>
      <c r="F18" s="116" t="s">
        <v>7</v>
      </c>
      <c r="G18" s="115">
        <v>30</v>
      </c>
      <c r="H18" s="46"/>
      <c r="I18" s="46"/>
      <c r="J18" s="46"/>
      <c r="K18" s="46"/>
      <c r="L18" s="46"/>
    </row>
    <row r="19" spans="1:12" s="4" customFormat="1" ht="15" customHeight="1" x14ac:dyDescent="0.25">
      <c r="A19" s="26" t="s">
        <v>148</v>
      </c>
      <c r="C19" s="114" t="s">
        <v>8</v>
      </c>
      <c r="D19" s="115">
        <v>60</v>
      </c>
      <c r="E19" s="47"/>
      <c r="F19" s="116" t="s">
        <v>9</v>
      </c>
      <c r="G19" s="115">
        <v>10</v>
      </c>
      <c r="H19" s="46"/>
      <c r="I19" s="46"/>
      <c r="J19" s="46"/>
      <c r="K19" s="46"/>
      <c r="L19" s="46"/>
    </row>
    <row r="20" spans="1:12" s="4" customFormat="1" ht="15" customHeight="1" x14ac:dyDescent="0.25">
      <c r="A20" s="26" t="s">
        <v>30</v>
      </c>
      <c r="C20" s="114" t="s">
        <v>10</v>
      </c>
      <c r="D20" s="115">
        <v>40</v>
      </c>
      <c r="E20" s="47"/>
      <c r="F20" s="116" t="s">
        <v>11</v>
      </c>
      <c r="G20" s="115">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f>VLOOKUP(C22,C17:D20,2,FALSE)</f>
        <v>50</v>
      </c>
      <c r="E22" s="47"/>
      <c r="F22" s="62" t="s">
        <v>9</v>
      </c>
      <c r="G22" s="50">
        <f>VLOOKUP(F22,F17:G20,2,FALSE)</f>
        <v>10</v>
      </c>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4" t="s">
        <v>13</v>
      </c>
      <c r="D37" s="115">
        <v>50</v>
      </c>
      <c r="E37" s="47"/>
      <c r="F37" s="116" t="s">
        <v>13</v>
      </c>
      <c r="G37" s="115">
        <v>50</v>
      </c>
    </row>
    <row r="38" spans="2:7" ht="15" customHeight="1" x14ac:dyDescent="0.25">
      <c r="B38" s="45"/>
      <c r="C38" s="114" t="s">
        <v>14</v>
      </c>
      <c r="D38" s="115">
        <v>100</v>
      </c>
      <c r="E38" s="47"/>
      <c r="F38" s="116" t="s">
        <v>14</v>
      </c>
      <c r="G38" s="115">
        <v>100</v>
      </c>
    </row>
    <row r="39" spans="2:7" ht="15" customHeight="1" x14ac:dyDescent="0.25">
      <c r="B39" s="45"/>
      <c r="C39" s="114" t="s">
        <v>15</v>
      </c>
      <c r="D39" s="115">
        <v>40</v>
      </c>
      <c r="E39" s="47"/>
      <c r="F39" s="116" t="s">
        <v>15</v>
      </c>
      <c r="G39" s="115">
        <v>40</v>
      </c>
    </row>
    <row r="40" spans="2:7" ht="15" customHeight="1" x14ac:dyDescent="0.25">
      <c r="C40" s="114" t="s">
        <v>16</v>
      </c>
      <c r="D40" s="115">
        <v>50</v>
      </c>
      <c r="E40" s="47"/>
      <c r="F40" s="116" t="s">
        <v>16</v>
      </c>
      <c r="G40" s="115">
        <v>50</v>
      </c>
    </row>
    <row r="41" spans="2:7" ht="15" customHeight="1" x14ac:dyDescent="0.25">
      <c r="C41" s="114" t="s">
        <v>17</v>
      </c>
      <c r="D41" s="115">
        <v>20</v>
      </c>
      <c r="E41" s="47"/>
      <c r="F41" s="116" t="s">
        <v>17</v>
      </c>
      <c r="G41" s="115">
        <v>20</v>
      </c>
    </row>
    <row r="42" spans="2:7" ht="15" customHeight="1" thickBot="1" x14ac:dyDescent="0.3">
      <c r="C42" s="46"/>
      <c r="D42" s="46"/>
      <c r="E42" s="46"/>
      <c r="F42" s="46"/>
      <c r="G42" s="46"/>
    </row>
    <row r="43" spans="2:7" ht="15" customHeight="1" thickTop="1" thickBot="1" x14ac:dyDescent="0.3">
      <c r="B43" s="45"/>
      <c r="C43" s="62" t="s">
        <v>14</v>
      </c>
      <c r="D43" s="50" t="b">
        <f>IF(C43="C36,D41",VLOOKUP(C43,C37:D41,2,FALSE))</f>
        <v>0</v>
      </c>
      <c r="E43" s="47"/>
      <c r="F43" s="96" t="s">
        <v>15</v>
      </c>
      <c r="G43" s="50">
        <f>IFERROR(VLOOKUP(F43,F37:G41,2,FALSE),"")</f>
        <v>40</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4928AA-877B-4C5E-8712-BDED9BCCE92D}">
  <ds:schemaRefs>
    <ds:schemaRef ds:uri="7f83e6f8-886b-43af-82bd-c70191393313"/>
    <ds:schemaRef ds:uri="http://purl.org/dc/dcmitype/"/>
    <ds:schemaRef ds:uri="http://purl.org/dc/elements/1.1/"/>
    <ds:schemaRef ds:uri="http://schemas.openxmlformats.org/package/2006/metadata/core-properties"/>
    <ds:schemaRef ds:uri="dd7c47ff-c060-483d-b183-fc753face390"/>
    <ds:schemaRef ds:uri="http://purl.org/dc/terms/"/>
    <ds:schemaRef ds:uri="http://schemas.microsoft.com/office/infopath/2007/PartnerControls"/>
    <ds:schemaRef ds:uri="http://schemas.microsoft.com/sharepoint/v3"/>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3.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2019-10-11T08:44:15Z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2019-02-14T20:43:20.3044957Z</vt:lpwstr>
  </property>
  <property fmtid="{D5CDD505-2E9C-101B-9397-08002B2CF9AE}" pid="5" name="MSIP_Label_f42aa342-8706-4288-bd11-ebb85995028c_Name">
    <vt:lpwstr>General</vt:lpwstr>
  </property>
  <property fmtid="{D5CDD505-2E9C-101B-9397-08002B2CF9AE}" pid="6" name="MSIP_Label_f42aa342-8706-4288-bd11-ebb85995028c_ActionId">
    <vt:lpwstr>4a3bada5-a254-4fd7-858e-19decf0c0074</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0x010100622B1C47AD08B946A60F426AF87C5B61</vt:lpwstr>
  </property>
</Properties>
</file>