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3"/>
    <sheet state="visible" name="XLOOKUP Exact match" sheetId="2" r:id="rId4"/>
    <sheet state="visible" name="XLOOKUP Search Order" sheetId="3" r:id="rId5"/>
    <sheet state="visible" name="XLOOKUP Horizontal" sheetId="4" r:id="rId6"/>
    <sheet state="visible" name="XLOOKUP sum" sheetId="5" r:id="rId7"/>
    <sheet state="visible" name="VLOOKUP" sheetId="6" r:id="rId8"/>
    <sheet state="visible" name="XLOOKUPwMultiple Rows" sheetId="7" r:id="rId9"/>
  </sheets>
  <definedNames/>
  <calcPr/>
</workbook>
</file>

<file path=xl/sharedStrings.xml><?xml version="1.0" encoding="utf-8"?>
<sst xmlns="http://schemas.openxmlformats.org/spreadsheetml/2006/main" count="386" uniqueCount="76">
  <si>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</si>
  <si>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</si>
  <si>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</si>
  <si>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</si>
  <si>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</si>
  <si>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</si>
  <si>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</si>
  <si>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</si>
  <si>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</si>
  <si>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</si>
  <si>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</si>
  <si>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</si>
  <si>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</si>
  <si>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</si>
  <si>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</si>
  <si>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</si>
  <si>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</si>
  <si>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</si>
  <si>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</si>
  <si>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</si>
  <si>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</si>
  <si>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</si>
  <si>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</si>
  <si>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</si>
  <si>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Pam.Beasley@DunderMifflin.com</t>
  </si>
  <si>
    <t>Dwight</t>
  </si>
  <si>
    <t>Schrute</t>
  </si>
  <si>
    <t>Dwight Schrute</t>
  </si>
  <si>
    <t>Dwight.Schrute@AOL.com</t>
  </si>
  <si>
    <t>Meredith Palmer</t>
  </si>
  <si>
    <t>Angela</t>
  </si>
  <si>
    <t>Martin</t>
  </si>
  <si>
    <t>Angela Martin</t>
  </si>
  <si>
    <t>Accountant</t>
  </si>
  <si>
    <t>Angela.Martin@DunderMifflin.com</t>
  </si>
  <si>
    <t>Kevin Malone</t>
  </si>
  <si>
    <t>Toby</t>
  </si>
  <si>
    <t>Flenderson</t>
  </si>
  <si>
    <t>HR</t>
  </si>
  <si>
    <t>Toby.Flenderson@DunderMifflinCorporate.com</t>
  </si>
  <si>
    <t>Michael</t>
  </si>
  <si>
    <t>Scott</t>
  </si>
  <si>
    <t>Michael Scott</t>
  </si>
  <si>
    <t>Regional Manager</t>
  </si>
  <si>
    <t>Michael.Scott@DunderMifflin.com</t>
  </si>
  <si>
    <t>Meredith</t>
  </si>
  <si>
    <t>Palmer</t>
  </si>
  <si>
    <t>Supplier Relations</t>
  </si>
  <si>
    <t>Meredith.Palmer@Yahoo.com</t>
  </si>
  <si>
    <t>Stanley</t>
  </si>
  <si>
    <t>Hudson</t>
  </si>
  <si>
    <t>Stanley Hudson</t>
  </si>
  <si>
    <t>Stanley.Hudson@gmail.com</t>
  </si>
  <si>
    <t>Kevin</t>
  </si>
  <si>
    <t>Malone</t>
  </si>
  <si>
    <t>Kevin.Malone@DunderMifflin.com</t>
  </si>
  <si>
    <t>Toby Flender</t>
  </si>
  <si>
    <t>Kevin Malo</t>
  </si>
  <si>
    <t>Start Date</t>
  </si>
  <si>
    <t>Person</t>
  </si>
  <si>
    <t>February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</si>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</sst>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sz val="11.0"/>
      <color rgb="FF000000"/>
      <name val="Calibri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2" fontId="2" numFmtId="0" xfId="0" applyAlignment="1" applyFill="1" applyFont="1">
      <alignment horizontal="left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63"/>
  </cols>
  <sheetData>
    <row r="1">
      <c r="A1" s="1"/>
      <c r="B1" s="1"/>
      <c r="C1" s="1"/>
      <c r="D1" s="1"/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/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>
      <c r="A2" s="2" t="s">
        <v>3</v>
      </c>
      <c r="B2" s="2" t="s">
        <v>11</v>
      </c>
      <c r="C2" s="1"/>
      <c r="D2" s="1"/>
      <c r="E2" s="3">
        <v>1001.0</v>
      </c>
      <c r="F2" s="2" t="s">
        <v>12</v>
      </c>
      <c r="G2" s="2" t="s">
        <v>13</v>
      </c>
      <c r="H2" s="2" t="s">
        <v>14</v>
      </c>
      <c r="I2" s="3">
        <v>30.0</v>
      </c>
      <c r="J2" s="1"/>
      <c r="K2" s="1"/>
      <c r="L2" s="2" t="s">
        <v>15</v>
      </c>
      <c r="M2" s="2" t="s">
        <v>16</v>
      </c>
      <c r="N2" s="3">
        <v>45000.0</v>
      </c>
      <c r="O2" s="4">
        <v>37197.0</v>
      </c>
      <c r="P2" s="4">
        <v>42253.0</v>
      </c>
      <c r="Q2" s="2" t="s">
        <v>17</v>
      </c>
    </row>
    <row r="3">
      <c r="A3" s="2" t="s">
        <v>18</v>
      </c>
      <c r="B3" s="5" t="str">
        <f t="shared" ref="B3:B6" si="1">XLOOKUP(A3,H2:H10,Q2:S10)</f>
        <v>Toby.Flenderson@DunderMifflinCorporate.com</v>
      </c>
      <c r="C3" s="1"/>
      <c r="D3" s="1"/>
      <c r="E3" s="3">
        <v>1002.0</v>
      </c>
      <c r="F3" s="2" t="s">
        <v>19</v>
      </c>
      <c r="G3" s="2" t="s">
        <v>20</v>
      </c>
      <c r="H3" s="2" t="s">
        <v>21</v>
      </c>
      <c r="I3" s="3">
        <v>30.0</v>
      </c>
      <c r="J3" s="1"/>
      <c r="K3" s="1"/>
      <c r="L3" s="2" t="s">
        <v>22</v>
      </c>
      <c r="M3" s="2" t="s">
        <v>23</v>
      </c>
      <c r="N3" s="3">
        <v>36000.0</v>
      </c>
      <c r="O3" s="4">
        <v>36436.0</v>
      </c>
      <c r="P3" s="4">
        <v>42287.0</v>
      </c>
      <c r="Q3" s="2" t="s">
        <v>24</v>
      </c>
    </row>
    <row r="4">
      <c r="A4" s="2" t="s">
        <v>21</v>
      </c>
      <c r="B4" s="5" t="str">
        <f t="shared" si="1"/>
        <v>Pam.Beasley@DunderMifflin.com</v>
      </c>
      <c r="C4" s="1"/>
      <c r="D4" s="1"/>
      <c r="E4" s="3">
        <v>1003.0</v>
      </c>
      <c r="F4" s="2" t="s">
        <v>25</v>
      </c>
      <c r="G4" s="2" t="s">
        <v>26</v>
      </c>
      <c r="H4" s="2" t="s">
        <v>27</v>
      </c>
      <c r="I4" s="3">
        <v>29.0</v>
      </c>
      <c r="J4" s="1"/>
      <c r="K4" s="1"/>
      <c r="L4" s="2" t="s">
        <v>15</v>
      </c>
      <c r="M4" s="2" t="s">
        <v>16</v>
      </c>
      <c r="N4" s="3">
        <v>63000.0</v>
      </c>
      <c r="O4" s="4">
        <v>36711.0</v>
      </c>
      <c r="P4" s="4">
        <v>42986.0</v>
      </c>
      <c r="Q4" s="2" t="s">
        <v>28</v>
      </c>
    </row>
    <row r="5">
      <c r="A5" s="2" t="s">
        <v>29</v>
      </c>
      <c r="B5" s="5" t="str">
        <f t="shared" si="1"/>
        <v>Meredith.Palmer@Yahoo.com</v>
      </c>
      <c r="C5" s="1"/>
      <c r="D5" s="1"/>
      <c r="E5" s="3">
        <v>1004.0</v>
      </c>
      <c r="F5" s="2" t="s">
        <v>30</v>
      </c>
      <c r="G5" s="2" t="s">
        <v>31</v>
      </c>
      <c r="H5" s="2" t="s">
        <v>32</v>
      </c>
      <c r="I5" s="3">
        <v>31.0</v>
      </c>
      <c r="J5" s="1"/>
      <c r="K5" s="1"/>
      <c r="L5" s="2" t="s">
        <v>22</v>
      </c>
      <c r="M5" s="2" t="s">
        <v>33</v>
      </c>
      <c r="N5" s="3">
        <v>47000.0</v>
      </c>
      <c r="O5" s="4">
        <v>36530.0</v>
      </c>
      <c r="P5" s="4">
        <v>42341.0</v>
      </c>
      <c r="Q5" s="2" t="s">
        <v>34</v>
      </c>
    </row>
    <row r="6">
      <c r="A6" s="2" t="s">
        <v>35</v>
      </c>
      <c r="B6" s="5" t="str">
        <f t="shared" si="1"/>
        <v>Kevin.Malone@DunderMifflin.com</v>
      </c>
      <c r="C6" s="1"/>
      <c r="D6" s="1"/>
      <c r="E6" s="3">
        <v>1005.0</v>
      </c>
      <c r="F6" s="2" t="s">
        <v>36</v>
      </c>
      <c r="G6" s="2" t="s">
        <v>37</v>
      </c>
      <c r="H6" s="2" t="s">
        <v>18</v>
      </c>
      <c r="I6" s="3">
        <v>32.0</v>
      </c>
      <c r="J6" s="1"/>
      <c r="K6" s="1"/>
      <c r="L6" s="2" t="s">
        <v>15</v>
      </c>
      <c r="M6" s="2" t="s">
        <v>38</v>
      </c>
      <c r="N6" s="3">
        <v>50000.0</v>
      </c>
      <c r="O6" s="4">
        <v>37017.0</v>
      </c>
      <c r="P6" s="4">
        <v>42977.0</v>
      </c>
      <c r="Q6" s="2" t="s">
        <v>39</v>
      </c>
    </row>
    <row r="7">
      <c r="A7" s="1"/>
      <c r="B7" s="1"/>
      <c r="C7" s="1"/>
      <c r="D7" s="1"/>
      <c r="E7" s="3">
        <v>1006.0</v>
      </c>
      <c r="F7" s="2" t="s">
        <v>40</v>
      </c>
      <c r="G7" s="2" t="s">
        <v>41</v>
      </c>
      <c r="H7" s="2" t="s">
        <v>42</v>
      </c>
      <c r="I7" s="3">
        <v>35.0</v>
      </c>
      <c r="J7" s="1"/>
      <c r="K7" s="1"/>
      <c r="L7" s="2" t="s">
        <v>15</v>
      </c>
      <c r="M7" s="2" t="s">
        <v>43</v>
      </c>
      <c r="N7" s="3">
        <v>65000.0</v>
      </c>
      <c r="O7" s="4">
        <v>37017.0</v>
      </c>
      <c r="P7" s="4">
        <v>41528.0</v>
      </c>
      <c r="Q7" s="2" t="s">
        <v>44</v>
      </c>
    </row>
    <row r="8">
      <c r="A8" s="1"/>
      <c r="B8" s="1"/>
      <c r="C8" s="1"/>
      <c r="D8" s="1"/>
      <c r="E8" s="3">
        <v>1007.0</v>
      </c>
      <c r="F8" s="2" t="s">
        <v>45</v>
      </c>
      <c r="G8" s="2" t="s">
        <v>46</v>
      </c>
      <c r="H8" s="2" t="s">
        <v>29</v>
      </c>
      <c r="I8" s="3">
        <v>32.0</v>
      </c>
      <c r="J8" s="1"/>
      <c r="K8" s="1"/>
      <c r="L8" s="2" t="s">
        <v>22</v>
      </c>
      <c r="M8" s="2" t="s">
        <v>47</v>
      </c>
      <c r="N8" s="3">
        <v>41000.0</v>
      </c>
      <c r="O8" s="4">
        <v>37933.0</v>
      </c>
      <c r="P8" s="4">
        <v>41528.0</v>
      </c>
      <c r="Q8" s="2" t="s">
        <v>48</v>
      </c>
    </row>
    <row r="9">
      <c r="A9" s="1"/>
      <c r="B9" s="1"/>
      <c r="C9" s="1"/>
      <c r="D9" s="1"/>
      <c r="E9" s="3">
        <v>1008.0</v>
      </c>
      <c r="F9" s="2" t="s">
        <v>49</v>
      </c>
      <c r="G9" s="2" t="s">
        <v>50</v>
      </c>
      <c r="H9" s="2" t="s">
        <v>51</v>
      </c>
      <c r="I9" s="3">
        <v>38.0</v>
      </c>
      <c r="J9" s="1"/>
      <c r="K9" s="1"/>
      <c r="L9" s="2" t="s">
        <v>15</v>
      </c>
      <c r="M9" s="2" t="s">
        <v>16</v>
      </c>
      <c r="N9" s="3">
        <v>48000.0</v>
      </c>
      <c r="O9" s="4">
        <v>37416.0</v>
      </c>
      <c r="P9" s="4">
        <v>42116.0</v>
      </c>
      <c r="Q9" s="2" t="s">
        <v>52</v>
      </c>
    </row>
    <row r="10">
      <c r="A10" s="1"/>
      <c r="B10" s="1"/>
      <c r="C10" s="1"/>
      <c r="D10" s="1"/>
      <c r="E10" s="3">
        <v>1009.0</v>
      </c>
      <c r="F10" s="2" t="s">
        <v>53</v>
      </c>
      <c r="G10" s="2" t="s">
        <v>54</v>
      </c>
      <c r="H10" s="2" t="s">
        <v>35</v>
      </c>
      <c r="I10" s="3">
        <v>31.0</v>
      </c>
      <c r="J10" s="1"/>
      <c r="K10" s="1"/>
      <c r="L10" s="2" t="s">
        <v>15</v>
      </c>
      <c r="M10" s="2" t="s">
        <v>33</v>
      </c>
      <c r="N10" s="3">
        <v>42000.0</v>
      </c>
      <c r="O10" s="4">
        <v>37843.0</v>
      </c>
      <c r="P10" s="4">
        <v>42116.0</v>
      </c>
      <c r="Q10" s="2" t="s">
        <v>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</v>
      </c>
      <c r="B1" s="2" t="s">
        <v>11</v>
      </c>
      <c r="C1" s="1"/>
      <c r="D1" s="1"/>
      <c r="E1" s="3">
        <v>1001.0</v>
      </c>
      <c r="F1" s="2" t="s">
        <v>12</v>
      </c>
      <c r="G1" s="2" t="s">
        <v>13</v>
      </c>
      <c r="H1" s="2" t="s">
        <v>14</v>
      </c>
      <c r="I1" s="3">
        <v>30.0</v>
      </c>
      <c r="J1" s="2" t="s">
        <v>15</v>
      </c>
      <c r="K1" s="2" t="s">
        <v>16</v>
      </c>
      <c r="L1" s="3">
        <v>45000.0</v>
      </c>
      <c r="M1" s="4">
        <v>37197.0</v>
      </c>
      <c r="N1" s="4">
        <v>42253.0</v>
      </c>
      <c r="O1" s="2" t="s">
        <v>17</v>
      </c>
    </row>
    <row r="2">
      <c r="A2" s="2" t="s">
        <v>56</v>
      </c>
      <c r="B2" s="1" t="str">
        <f t="array" ref="B2">XLOOKUP(A2,H1:H9,O1:O9,"Not Found")</f>
        <v>Not Found</v>
      </c>
      <c r="C2" s="1"/>
      <c r="D2" s="1"/>
      <c r="E2" s="3">
        <v>1002.0</v>
      </c>
      <c r="F2" s="2" t="s">
        <v>19</v>
      </c>
      <c r="G2" s="2" t="s">
        <v>20</v>
      </c>
      <c r="H2" s="2" t="s">
        <v>21</v>
      </c>
      <c r="I2" s="3">
        <v>30.0</v>
      </c>
      <c r="J2" s="2" t="s">
        <v>22</v>
      </c>
      <c r="K2" s="2" t="s">
        <v>23</v>
      </c>
      <c r="L2" s="3">
        <v>36000.0</v>
      </c>
      <c r="M2" s="4">
        <v>36436.0</v>
      </c>
      <c r="N2" s="4">
        <v>42287.0</v>
      </c>
      <c r="O2" s="2" t="s">
        <v>24</v>
      </c>
    </row>
    <row r="3">
      <c r="A3" s="2" t="s">
        <v>20</v>
      </c>
      <c r="B3" s="1" t="str">
        <f t="array" ref="B3">XLOOKUP("*"&amp;A3,H1:H9,O1:O9,"Not Found",2)</f>
        <v>Pam.Beasley@DunderMifflin.com</v>
      </c>
      <c r="C3" s="1"/>
      <c r="D3" s="1"/>
      <c r="E3" s="3">
        <v>1003.0</v>
      </c>
      <c r="F3" s="2" t="s">
        <v>25</v>
      </c>
      <c r="G3" s="2" t="s">
        <v>26</v>
      </c>
      <c r="H3" s="2" t="s">
        <v>27</v>
      </c>
      <c r="I3" s="3">
        <v>29.0</v>
      </c>
      <c r="J3" s="2" t="s">
        <v>15</v>
      </c>
      <c r="K3" s="2" t="s">
        <v>16</v>
      </c>
      <c r="L3" s="3">
        <v>63000.0</v>
      </c>
      <c r="M3" s="4">
        <v>36711.0</v>
      </c>
      <c r="N3" s="4">
        <v>42986.0</v>
      </c>
      <c r="O3" s="2" t="s">
        <v>28</v>
      </c>
    </row>
    <row r="4">
      <c r="A4" s="2" t="s">
        <v>45</v>
      </c>
      <c r="B4" s="1" t="str">
        <f t="shared" ref="B4:B5" si="1">XLOOKUP(A4&amp;"*",H2:H10,O2:O10,"Not Found",2)</f>
        <v>Meredith.Palmer@Yahoo.com</v>
      </c>
      <c r="C4" s="1"/>
      <c r="D4" s="1"/>
      <c r="E4" s="3">
        <v>1004.0</v>
      </c>
      <c r="F4" s="2" t="s">
        <v>30</v>
      </c>
      <c r="G4" s="2" t="s">
        <v>31</v>
      </c>
      <c r="H4" s="2" t="s">
        <v>32</v>
      </c>
      <c r="I4" s="3">
        <v>31.0</v>
      </c>
      <c r="J4" s="2" t="s">
        <v>22</v>
      </c>
      <c r="K4" s="2" t="s">
        <v>33</v>
      </c>
      <c r="L4" s="3">
        <v>47000.0</v>
      </c>
      <c r="M4" s="4">
        <v>36530.0</v>
      </c>
      <c r="N4" s="4">
        <v>42341.0</v>
      </c>
      <c r="O4" s="2" t="s">
        <v>34</v>
      </c>
    </row>
    <row r="5">
      <c r="A5" s="2" t="s">
        <v>57</v>
      </c>
      <c r="B5" s="1" t="str">
        <f t="shared" si="1"/>
        <v>Kevin.Malone@DunderMifflin.com</v>
      </c>
      <c r="C5" s="1"/>
      <c r="D5" s="1"/>
      <c r="E5" s="3">
        <v>1005.0</v>
      </c>
      <c r="F5" s="2" t="s">
        <v>36</v>
      </c>
      <c r="G5" s="2" t="s">
        <v>37</v>
      </c>
      <c r="H5" s="2" t="s">
        <v>18</v>
      </c>
      <c r="I5" s="3">
        <v>32.0</v>
      </c>
      <c r="J5" s="2" t="s">
        <v>15</v>
      </c>
      <c r="K5" s="2" t="s">
        <v>38</v>
      </c>
      <c r="L5" s="3">
        <v>50000.0</v>
      </c>
      <c r="M5" s="4">
        <v>37017.0</v>
      </c>
      <c r="N5" s="4">
        <v>42977.0</v>
      </c>
      <c r="O5" s="2" t="s">
        <v>39</v>
      </c>
    </row>
    <row r="6">
      <c r="A6" s="1"/>
      <c r="B6" s="1"/>
      <c r="C6" s="1"/>
      <c r="D6" s="1"/>
      <c r="E6" s="3">
        <v>1006.0</v>
      </c>
      <c r="F6" s="2" t="s">
        <v>40</v>
      </c>
      <c r="G6" s="2" t="s">
        <v>41</v>
      </c>
      <c r="H6" s="2" t="s">
        <v>42</v>
      </c>
      <c r="I6" s="3">
        <v>35.0</v>
      </c>
      <c r="J6" s="2" t="s">
        <v>15</v>
      </c>
      <c r="K6" s="2" t="s">
        <v>43</v>
      </c>
      <c r="L6" s="3">
        <v>65000.0</v>
      </c>
      <c r="M6" s="4">
        <v>37017.0</v>
      </c>
      <c r="N6" s="4">
        <v>41528.0</v>
      </c>
      <c r="O6" s="2" t="s">
        <v>44</v>
      </c>
    </row>
    <row r="7">
      <c r="A7" s="1"/>
      <c r="B7" s="1"/>
      <c r="C7" s="1"/>
      <c r="D7" s="1"/>
      <c r="E7" s="3">
        <v>1007.0</v>
      </c>
      <c r="F7" s="2" t="s">
        <v>45</v>
      </c>
      <c r="G7" s="2" t="s">
        <v>46</v>
      </c>
      <c r="H7" s="2" t="s">
        <v>29</v>
      </c>
      <c r="I7" s="3">
        <v>32.0</v>
      </c>
      <c r="J7" s="2" t="s">
        <v>22</v>
      </c>
      <c r="K7" s="2" t="s">
        <v>47</v>
      </c>
      <c r="L7" s="3">
        <v>41000.0</v>
      </c>
      <c r="M7" s="4">
        <v>37933.0</v>
      </c>
      <c r="N7" s="4">
        <v>41528.0</v>
      </c>
      <c r="O7" s="2" t="s">
        <v>48</v>
      </c>
    </row>
    <row r="8">
      <c r="A8" s="1"/>
      <c r="B8" s="1"/>
      <c r="C8" s="1"/>
      <c r="D8" s="1"/>
      <c r="E8" s="3">
        <v>1008.0</v>
      </c>
      <c r="F8" s="2" t="s">
        <v>49</v>
      </c>
      <c r="G8" s="2" t="s">
        <v>50</v>
      </c>
      <c r="H8" s="2" t="s">
        <v>51</v>
      </c>
      <c r="I8" s="3">
        <v>38.0</v>
      </c>
      <c r="J8" s="2" t="s">
        <v>15</v>
      </c>
      <c r="K8" s="2" t="s">
        <v>16</v>
      </c>
      <c r="L8" s="3">
        <v>48000.0</v>
      </c>
      <c r="M8" s="4">
        <v>37416.0</v>
      </c>
      <c r="N8" s="4">
        <v>42116.0</v>
      </c>
      <c r="O8" s="2" t="s">
        <v>52</v>
      </c>
    </row>
    <row r="9">
      <c r="A9" s="1"/>
      <c r="B9" s="1"/>
      <c r="C9" s="1"/>
      <c r="D9" s="1"/>
      <c r="E9" s="3">
        <v>1009.0</v>
      </c>
      <c r="F9" s="2" t="s">
        <v>53</v>
      </c>
      <c r="G9" s="2" t="s">
        <v>54</v>
      </c>
      <c r="H9" s="2" t="s">
        <v>35</v>
      </c>
      <c r="I9" s="3">
        <v>31.0</v>
      </c>
      <c r="J9" s="2" t="s">
        <v>15</v>
      </c>
      <c r="K9" s="2" t="s">
        <v>33</v>
      </c>
      <c r="L9" s="3">
        <v>42000.0</v>
      </c>
      <c r="M9" s="4">
        <v>37843.0</v>
      </c>
      <c r="N9" s="4">
        <v>42116.0</v>
      </c>
      <c r="O9" s="2" t="s">
        <v>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>
      <c r="A2" s="2" t="s">
        <v>58</v>
      </c>
      <c r="B2" s="2" t="s">
        <v>59</v>
      </c>
      <c r="C2" s="1"/>
      <c r="D2" s="1"/>
      <c r="E2" s="1"/>
      <c r="F2" s="3">
        <v>1001.0</v>
      </c>
      <c r="G2" s="2" t="s">
        <v>12</v>
      </c>
      <c r="H2" s="2" t="s">
        <v>13</v>
      </c>
      <c r="I2" s="2" t="s">
        <v>14</v>
      </c>
      <c r="J2" s="3">
        <v>30.0</v>
      </c>
      <c r="K2" s="2" t="s">
        <v>15</v>
      </c>
      <c r="L2" s="2" t="s">
        <v>16</v>
      </c>
      <c r="M2" s="3">
        <v>45000.0</v>
      </c>
      <c r="N2" s="4">
        <v>37197.0</v>
      </c>
      <c r="O2" s="4">
        <v>42253.0</v>
      </c>
      <c r="P2" s="2" t="s">
        <v>17</v>
      </c>
    </row>
    <row r="3">
      <c r="A3" s="4">
        <v>36526.0</v>
      </c>
      <c r="B3" s="1" t="str">
        <f t="array" ref="B3">XLOOKUP(A3,N2:N10,I2:I10,,1)</f>
        <v>Angela Martin</v>
      </c>
      <c r="C3" s="1"/>
      <c r="D3" s="1"/>
      <c r="E3" s="1"/>
      <c r="F3" s="3">
        <v>1002.0</v>
      </c>
      <c r="G3" s="2" t="s">
        <v>19</v>
      </c>
      <c r="H3" s="2" t="s">
        <v>20</v>
      </c>
      <c r="I3" s="2" t="s">
        <v>21</v>
      </c>
      <c r="J3" s="3">
        <v>30.0</v>
      </c>
      <c r="K3" s="2" t="s">
        <v>22</v>
      </c>
      <c r="L3" s="2" t="s">
        <v>23</v>
      </c>
      <c r="M3" s="3">
        <v>36000.0</v>
      </c>
      <c r="N3" s="4">
        <v>36436.0</v>
      </c>
      <c r="O3" s="4">
        <v>42287.0</v>
      </c>
      <c r="P3" s="2" t="s">
        <v>24</v>
      </c>
    </row>
    <row r="4">
      <c r="A4" s="4">
        <v>37017.0</v>
      </c>
      <c r="B4" s="1" t="str">
        <f t="array" ref="B4">XLOOKUP(A4,N2:N10,I2:I10,,1)</f>
        <v>Toby Flenderson</v>
      </c>
      <c r="C4" s="1"/>
      <c r="D4" s="1"/>
      <c r="E4" s="1"/>
      <c r="F4" s="3">
        <v>1003.0</v>
      </c>
      <c r="G4" s="2" t="s">
        <v>25</v>
      </c>
      <c r="H4" s="2" t="s">
        <v>26</v>
      </c>
      <c r="I4" s="2" t="s">
        <v>27</v>
      </c>
      <c r="J4" s="3">
        <v>29.0</v>
      </c>
      <c r="K4" s="2" t="s">
        <v>15</v>
      </c>
      <c r="L4" s="2" t="s">
        <v>16</v>
      </c>
      <c r="M4" s="3">
        <v>63000.0</v>
      </c>
      <c r="N4" s="4">
        <v>36711.0</v>
      </c>
      <c r="O4" s="4">
        <v>42986.0</v>
      </c>
      <c r="P4" s="2" t="s">
        <v>28</v>
      </c>
    </row>
    <row r="5">
      <c r="A5" s="1"/>
      <c r="B5" s="1"/>
      <c r="C5" s="1"/>
      <c r="D5" s="1"/>
      <c r="E5" s="1"/>
      <c r="F5" s="3">
        <v>1004.0</v>
      </c>
      <c r="G5" s="2" t="s">
        <v>30</v>
      </c>
      <c r="H5" s="2" t="s">
        <v>31</v>
      </c>
      <c r="I5" s="2" t="s">
        <v>32</v>
      </c>
      <c r="J5" s="3">
        <v>31.0</v>
      </c>
      <c r="K5" s="2" t="s">
        <v>22</v>
      </c>
      <c r="L5" s="2" t="s">
        <v>33</v>
      </c>
      <c r="M5" s="3">
        <v>47000.0</v>
      </c>
      <c r="N5" s="4">
        <v>36530.0</v>
      </c>
      <c r="O5" s="4">
        <v>42341.0</v>
      </c>
      <c r="P5" s="2" t="s">
        <v>34</v>
      </c>
    </row>
    <row r="6">
      <c r="A6" s="1"/>
      <c r="B6" s="1"/>
      <c r="C6" s="1"/>
      <c r="D6" s="1"/>
      <c r="E6" s="1"/>
      <c r="F6" s="3">
        <v>1005.0</v>
      </c>
      <c r="G6" s="2" t="s">
        <v>36</v>
      </c>
      <c r="H6" s="2" t="s">
        <v>37</v>
      </c>
      <c r="I6" s="2" t="s">
        <v>18</v>
      </c>
      <c r="J6" s="3">
        <v>32.0</v>
      </c>
      <c r="K6" s="2" t="s">
        <v>15</v>
      </c>
      <c r="L6" s="2" t="s">
        <v>38</v>
      </c>
      <c r="M6" s="3">
        <v>50000.0</v>
      </c>
      <c r="N6" s="4">
        <v>37017.0</v>
      </c>
      <c r="O6" s="4">
        <v>42977.0</v>
      </c>
      <c r="P6" s="2" t="s">
        <v>39</v>
      </c>
    </row>
    <row r="7">
      <c r="A7" s="1"/>
      <c r="B7" s="1"/>
      <c r="C7" s="1"/>
      <c r="D7" s="1"/>
      <c r="E7" s="1"/>
      <c r="F7" s="3">
        <v>1006.0</v>
      </c>
      <c r="G7" s="2" t="s">
        <v>40</v>
      </c>
      <c r="H7" s="2" t="s">
        <v>41</v>
      </c>
      <c r="I7" s="2" t="s">
        <v>42</v>
      </c>
      <c r="J7" s="3">
        <v>35.0</v>
      </c>
      <c r="K7" s="2" t="s">
        <v>15</v>
      </c>
      <c r="L7" s="2" t="s">
        <v>43</v>
      </c>
      <c r="M7" s="3">
        <v>65000.0</v>
      </c>
      <c r="N7" s="4">
        <v>37017.0</v>
      </c>
      <c r="O7" s="4">
        <v>41528.0</v>
      </c>
      <c r="P7" s="2" t="s">
        <v>44</v>
      </c>
    </row>
    <row r="8">
      <c r="A8" s="1"/>
      <c r="B8" s="1"/>
      <c r="C8" s="1"/>
      <c r="D8" s="1"/>
      <c r="E8" s="1"/>
      <c r="F8" s="3">
        <v>1007.0</v>
      </c>
      <c r="G8" s="2" t="s">
        <v>45</v>
      </c>
      <c r="H8" s="2" t="s">
        <v>46</v>
      </c>
      <c r="I8" s="2" t="s">
        <v>29</v>
      </c>
      <c r="J8" s="3">
        <v>32.0</v>
      </c>
      <c r="K8" s="2" t="s">
        <v>22</v>
      </c>
      <c r="L8" s="2" t="s">
        <v>47</v>
      </c>
      <c r="M8" s="3">
        <v>41000.0</v>
      </c>
      <c r="N8" s="4">
        <v>37933.0</v>
      </c>
      <c r="O8" s="4">
        <v>41528.0</v>
      </c>
      <c r="P8" s="2" t="s">
        <v>48</v>
      </c>
    </row>
    <row r="9">
      <c r="A9" s="1"/>
      <c r="B9" s="1"/>
      <c r="C9" s="1"/>
      <c r="D9" s="1"/>
      <c r="E9" s="1"/>
      <c r="F9" s="3">
        <v>1008.0</v>
      </c>
      <c r="G9" s="2" t="s">
        <v>49</v>
      </c>
      <c r="H9" s="2" t="s">
        <v>50</v>
      </c>
      <c r="I9" s="2" t="s">
        <v>51</v>
      </c>
      <c r="J9" s="3">
        <v>38.0</v>
      </c>
      <c r="K9" s="2" t="s">
        <v>15</v>
      </c>
      <c r="L9" s="2" t="s">
        <v>16</v>
      </c>
      <c r="M9" s="3">
        <v>48000.0</v>
      </c>
      <c r="N9" s="4">
        <v>37416.0</v>
      </c>
      <c r="O9" s="4">
        <v>42116.0</v>
      </c>
      <c r="P9" s="2" t="s">
        <v>52</v>
      </c>
    </row>
    <row r="10">
      <c r="A10" s="1"/>
      <c r="B10" s="1"/>
      <c r="C10" s="1"/>
      <c r="D10" s="1"/>
      <c r="E10" s="1"/>
      <c r="F10" s="3">
        <v>1009.0</v>
      </c>
      <c r="G10" s="2" t="s">
        <v>53</v>
      </c>
      <c r="H10" s="2" t="s">
        <v>54</v>
      </c>
      <c r="I10" s="2" t="s">
        <v>35</v>
      </c>
      <c r="J10" s="3">
        <v>31.0</v>
      </c>
      <c r="K10" s="2" t="s">
        <v>15</v>
      </c>
      <c r="L10" s="2" t="s">
        <v>33</v>
      </c>
      <c r="M10" s="3">
        <v>42000.0</v>
      </c>
      <c r="N10" s="4">
        <v>37843.0</v>
      </c>
      <c r="O10" s="4">
        <v>42116.0</v>
      </c>
      <c r="P10" s="2" t="s">
        <v>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60</v>
      </c>
      <c r="C1" s="1"/>
      <c r="D1" s="1"/>
      <c r="E1" s="1"/>
      <c r="F1" s="1"/>
      <c r="G1" s="1"/>
      <c r="H1" s="2" t="s">
        <v>61</v>
      </c>
      <c r="I1" s="2" t="s">
        <v>60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</row>
    <row r="2">
      <c r="A2" s="2" t="s">
        <v>72</v>
      </c>
      <c r="B2" s="1">
        <f t="shared" ref="B2:B4" si="1">XLOOKUP(B1,H1:S1,H2:S2)</f>
        <v>310</v>
      </c>
      <c r="C2" s="1"/>
      <c r="D2" s="1"/>
      <c r="E2" s="1"/>
      <c r="F2" s="1"/>
      <c r="G2" s="2" t="s">
        <v>72</v>
      </c>
      <c r="H2" s="3">
        <v>450.0</v>
      </c>
      <c r="I2" s="3">
        <v>310.0</v>
      </c>
      <c r="J2" s="3">
        <v>150.0</v>
      </c>
      <c r="K2" s="3">
        <v>750.0</v>
      </c>
      <c r="L2" s="3">
        <v>440.0</v>
      </c>
      <c r="M2" s="3">
        <v>485.0</v>
      </c>
      <c r="N2" s="3">
        <v>510.0</v>
      </c>
      <c r="O2" s="3">
        <v>347.0</v>
      </c>
      <c r="P2" s="3">
        <v>736.0</v>
      </c>
      <c r="Q2" s="3">
        <v>155.0</v>
      </c>
      <c r="R2" s="3">
        <v>450.0</v>
      </c>
      <c r="S2" s="3">
        <v>288.0</v>
      </c>
    </row>
    <row r="3">
      <c r="A3" s="2" t="s">
        <v>73</v>
      </c>
      <c r="B3" s="1">
        <f t="shared" si="1"/>
        <v>40</v>
      </c>
      <c r="C3" s="1"/>
      <c r="D3" s="1"/>
      <c r="E3" s="1"/>
      <c r="F3" s="1"/>
      <c r="G3" s="2" t="s">
        <v>73</v>
      </c>
      <c r="H3" s="3">
        <v>75.0</v>
      </c>
      <c r="I3" s="3">
        <v>40.0</v>
      </c>
      <c r="J3" s="3">
        <v>65.0</v>
      </c>
      <c r="K3" s="3">
        <v>50.0</v>
      </c>
      <c r="L3" s="3">
        <v>24.0</v>
      </c>
      <c r="M3" s="3">
        <v>71.0</v>
      </c>
      <c r="N3" s="3">
        <v>57.0</v>
      </c>
      <c r="O3" s="3">
        <v>61.0</v>
      </c>
      <c r="P3" s="3">
        <v>34.0</v>
      </c>
      <c r="Q3" s="3">
        <v>41.0</v>
      </c>
      <c r="R3" s="3">
        <v>58.0</v>
      </c>
      <c r="S3" s="3">
        <v>91.0</v>
      </c>
    </row>
    <row r="4">
      <c r="A4" s="2" t="s">
        <v>74</v>
      </c>
      <c r="B4" s="1">
        <f t="shared" si="1"/>
        <v>118</v>
      </c>
      <c r="C4" s="1"/>
      <c r="D4" s="1"/>
      <c r="E4" s="1"/>
      <c r="F4" s="1"/>
      <c r="G4" s="2" t="s">
        <v>74</v>
      </c>
      <c r="H4" s="3">
        <v>200.0</v>
      </c>
      <c r="I4" s="3">
        <v>118.0</v>
      </c>
      <c r="J4" s="3">
        <v>145.0</v>
      </c>
      <c r="K4" s="3">
        <v>210.0</v>
      </c>
      <c r="L4" s="3">
        <v>45.0</v>
      </c>
      <c r="M4" s="3">
        <v>170.0</v>
      </c>
      <c r="N4" s="3">
        <v>130.0</v>
      </c>
      <c r="O4" s="3">
        <v>90.0</v>
      </c>
      <c r="P4" s="3">
        <v>55.0</v>
      </c>
      <c r="Q4" s="3">
        <v>110.0</v>
      </c>
      <c r="R4" s="3">
        <v>130.0</v>
      </c>
      <c r="S4" s="3">
        <v>180.0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60</v>
      </c>
      <c r="C1" s="1"/>
      <c r="D1" s="1"/>
      <c r="E1" s="1"/>
      <c r="F1" s="1"/>
      <c r="G1" s="1"/>
      <c r="H1" s="2" t="s">
        <v>61</v>
      </c>
      <c r="I1" s="2" t="s">
        <v>60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</row>
    <row r="2">
      <c r="A2" s="2" t="s">
        <v>72</v>
      </c>
      <c r="B2" s="6">
        <f t="shared" ref="B2:B4" si="1">XLOOKUP(B1,H1:S1,H2:S2)</f>
        <v>310</v>
      </c>
      <c r="C2" s="1"/>
      <c r="D2" s="1"/>
      <c r="E2" s="1"/>
      <c r="F2" s="1"/>
      <c r="G2" s="2" t="s">
        <v>72</v>
      </c>
      <c r="H2" s="3">
        <v>450.0</v>
      </c>
      <c r="I2" s="3">
        <v>310.0</v>
      </c>
      <c r="J2" s="3">
        <v>150.0</v>
      </c>
      <c r="K2" s="3">
        <v>750.0</v>
      </c>
      <c r="L2" s="3">
        <v>440.0</v>
      </c>
      <c r="M2" s="3">
        <v>485.0</v>
      </c>
      <c r="N2" s="3">
        <v>510.0</v>
      </c>
      <c r="O2" s="3">
        <v>347.0</v>
      </c>
      <c r="P2" s="3">
        <v>736.0</v>
      </c>
      <c r="Q2" s="3">
        <v>155.0</v>
      </c>
      <c r="R2" s="3">
        <v>450.0</v>
      </c>
      <c r="S2" s="3">
        <v>288.0</v>
      </c>
    </row>
    <row r="3">
      <c r="A3" s="2" t="s">
        <v>73</v>
      </c>
      <c r="B3" s="6">
        <f t="shared" si="1"/>
        <v>40</v>
      </c>
      <c r="C3" s="1"/>
      <c r="D3" s="1"/>
      <c r="E3" s="1"/>
      <c r="F3" s="1"/>
      <c r="G3" s="2" t="s">
        <v>73</v>
      </c>
      <c r="H3" s="3">
        <v>75.0</v>
      </c>
      <c r="I3" s="3">
        <v>40.0</v>
      </c>
      <c r="J3" s="3">
        <v>65.0</v>
      </c>
      <c r="K3" s="3">
        <v>50.0</v>
      </c>
      <c r="L3" s="3">
        <v>24.0</v>
      </c>
      <c r="M3" s="3">
        <v>71.0</v>
      </c>
      <c r="N3" s="3">
        <v>57.0</v>
      </c>
      <c r="O3" s="3">
        <v>61.0</v>
      </c>
      <c r="P3" s="3">
        <v>34.0</v>
      </c>
      <c r="Q3" s="3">
        <v>41.0</v>
      </c>
      <c r="R3" s="3">
        <v>58.0</v>
      </c>
      <c r="S3" s="3">
        <v>91.0</v>
      </c>
    </row>
    <row r="4">
      <c r="A4" s="2" t="s">
        <v>74</v>
      </c>
      <c r="B4" s="6">
        <f t="shared" si="1"/>
        <v>118</v>
      </c>
      <c r="C4" s="1"/>
      <c r="D4" s="1"/>
      <c r="E4" s="1"/>
      <c r="F4" s="1"/>
      <c r="G4" s="2" t="s">
        <v>74</v>
      </c>
      <c r="H4" s="3">
        <v>200.0</v>
      </c>
      <c r="I4" s="3">
        <v>118.0</v>
      </c>
      <c r="J4" s="3">
        <v>145.0</v>
      </c>
      <c r="K4" s="3">
        <v>210.0</v>
      </c>
      <c r="L4" s="3">
        <v>45.0</v>
      </c>
      <c r="M4" s="3">
        <v>170.0</v>
      </c>
      <c r="N4" s="3">
        <v>130.0</v>
      </c>
      <c r="O4" s="3">
        <v>90.0</v>
      </c>
      <c r="P4" s="3">
        <v>55.0</v>
      </c>
      <c r="Q4" s="3">
        <v>110.0</v>
      </c>
      <c r="R4" s="3">
        <v>130.0</v>
      </c>
      <c r="S4" s="3">
        <v>180.0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1"/>
      <c r="B6" s="2" t="s">
        <v>75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A7" s="2" t="s">
        <v>72</v>
      </c>
      <c r="B7" s="1">
        <f t="array" ref="B7">SUM(XLOOKUP(I1,H1:S1,H2:S2):XLOOKUP(J1,H1:S1,H2:S2))</f>
        <v>460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</sheetData>
  <mergeCells count="1">
    <mergeCell ref="B6:C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6</v>
      </c>
      <c r="K1" s="2" t="s">
        <v>5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>
      <c r="A2" s="2" t="s">
        <v>3</v>
      </c>
      <c r="B2" s="2" t="s">
        <v>11</v>
      </c>
      <c r="C2" s="1"/>
      <c r="D2" s="1"/>
      <c r="E2" s="3">
        <v>1001.0</v>
      </c>
      <c r="F2" s="2" t="s">
        <v>12</v>
      </c>
      <c r="G2" s="2" t="s">
        <v>13</v>
      </c>
      <c r="H2" s="2" t="s">
        <v>14</v>
      </c>
      <c r="I2" s="3">
        <v>30.0</v>
      </c>
      <c r="J2" s="2" t="s">
        <v>15</v>
      </c>
      <c r="K2" s="1"/>
      <c r="L2" s="2" t="s">
        <v>16</v>
      </c>
      <c r="M2" s="3">
        <v>45000.0</v>
      </c>
      <c r="N2" s="4">
        <v>37197.0</v>
      </c>
      <c r="O2" s="4">
        <v>42253.0</v>
      </c>
      <c r="P2" s="2" t="s">
        <v>17</v>
      </c>
    </row>
    <row r="3">
      <c r="A3" s="2" t="s">
        <v>27</v>
      </c>
      <c r="B3" s="1" t="str">
        <f t="shared" ref="B3:B5" si="1">VLOOKUP(A3,H2:P10,9,False)</f>
        <v>Dwight.Schrute@AOL.com</v>
      </c>
      <c r="C3" s="1"/>
      <c r="D3" s="1"/>
      <c r="E3" s="3">
        <v>1002.0</v>
      </c>
      <c r="F3" s="2" t="s">
        <v>19</v>
      </c>
      <c r="G3" s="2" t="s">
        <v>20</v>
      </c>
      <c r="H3" s="2" t="s">
        <v>21</v>
      </c>
      <c r="I3" s="3">
        <v>30.0</v>
      </c>
      <c r="J3" s="2" t="s">
        <v>22</v>
      </c>
      <c r="K3" s="1"/>
      <c r="L3" s="2" t="s">
        <v>23</v>
      </c>
      <c r="M3" s="3">
        <v>36000.0</v>
      </c>
      <c r="N3" s="4">
        <v>36436.0</v>
      </c>
      <c r="O3" s="4">
        <v>42287.0</v>
      </c>
      <c r="P3" s="2" t="s">
        <v>24</v>
      </c>
    </row>
    <row r="4">
      <c r="A4" s="2" t="s">
        <v>42</v>
      </c>
      <c r="B4" s="1" t="str">
        <f t="shared" si="1"/>
        <v>Michael.Scott@DunderMifflin.com</v>
      </c>
      <c r="C4" s="1"/>
      <c r="D4" s="1"/>
      <c r="E4" s="3">
        <v>1003.0</v>
      </c>
      <c r="F4" s="2" t="s">
        <v>25</v>
      </c>
      <c r="G4" s="2" t="s">
        <v>26</v>
      </c>
      <c r="H4" s="2" t="s">
        <v>27</v>
      </c>
      <c r="I4" s="3">
        <v>29.0</v>
      </c>
      <c r="J4" s="2" t="s">
        <v>15</v>
      </c>
      <c r="K4" s="1"/>
      <c r="L4" s="2" t="s">
        <v>16</v>
      </c>
      <c r="M4" s="3">
        <v>63000.0</v>
      </c>
      <c r="N4" s="4">
        <v>36711.0</v>
      </c>
      <c r="O4" s="4">
        <v>42986.0</v>
      </c>
      <c r="P4" s="2" t="s">
        <v>28</v>
      </c>
    </row>
    <row r="5">
      <c r="A5" s="2" t="s">
        <v>51</v>
      </c>
      <c r="B5" s="1" t="str">
        <f t="shared" si="1"/>
        <v>Stanley.Hudson@gmail.com</v>
      </c>
      <c r="C5" s="1"/>
      <c r="D5" s="1"/>
      <c r="E5" s="3">
        <v>1004.0</v>
      </c>
      <c r="F5" s="2" t="s">
        <v>30</v>
      </c>
      <c r="G5" s="2" t="s">
        <v>31</v>
      </c>
      <c r="H5" s="2" t="s">
        <v>32</v>
      </c>
      <c r="I5" s="3">
        <v>31.0</v>
      </c>
      <c r="J5" s="2" t="s">
        <v>22</v>
      </c>
      <c r="K5" s="1"/>
      <c r="L5" s="2" t="s">
        <v>33</v>
      </c>
      <c r="M5" s="3">
        <v>47000.0</v>
      </c>
      <c r="N5" s="4">
        <v>36530.0</v>
      </c>
      <c r="O5" s="4">
        <v>42341.0</v>
      </c>
      <c r="P5" s="2" t="s">
        <v>34</v>
      </c>
    </row>
    <row r="6">
      <c r="A6" s="1"/>
      <c r="B6" s="1"/>
      <c r="C6" s="1"/>
      <c r="D6" s="1"/>
      <c r="E6" s="3">
        <v>1005.0</v>
      </c>
      <c r="F6" s="2" t="s">
        <v>36</v>
      </c>
      <c r="G6" s="2" t="s">
        <v>37</v>
      </c>
      <c r="H6" s="2" t="s">
        <v>18</v>
      </c>
      <c r="I6" s="3">
        <v>32.0</v>
      </c>
      <c r="J6" s="2" t="s">
        <v>15</v>
      </c>
      <c r="K6" s="1"/>
      <c r="L6" s="2" t="s">
        <v>38</v>
      </c>
      <c r="M6" s="3">
        <v>50000.0</v>
      </c>
      <c r="N6" s="4">
        <v>37017.0</v>
      </c>
      <c r="O6" s="4">
        <v>42977.0</v>
      </c>
      <c r="P6" s="2" t="s">
        <v>39</v>
      </c>
    </row>
    <row r="7">
      <c r="A7" s="1"/>
      <c r="B7" s="1"/>
      <c r="C7" s="1"/>
      <c r="D7" s="1"/>
      <c r="E7" s="3">
        <v>1006.0</v>
      </c>
      <c r="F7" s="2" t="s">
        <v>40</v>
      </c>
      <c r="G7" s="2" t="s">
        <v>41</v>
      </c>
      <c r="H7" s="2" t="s">
        <v>42</v>
      </c>
      <c r="I7" s="3">
        <v>35.0</v>
      </c>
      <c r="J7" s="2" t="s">
        <v>15</v>
      </c>
      <c r="K7" s="1"/>
      <c r="L7" s="2" t="s">
        <v>43</v>
      </c>
      <c r="M7" s="3">
        <v>65000.0</v>
      </c>
      <c r="N7" s="4">
        <v>37017.0</v>
      </c>
      <c r="O7" s="4">
        <v>41528.0</v>
      </c>
      <c r="P7" s="2" t="s">
        <v>44</v>
      </c>
    </row>
    <row r="8">
      <c r="A8" s="1"/>
      <c r="B8" s="1"/>
      <c r="C8" s="1"/>
      <c r="D8" s="1"/>
      <c r="E8" s="3">
        <v>1007.0</v>
      </c>
      <c r="F8" s="2" t="s">
        <v>45</v>
      </c>
      <c r="G8" s="2" t="s">
        <v>46</v>
      </c>
      <c r="H8" s="2" t="s">
        <v>29</v>
      </c>
      <c r="I8" s="3">
        <v>32.0</v>
      </c>
      <c r="J8" s="2" t="s">
        <v>22</v>
      </c>
      <c r="K8" s="1"/>
      <c r="L8" s="2" t="s">
        <v>47</v>
      </c>
      <c r="M8" s="3">
        <v>41000.0</v>
      </c>
      <c r="N8" s="4">
        <v>37933.0</v>
      </c>
      <c r="O8" s="4">
        <v>41528.0</v>
      </c>
      <c r="P8" s="2" t="s">
        <v>48</v>
      </c>
    </row>
    <row r="9">
      <c r="A9" s="1"/>
      <c r="B9" s="1"/>
      <c r="C9" s="1"/>
      <c r="D9" s="1"/>
      <c r="E9" s="3">
        <v>1008.0</v>
      </c>
      <c r="F9" s="2" t="s">
        <v>49</v>
      </c>
      <c r="G9" s="2" t="s">
        <v>50</v>
      </c>
      <c r="H9" s="2" t="s">
        <v>51</v>
      </c>
      <c r="I9" s="3">
        <v>38.0</v>
      </c>
      <c r="J9" s="2" t="s">
        <v>15</v>
      </c>
      <c r="K9" s="1"/>
      <c r="L9" s="2" t="s">
        <v>16</v>
      </c>
      <c r="M9" s="3">
        <v>48000.0</v>
      </c>
      <c r="N9" s="4">
        <v>37416.0</v>
      </c>
      <c r="O9" s="4">
        <v>42116.0</v>
      </c>
      <c r="P9" s="2" t="s">
        <v>52</v>
      </c>
    </row>
    <row r="10">
      <c r="A10" s="1"/>
      <c r="B10" s="1"/>
      <c r="C10" s="1"/>
      <c r="D10" s="1"/>
      <c r="E10" s="3">
        <v>1009.0</v>
      </c>
      <c r="F10" s="2" t="s">
        <v>53</v>
      </c>
      <c r="G10" s="2" t="s">
        <v>54</v>
      </c>
      <c r="H10" s="2" t="s">
        <v>35</v>
      </c>
      <c r="I10" s="3">
        <v>31.0</v>
      </c>
      <c r="J10" s="2" t="s">
        <v>15</v>
      </c>
      <c r="K10" s="1"/>
      <c r="L10" s="2" t="s">
        <v>33</v>
      </c>
      <c r="M10" s="3">
        <v>42000.0</v>
      </c>
      <c r="N10" s="4">
        <v>37843.0</v>
      </c>
      <c r="O10" s="4">
        <v>42116.0</v>
      </c>
      <c r="P10" s="2" t="s">
        <v>55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>
      <c r="A2" s="2" t="s">
        <v>3</v>
      </c>
      <c r="B2" s="2" t="s">
        <v>10</v>
      </c>
      <c r="C2" s="2" t="s">
        <v>11</v>
      </c>
      <c r="D2" s="1"/>
      <c r="E2" s="1"/>
      <c r="F2" s="3">
        <v>1001.0</v>
      </c>
      <c r="G2" s="2" t="s">
        <v>12</v>
      </c>
      <c r="H2" s="2" t="s">
        <v>13</v>
      </c>
      <c r="I2" s="2" t="s">
        <v>14</v>
      </c>
      <c r="J2" s="3">
        <v>30.0</v>
      </c>
      <c r="K2" s="2" t="s">
        <v>15</v>
      </c>
      <c r="L2" s="2" t="s">
        <v>16</v>
      </c>
      <c r="M2" s="3">
        <v>45000.0</v>
      </c>
      <c r="N2" s="4">
        <v>37197.0</v>
      </c>
      <c r="O2" s="4">
        <v>42253.0</v>
      </c>
      <c r="P2" s="2" t="s">
        <v>17</v>
      </c>
    </row>
    <row r="3">
      <c r="A3" s="2" t="s">
        <v>18</v>
      </c>
      <c r="B3" s="7">
        <f t="shared" ref="B3:B6" si="1">XLOOKUP(A3,I2:I10,O2:R10)</f>
        <v>42977</v>
      </c>
      <c r="C3" s="1" t="s">
        <v>39</v>
      </c>
      <c r="D3" s="1"/>
      <c r="E3" s="1"/>
      <c r="F3" s="3">
        <v>1002.0</v>
      </c>
      <c r="G3" s="2" t="s">
        <v>19</v>
      </c>
      <c r="H3" s="2" t="s">
        <v>20</v>
      </c>
      <c r="I3" s="2" t="s">
        <v>21</v>
      </c>
      <c r="J3" s="3">
        <v>30.0</v>
      </c>
      <c r="K3" s="2" t="s">
        <v>22</v>
      </c>
      <c r="L3" s="2" t="s">
        <v>23</v>
      </c>
      <c r="M3" s="3">
        <v>36000.0</v>
      </c>
      <c r="N3" s="4">
        <v>36436.0</v>
      </c>
      <c r="O3" s="4">
        <v>42287.0</v>
      </c>
      <c r="P3" s="2" t="s">
        <v>24</v>
      </c>
    </row>
    <row r="4">
      <c r="A4" s="2" t="s">
        <v>21</v>
      </c>
      <c r="B4" s="7">
        <f t="shared" si="1"/>
        <v>42287</v>
      </c>
      <c r="C4" s="1" t="s">
        <v>24</v>
      </c>
      <c r="D4" s="1"/>
      <c r="E4" s="1"/>
      <c r="F4" s="3">
        <v>1003.0</v>
      </c>
      <c r="G4" s="2" t="s">
        <v>25</v>
      </c>
      <c r="H4" s="2" t="s">
        <v>26</v>
      </c>
      <c r="I4" s="2" t="s">
        <v>27</v>
      </c>
      <c r="J4" s="3">
        <v>29.0</v>
      </c>
      <c r="K4" s="2" t="s">
        <v>15</v>
      </c>
      <c r="L4" s="2" t="s">
        <v>16</v>
      </c>
      <c r="M4" s="3">
        <v>63000.0</v>
      </c>
      <c r="N4" s="4">
        <v>36711.0</v>
      </c>
      <c r="O4" s="4">
        <v>42986.0</v>
      </c>
      <c r="P4" s="2" t="s">
        <v>28</v>
      </c>
    </row>
    <row r="5">
      <c r="A5" s="2" t="s">
        <v>29</v>
      </c>
      <c r="B5" s="7">
        <f t="shared" si="1"/>
        <v>41528</v>
      </c>
      <c r="C5" s="1" t="s">
        <v>48</v>
      </c>
      <c r="D5" s="1"/>
      <c r="E5" s="1"/>
      <c r="F5" s="3">
        <v>1004.0</v>
      </c>
      <c r="G5" s="2" t="s">
        <v>30</v>
      </c>
      <c r="H5" s="2" t="s">
        <v>31</v>
      </c>
      <c r="I5" s="2" t="s">
        <v>32</v>
      </c>
      <c r="J5" s="3">
        <v>31.0</v>
      </c>
      <c r="K5" s="2" t="s">
        <v>22</v>
      </c>
      <c r="L5" s="2" t="s">
        <v>33</v>
      </c>
      <c r="M5" s="3">
        <v>47000.0</v>
      </c>
      <c r="N5" s="4">
        <v>36530.0</v>
      </c>
      <c r="O5" s="4">
        <v>42341.0</v>
      </c>
      <c r="P5" s="2" t="s">
        <v>34</v>
      </c>
    </row>
    <row r="6">
      <c r="A6" s="2" t="s">
        <v>35</v>
      </c>
      <c r="B6" s="7">
        <f t="shared" si="1"/>
        <v>42116</v>
      </c>
      <c r="C6" s="1" t="s">
        <v>55</v>
      </c>
      <c r="D6" s="1"/>
      <c r="E6" s="1"/>
      <c r="F6" s="3">
        <v>1005.0</v>
      </c>
      <c r="G6" s="2" t="s">
        <v>36</v>
      </c>
      <c r="H6" s="2" t="s">
        <v>37</v>
      </c>
      <c r="I6" s="2" t="s">
        <v>18</v>
      </c>
      <c r="J6" s="3">
        <v>32.0</v>
      </c>
      <c r="K6" s="2" t="s">
        <v>15</v>
      </c>
      <c r="L6" s="2" t="s">
        <v>38</v>
      </c>
      <c r="M6" s="3">
        <v>50000.0</v>
      </c>
      <c r="N6" s="4">
        <v>37017.0</v>
      </c>
      <c r="O6" s="4">
        <v>42977.0</v>
      </c>
      <c r="P6" s="2" t="s">
        <v>39</v>
      </c>
    </row>
    <row r="7">
      <c r="A7" s="1"/>
      <c r="B7" s="1"/>
      <c r="C7" s="1"/>
      <c r="D7" s="1"/>
      <c r="E7" s="1"/>
      <c r="F7" s="3">
        <v>1006.0</v>
      </c>
      <c r="G7" s="2" t="s">
        <v>40</v>
      </c>
      <c r="H7" s="2" t="s">
        <v>41</v>
      </c>
      <c r="I7" s="2" t="s">
        <v>42</v>
      </c>
      <c r="J7" s="3">
        <v>35.0</v>
      </c>
      <c r="K7" s="2" t="s">
        <v>15</v>
      </c>
      <c r="L7" s="2" t="s">
        <v>43</v>
      </c>
      <c r="M7" s="3">
        <v>65000.0</v>
      </c>
      <c r="N7" s="4">
        <v>37017.0</v>
      </c>
      <c r="O7" s="4">
        <v>41528.0</v>
      </c>
      <c r="P7" s="2" t="s">
        <v>44</v>
      </c>
    </row>
    <row r="8">
      <c r="A8" s="1"/>
      <c r="B8" s="1"/>
      <c r="C8" s="1"/>
      <c r="D8" s="1"/>
      <c r="E8" s="1"/>
      <c r="F8" s="3">
        <v>1007.0</v>
      </c>
      <c r="G8" s="2" t="s">
        <v>45</v>
      </c>
      <c r="H8" s="2" t="s">
        <v>46</v>
      </c>
      <c r="I8" s="2" t="s">
        <v>29</v>
      </c>
      <c r="J8" s="3">
        <v>32.0</v>
      </c>
      <c r="K8" s="2" t="s">
        <v>22</v>
      </c>
      <c r="L8" s="2" t="s">
        <v>47</v>
      </c>
      <c r="M8" s="3">
        <v>41000.0</v>
      </c>
      <c r="N8" s="4">
        <v>37933.0</v>
      </c>
      <c r="O8" s="4">
        <v>41528.0</v>
      </c>
      <c r="P8" s="2" t="s">
        <v>48</v>
      </c>
    </row>
    <row r="9">
      <c r="A9" s="1"/>
      <c r="B9" s="1"/>
      <c r="C9" s="1"/>
      <c r="D9" s="1"/>
      <c r="E9" s="1"/>
      <c r="F9" s="3">
        <v>1008.0</v>
      </c>
      <c r="G9" s="2" t="s">
        <v>49</v>
      </c>
      <c r="H9" s="2" t="s">
        <v>50</v>
      </c>
      <c r="I9" s="2" t="s">
        <v>51</v>
      </c>
      <c r="J9" s="3">
        <v>38.0</v>
      </c>
      <c r="K9" s="2" t="s">
        <v>15</v>
      </c>
      <c r="L9" s="2" t="s">
        <v>16</v>
      </c>
      <c r="M9" s="3">
        <v>48000.0</v>
      </c>
      <c r="N9" s="4">
        <v>37416.0</v>
      </c>
      <c r="O9" s="4">
        <v>42116.0</v>
      </c>
      <c r="P9" s="2" t="s">
        <v>52</v>
      </c>
    </row>
    <row r="10">
      <c r="A10" s="1"/>
      <c r="B10" s="1"/>
      <c r="C10" s="1"/>
      <c r="D10" s="1"/>
      <c r="E10" s="1"/>
      <c r="F10" s="3">
        <v>1009.0</v>
      </c>
      <c r="G10" s="2" t="s">
        <v>53</v>
      </c>
      <c r="H10" s="2" t="s">
        <v>54</v>
      </c>
      <c r="I10" s="2" t="s">
        <v>35</v>
      </c>
      <c r="J10" s="3">
        <v>31.0</v>
      </c>
      <c r="K10" s="2" t="s">
        <v>15</v>
      </c>
      <c r="L10" s="2" t="s">
        <v>33</v>
      </c>
      <c r="M10" s="3">
        <v>42000.0</v>
      </c>
      <c r="N10" s="4">
        <v>37843.0</v>
      </c>
      <c r="O10" s="4">
        <v>42116.0</v>
      </c>
      <c r="P10" s="2" t="s">
        <v>55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drawing r:id="rId1"/>
</worksheet>
</file>