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scientificnet.sharepoint.com/sites/PowerBI182/Shared Documents/General/Karten/Bachelorarbeit Aaron Penn/"/>
    </mc:Choice>
  </mc:AlternateContent>
  <xr:revisionPtr revIDLastSave="20" documentId="13_ncr:1_{1F0E4F1A-F706-4F4C-BBD0-C499FC2C989D}" xr6:coauthVersionLast="47" xr6:coauthVersionMax="47" xr10:uidLastSave="{96E14B3B-8591-4C49-A612-101A93D52978}"/>
  <bookViews>
    <workbookView xWindow="-120" yWindow="-120" windowWidth="29040" windowHeight="15990" xr2:uid="{00000000-000D-0000-FFFF-FFFF00000000}"/>
  </bookViews>
  <sheets>
    <sheet name="Zusammenlegung Penn" sheetId="4" r:id="rId1"/>
    <sheet name="Tabelle2" sheetId="5" r:id="rId2"/>
    <sheet name="PowerBI" sheetId="2" r:id="rId3"/>
    <sheet name="Gemeinde_NEU_ID" sheetId="3" r:id="rId4"/>
    <sheet name="Kontrolle BZG" sheetId="1" r:id="rId5"/>
  </sheets>
  <definedNames>
    <definedName name="_xlnm._FilterDatabase" localSheetId="4" hidden="1">'Kontrolle BZG'!$A$1:$J$117</definedName>
    <definedName name="_xlnm._FilterDatabase" localSheetId="2" hidden="1">PowerBI!$A$1:$H$117</definedName>
    <definedName name="_xlnm._FilterDatabase" localSheetId="0" hidden="1">'Zusammenlegung Penn'!$A$1:$F$117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7" i="4" l="1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H117" i="1"/>
  <c r="H116" i="1"/>
  <c r="H115" i="1"/>
  <c r="H114" i="1"/>
  <c r="J114" i="1" s="1"/>
  <c r="H113" i="1"/>
  <c r="J113" i="1" s="1"/>
  <c r="H112" i="1"/>
  <c r="H111" i="1"/>
  <c r="H110" i="1"/>
  <c r="J110" i="1" s="1"/>
  <c r="H109" i="1"/>
  <c r="H108" i="1"/>
  <c r="J108" i="1" s="1"/>
  <c r="H107" i="1"/>
  <c r="H106" i="1"/>
  <c r="J106" i="1" s="1"/>
  <c r="H105" i="1"/>
  <c r="J105" i="1" s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116" i="1" l="1"/>
  <c r="J2" i="1"/>
  <c r="J98" i="1"/>
  <c r="J107" i="1"/>
  <c r="J115" i="1"/>
  <c r="J109" i="1"/>
  <c r="J117" i="1"/>
  <c r="J111" i="1"/>
  <c r="J104" i="1"/>
  <c r="J112" i="1"/>
</calcChain>
</file>

<file path=xl/sharedStrings.xml><?xml version="1.0" encoding="utf-8"?>
<sst xmlns="http://schemas.openxmlformats.org/spreadsheetml/2006/main" count="1046" uniqueCount="205">
  <si>
    <t>ISTAT Codice Comune</t>
  </si>
  <si>
    <t>ID</t>
  </si>
  <si>
    <t>Gemeinde</t>
  </si>
  <si>
    <t>BZG</t>
  </si>
  <si>
    <t>Infrastrukturpunkte</t>
  </si>
  <si>
    <t>Finanzpunkte</t>
  </si>
  <si>
    <t>Gemeinde neu</t>
  </si>
  <si>
    <t>Aldein</t>
  </si>
  <si>
    <t>Ueberetsch-Suedtiroler Unterland</t>
  </si>
  <si>
    <t>Montan - Aldein</t>
  </si>
  <si>
    <t>Andrian</t>
  </si>
  <si>
    <t>Terlan</t>
  </si>
  <si>
    <t>Altrei</t>
  </si>
  <si>
    <t>Eppan A.D.W.</t>
  </si>
  <si>
    <t>Hafling</t>
  </si>
  <si>
    <t>Burggrafenamt</t>
  </si>
  <si>
    <t>Schenna</t>
  </si>
  <si>
    <t>Abtei</t>
  </si>
  <si>
    <t>Pustertal</t>
  </si>
  <si>
    <t>Abtei - Corvara</t>
  </si>
  <si>
    <t>Barbian</t>
  </si>
  <si>
    <t>Eisacktal</t>
  </si>
  <si>
    <t>Bozen</t>
  </si>
  <si>
    <t>Prags</t>
  </si>
  <si>
    <t>Niederdorf - Prags</t>
  </si>
  <si>
    <t>Brenner</t>
  </si>
  <si>
    <t>Wipptal</t>
  </si>
  <si>
    <t>Brixen</t>
  </si>
  <si>
    <t>Branzoll</t>
  </si>
  <si>
    <t>Bruneck</t>
  </si>
  <si>
    <t>Kuens</t>
  </si>
  <si>
    <t>Tirol</t>
  </si>
  <si>
    <t>Kaltern A.D.W.</t>
  </si>
  <si>
    <t>Freienfeld</t>
  </si>
  <si>
    <t>Sand in Taufers</t>
  </si>
  <si>
    <t>Kastelbell - Tschars</t>
  </si>
  <si>
    <t>Vinschgau</t>
  </si>
  <si>
    <t>Kastelruth</t>
  </si>
  <si>
    <t>Salten Schlern</t>
  </si>
  <si>
    <t>Tscherms</t>
  </si>
  <si>
    <t>Marling - Tscherms</t>
  </si>
  <si>
    <t>Kiens</t>
  </si>
  <si>
    <t>Klausen</t>
  </si>
  <si>
    <t>Karneid</t>
  </si>
  <si>
    <t>Kurtatsch A.D.W.</t>
  </si>
  <si>
    <t>Kurtinig A.D.W.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</si>
  <si>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</si>
  <si>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</si>
  <si>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</si>
  <si>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</si>
  <si>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</si>
  <si>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</si>
  <si>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</si>
  <si>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Villnöß</t>
  </si>
  <si>
    <t>Gais</t>
  </si>
  <si>
    <t>Gargazon</t>
  </si>
  <si>
    <t>Burgstall - Gargazon</t>
  </si>
  <si>
    <t>Glurns</t>
  </si>
  <si>
    <t>Glurns - Schluderns</t>
  </si>
  <si>
    <t>Latsch</t>
  </si>
  <si>
    <t>Algund</t>
  </si>
  <si>
    <t>Lajen</t>
  </si>
  <si>
    <t>Leifers</t>
  </si>
  <si>
    <t>Lana</t>
  </si>
  <si>
    <t>Laas</t>
  </si>
  <si>
    <t>Laurein</t>
  </si>
  <si>
    <t>St. Pankraz - Ulten</t>
  </si>
  <si>
    <t>Lüsen</t>
  </si>
  <si>
    <t>Margreid A.D.W.</t>
  </si>
  <si>
    <t>Mals</t>
  </si>
  <si>
    <t>Enneberg</t>
  </si>
  <si>
    <t>Marling</t>
  </si>
  <si>
    <t>Martell</t>
  </si>
  <si>
    <t>Mölten</t>
  </si>
  <si>
    <t>Vöran - Mölten</t>
  </si>
  <si>
    <t>Meran</t>
  </si>
  <si>
    <t>Welsberg-Taisten</t>
  </si>
  <si>
    <t>Welsberg - Taisten - Gsies</t>
  </si>
  <si>
    <t>Montan</t>
  </si>
  <si>
    <t>Moos in Passeier</t>
  </si>
  <si>
    <t>St. Leonhard in Passeier</t>
  </si>
  <si>
    <t>Nals</t>
  </si>
  <si>
    <t>Naturns</t>
  </si>
  <si>
    <t>Natz-Schabs</t>
  </si>
  <si>
    <t>Welschnofen</t>
  </si>
  <si>
    <t>Deutschnofen</t>
  </si>
  <si>
    <t>Auer</t>
  </si>
  <si>
    <t>St. Ulrich in Gröden</t>
  </si>
  <si>
    <t>Partschins</t>
  </si>
  <si>
    <t>Percha</t>
  </si>
  <si>
    <t>Plaus</t>
  </si>
  <si>
    <t>Waidbruck</t>
  </si>
  <si>
    <t>Burgstall</t>
  </si>
  <si>
    <t>Prad am Stilfserjoch</t>
  </si>
  <si>
    <t>Prad - Stilfs</t>
  </si>
  <si>
    <t>Prettau</t>
  </si>
  <si>
    <t>Ahrntal</t>
  </si>
  <si>
    <t>Proveis</t>
  </si>
  <si>
    <t>Ratschings</t>
  </si>
  <si>
    <t>Rasen-Antholz</t>
  </si>
  <si>
    <t>Antholz - Olang</t>
  </si>
  <si>
    <t>Ritten</t>
  </si>
  <si>
    <t>Riffian</t>
  </si>
  <si>
    <t>Mühlbach</t>
  </si>
  <si>
    <t>Rodeneck</t>
  </si>
  <si>
    <t>Salurn A.D.W.</t>
  </si>
  <si>
    <t>Innichen</t>
  </si>
  <si>
    <t>Jenesien</t>
  </si>
  <si>
    <t>St. Lorenzen</t>
  </si>
  <si>
    <t>St. Martin in Thurn</t>
  </si>
  <si>
    <t>Wengen - St. Martin</t>
  </si>
  <si>
    <t>St. Martin in Passeier</t>
  </si>
  <si>
    <t>St. Pankraz</t>
  </si>
  <si>
    <t>St. Christina in Gröden</t>
  </si>
  <si>
    <t>St. Christina - Wolkenstein</t>
  </si>
  <si>
    <t>Sarntal</t>
  </si>
  <si>
    <t>Mühlwald</t>
  </si>
  <si>
    <t>Wolkenstein in Gröden</t>
  </si>
  <si>
    <t>Schnals</t>
  </si>
  <si>
    <t>Sexten</t>
  </si>
  <si>
    <t>Schlanders</t>
  </si>
  <si>
    <t>Schluderns</t>
  </si>
  <si>
    <t>Stilfs</t>
  </si>
  <si>
    <t>Terenten</t>
  </si>
  <si>
    <t>Vintl</t>
  </si>
  <si>
    <t>Tramin A.D.W.</t>
  </si>
  <si>
    <t>Tisens</t>
  </si>
  <si>
    <t>Tiers</t>
  </si>
  <si>
    <t>Truden im Naturpark</t>
  </si>
  <si>
    <t>Taufers im Münstertal</t>
  </si>
  <si>
    <t>Ulten</t>
  </si>
  <si>
    <t>Pfatten</t>
  </si>
  <si>
    <t>Olang</t>
  </si>
  <si>
    <t>Pfitsch</t>
  </si>
  <si>
    <t>Gsies</t>
  </si>
  <si>
    <t>Vahrn</t>
  </si>
  <si>
    <t>Vöran</t>
  </si>
  <si>
    <t>Niederdorf</t>
  </si>
  <si>
    <t>Villanders</t>
  </si>
  <si>
    <t>Sterzing</t>
  </si>
  <si>
    <t>Feldthurns</t>
  </si>
  <si>
    <t>Wengen</t>
  </si>
  <si>
    <t>U.L. Frau im Walde - St. Felix</t>
  </si>
  <si>
    <t>Anzahl Gem.</t>
  </si>
  <si>
    <t>Anzahl BZG</t>
  </si>
  <si>
    <t>Ungleich, d.h. mehrere BZG</t>
  </si>
  <si>
    <t>Überetsch-Südt.Unterland</t>
  </si>
  <si>
    <t>Eppan a.d. Weinstr.</t>
  </si>
  <si>
    <t>Kaltern a.d. Weinstr.</t>
  </si>
  <si>
    <t>Kastelbell-Tschars</t>
  </si>
  <si>
    <t>Salten-Schlern</t>
  </si>
  <si>
    <t>Kurtatsch a.d.Weinstr.</t>
  </si>
  <si>
    <t>Kurtinig a.d. Weinstr.</t>
  </si>
  <si>
    <t>Villnöss</t>
  </si>
  <si>
    <t>Margreid a.d. Weinstr.</t>
  </si>
  <si>
    <t>St.Ulrich</t>
  </si>
  <si>
    <t>Prad am Stilfser Joch</t>
  </si>
  <si>
    <t>Salurn</t>
  </si>
  <si>
    <t>St.Leonhard in Pass.</t>
  </si>
  <si>
    <t>St.Lorenzen</t>
  </si>
  <si>
    <t>St.Martin in Thurn</t>
  </si>
  <si>
    <t>St.Martin in Passeier</t>
  </si>
  <si>
    <t>St.Pankraz</t>
  </si>
  <si>
    <t>St.Christina in Gröden</t>
  </si>
  <si>
    <t>Tramin a.d. Weinstr.</t>
  </si>
  <si>
    <t>U.L.Frau i.W.-St.Felix</t>
  </si>
  <si>
    <t>GemeindeID</t>
  </si>
  <si>
    <t>BZGID</t>
  </si>
  <si>
    <t>ISTAT_Codice_Comune</t>
  </si>
  <si>
    <t>Gemeinde_zusammengelegt</t>
  </si>
  <si>
    <t>Gemeinde_NEU</t>
  </si>
  <si>
    <t>Gemeinde_NEU_ID</t>
  </si>
  <si>
    <t>Zusammenlegung Penn ID</t>
  </si>
  <si>
    <t>Zusammenlegung Penn Gemeinde</t>
  </si>
  <si>
    <t>Measure</t>
  </si>
  <si>
    <t>Prettau - Ahrntal</t>
  </si>
  <si>
    <t>Rasen-Antholz - Olang</t>
  </si>
  <si>
    <t>Branzoll - Pfatten</t>
  </si>
  <si>
    <t>Gargazon - Burgstall</t>
  </si>
  <si>
    <t>Innichen - Sexten</t>
  </si>
  <si>
    <t>Klausen - Villanders</t>
  </si>
  <si>
    <t>Kurtatsch a.d.Weinstr. - Kurtinig a.d. Weinstr. - Margreid a.d. Weinstr.</t>
  </si>
  <si>
    <t>Lajen - Waidbruck</t>
  </si>
  <si>
    <t>Latsch - Martell</t>
  </si>
  <si>
    <t>Mals - Taufers im Münstertal</t>
  </si>
  <si>
    <t>Tscherms - Marling</t>
  </si>
  <si>
    <t>Aldein - Altrei - Montan - Truden im Naturpark</t>
  </si>
  <si>
    <t>Mühlbach - Rodeneck</t>
  </si>
  <si>
    <t>Naturns - Plaus</t>
  </si>
  <si>
    <t>Prags - Niederdorf</t>
  </si>
  <si>
    <t>Prad am Stilfser Joch - Stilfs</t>
  </si>
  <si>
    <t>Sand in Taufers - Mühlwald</t>
  </si>
  <si>
    <t>Hafling - Schenna</t>
  </si>
  <si>
    <t>St.Christina in Gröden - Wolkenstein in Gröden</t>
  </si>
  <si>
    <t>Moos in Passeier - St.Leonhard in Pass.</t>
  </si>
  <si>
    <t>Laurein - Proveis - St.Pankraz - Ulten</t>
  </si>
  <si>
    <t>Andrian - Nals - Terlan</t>
  </si>
  <si>
    <t>Kuens - Riffian - Tirol</t>
  </si>
  <si>
    <t>Tisens - U.L.Frau i.W.-St.Felix</t>
  </si>
  <si>
    <t>Terenten - Vintl</t>
  </si>
  <si>
    <t>Völs am Schlern - Tiers</t>
  </si>
  <si>
    <t>Mölten - Vöran</t>
  </si>
  <si>
    <t>Welsberg-Taisten - Gsies</t>
  </si>
  <si>
    <t>St.Martin in Thurn - Wengen</t>
  </si>
  <si>
    <t>Gemeindename laut Bac 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</si>
</sst>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6FF1-90A3-4CA4-9940-4A498D3C9152}">
  <dimension ref="A1:I117"/>
  <sheetViews>
    <sheetView tabSelected="1" workbookViewId="0">
      <selection activeCell="C6" sqref="C6"/>
    </sheetView>
  </sheetViews>
  <sheetFormatPr baseColWidth="10" defaultColWidth="9.28515625" defaultRowHeight="15" x14ac:dyDescent="0.25"/>
  <cols>
    <col min="1" max="1" width="20.28515625" bestFit="1" customWidth="1"/>
    <col min="2" max="2" width="12.5703125" bestFit="1" customWidth="1"/>
    <col min="3" max="3" width="21.7109375" style="1" bestFit="1" customWidth="1"/>
    <col min="4" max="4" width="6.7109375" style="1" bestFit="1" customWidth="1"/>
    <col min="5" max="5" width="24.42578125" style="1" bestFit="1" customWidth="1"/>
    <col min="6" max="6" width="24.7109375" style="3" bestFit="1" customWidth="1"/>
    <col min="7" max="7" width="26.140625" style="1" bestFit="1" customWidth="1"/>
    <col min="8" max="8" width="24.28515625" style="1" bestFit="1" customWidth="1"/>
    <col min="9" max="9" width="32" style="1" bestFit="1" customWidth="1"/>
  </cols>
  <sheetData>
    <row r="1" spans="1:9" x14ac:dyDescent="0.25">
      <c r="A1" t="s">
        <v>168</v>
      </c>
      <c r="B1" t="s">
        <v>166</v>
      </c>
      <c r="C1" s="1" t="s">
        <v>2</v>
      </c>
      <c r="D1" s="1" t="s">
        <v>167</v>
      </c>
      <c r="E1" s="1" t="s">
        <v>3</v>
      </c>
      <c r="F1" s="3" t="s">
        <v>204</v>
      </c>
      <c r="G1" s="1" t="s">
        <v>169</v>
      </c>
      <c r="H1" s="1" t="s">
        <v>172</v>
      </c>
      <c r="I1" s="1" t="s">
        <v>173</v>
      </c>
    </row>
    <row r="2" spans="1:9" x14ac:dyDescent="0.25">
      <c r="A2">
        <v>21001</v>
      </c>
      <c r="B2">
        <v>1</v>
      </c>
      <c r="C2" s="1" t="s">
        <v>7</v>
      </c>
      <c r="D2" s="1">
        <v>3</v>
      </c>
      <c r="E2" s="1" t="s">
        <v>146</v>
      </c>
      <c r="F2" s="3" t="s">
        <v>9</v>
      </c>
      <c r="G2" s="1" t="str">
        <f>IF(F2="","NEIN","JA")</f>
        <v>JA</v>
      </c>
      <c r="H2" s="1">
        <v>214</v>
      </c>
      <c r="I2" s="1" t="str">
        <f>_xlfn.XLOOKUP(H2,Tabelle2!A:A,Tabelle2!B:B)</f>
        <v>Aldein - Altrei - Montan - Truden im Naturpark</v>
      </c>
    </row>
    <row r="3" spans="1:9" x14ac:dyDescent="0.25">
      <c r="A3">
        <v>21002</v>
      </c>
      <c r="B3">
        <v>2</v>
      </c>
      <c r="C3" s="1" t="s">
        <v>10</v>
      </c>
      <c r="D3" s="1">
        <v>3</v>
      </c>
      <c r="E3" s="1" t="s">
        <v>146</v>
      </c>
      <c r="F3" s="3" t="s">
        <v>11</v>
      </c>
      <c r="G3" s="1" t="str">
        <f t="shared" ref="G3:G66" si="0">IF(F3="","NEIN","JA")</f>
        <v>JA</v>
      </c>
      <c r="H3" s="1">
        <v>224</v>
      </c>
      <c r="I3" s="1" t="str">
        <f>_xlfn.XLOOKUP(H3,Tabelle2!A:A,Tabelle2!B:B)</f>
        <v>Andrian - Nals - Terlan</v>
      </c>
    </row>
    <row r="4" spans="1:9" x14ac:dyDescent="0.25">
      <c r="A4">
        <v>21003</v>
      </c>
      <c r="B4">
        <v>3</v>
      </c>
      <c r="C4" s="1" t="s">
        <v>12</v>
      </c>
      <c r="D4" s="1">
        <v>3</v>
      </c>
      <c r="E4" s="1" t="s">
        <v>146</v>
      </c>
      <c r="F4" s="3" t="s">
        <v>9</v>
      </c>
      <c r="G4" s="1" t="str">
        <f t="shared" si="0"/>
        <v>JA</v>
      </c>
      <c r="H4" s="1">
        <v>214</v>
      </c>
      <c r="I4" s="1" t="str">
        <f>_xlfn.XLOOKUP(H4,Tabelle2!A:A,Tabelle2!B:B)</f>
        <v>Aldein - Altrei - Montan - Truden im Naturpark</v>
      </c>
    </row>
    <row r="5" spans="1:9" x14ac:dyDescent="0.25">
      <c r="A5">
        <v>21004</v>
      </c>
      <c r="B5">
        <v>4</v>
      </c>
      <c r="C5" s="1" t="s">
        <v>147</v>
      </c>
      <c r="D5" s="1">
        <v>3</v>
      </c>
      <c r="E5" s="1" t="s">
        <v>146</v>
      </c>
      <c r="G5" s="1" t="str">
        <f t="shared" si="0"/>
        <v>NEIN</v>
      </c>
      <c r="H5" s="1">
        <v>4</v>
      </c>
      <c r="I5" s="1" t="str">
        <f>_xlfn.XLOOKUP(H5,Tabelle2!A:A,Tabelle2!B:B)</f>
        <v>Eppan a.d. Weinstr.</v>
      </c>
    </row>
    <row r="6" spans="1:9" x14ac:dyDescent="0.25">
      <c r="A6">
        <v>21005</v>
      </c>
      <c r="B6">
        <v>5</v>
      </c>
      <c r="C6" s="1" t="s">
        <v>14</v>
      </c>
      <c r="D6" s="1">
        <v>2</v>
      </c>
      <c r="E6" s="1" t="s">
        <v>15</v>
      </c>
      <c r="F6" s="3" t="s">
        <v>16</v>
      </c>
      <c r="G6" s="1" t="str">
        <f t="shared" si="0"/>
        <v>JA</v>
      </c>
      <c r="H6" s="1">
        <v>220</v>
      </c>
      <c r="I6" s="1" t="str">
        <f>_xlfn.XLOOKUP(H6,Tabelle2!A:A,Tabelle2!B:B)</f>
        <v>Hafling - Schenna</v>
      </c>
    </row>
    <row r="7" spans="1:9" x14ac:dyDescent="0.25">
      <c r="A7">
        <v>21006</v>
      </c>
      <c r="B7">
        <v>6</v>
      </c>
      <c r="C7" s="1" t="s">
        <v>17</v>
      </c>
      <c r="D7" s="1">
        <v>8</v>
      </c>
      <c r="E7" s="1" t="s">
        <v>18</v>
      </c>
      <c r="F7" s="3" t="s">
        <v>19</v>
      </c>
      <c r="G7" s="1" t="str">
        <f t="shared" si="0"/>
        <v>JA</v>
      </c>
      <c r="H7" s="1">
        <v>201</v>
      </c>
      <c r="I7" s="1" t="str">
        <f>_xlfn.XLOOKUP(H7,Tabelle2!A:A,Tabelle2!B:B)</f>
        <v>Abtei - Corvara</v>
      </c>
    </row>
    <row r="8" spans="1:9" x14ac:dyDescent="0.25">
      <c r="A8">
        <v>21007</v>
      </c>
      <c r="B8">
        <v>7</v>
      </c>
      <c r="C8" s="1" t="s">
        <v>20</v>
      </c>
      <c r="D8" s="1">
        <v>6</v>
      </c>
      <c r="E8" s="1" t="s">
        <v>21</v>
      </c>
      <c r="G8" s="1" t="str">
        <f t="shared" si="0"/>
        <v>NEIN</v>
      </c>
      <c r="H8" s="1">
        <v>7</v>
      </c>
      <c r="I8" s="1" t="str">
        <f>_xlfn.XLOOKUP(H8,Tabelle2!A:A,Tabelle2!B:B)</f>
        <v>Barbian</v>
      </c>
    </row>
    <row r="9" spans="1:9" x14ac:dyDescent="0.25">
      <c r="A9">
        <v>21008</v>
      </c>
      <c r="B9">
        <v>8</v>
      </c>
      <c r="C9" s="1" t="s">
        <v>22</v>
      </c>
      <c r="D9" s="1">
        <v>4</v>
      </c>
      <c r="E9" s="1" t="s">
        <v>22</v>
      </c>
      <c r="G9" s="1" t="str">
        <f t="shared" si="0"/>
        <v>NEIN</v>
      </c>
      <c r="H9" s="1">
        <v>8</v>
      </c>
      <c r="I9" s="1" t="str">
        <f>_xlfn.XLOOKUP(H9,Tabelle2!A:A,Tabelle2!B:B)</f>
        <v>Bozen</v>
      </c>
    </row>
    <row r="10" spans="1:9" x14ac:dyDescent="0.25">
      <c r="A10">
        <v>21009</v>
      </c>
      <c r="B10">
        <v>9</v>
      </c>
      <c r="C10" s="1" t="s">
        <v>23</v>
      </c>
      <c r="D10" s="1">
        <v>8</v>
      </c>
      <c r="E10" s="1" t="s">
        <v>18</v>
      </c>
      <c r="F10" s="3" t="s">
        <v>24</v>
      </c>
      <c r="G10" s="1" t="str">
        <f t="shared" si="0"/>
        <v>JA</v>
      </c>
      <c r="H10" s="1">
        <v>217</v>
      </c>
      <c r="I10" s="1" t="str">
        <f>_xlfn.XLOOKUP(H10,Tabelle2!A:A,Tabelle2!B:B)</f>
        <v>Prags - Niederdorf</v>
      </c>
    </row>
    <row r="11" spans="1:9" x14ac:dyDescent="0.25">
      <c r="A11">
        <v>21010</v>
      </c>
      <c r="B11">
        <v>10</v>
      </c>
      <c r="C11" s="1" t="s">
        <v>25</v>
      </c>
      <c r="D11" s="1">
        <v>7</v>
      </c>
      <c r="E11" s="1" t="s">
        <v>26</v>
      </c>
      <c r="G11" s="1" t="str">
        <f t="shared" si="0"/>
        <v>NEIN</v>
      </c>
      <c r="H11" s="1">
        <v>10</v>
      </c>
      <c r="I11" s="1" t="str">
        <f>_xlfn.XLOOKUP(H11,Tabelle2!A:A,Tabelle2!B:B)</f>
        <v>Brenner</v>
      </c>
    </row>
    <row r="12" spans="1:9" x14ac:dyDescent="0.25">
      <c r="A12">
        <v>21011</v>
      </c>
      <c r="B12">
        <v>11</v>
      </c>
      <c r="C12" s="1" t="s">
        <v>27</v>
      </c>
      <c r="D12" s="1">
        <v>6</v>
      </c>
      <c r="E12" s="1" t="s">
        <v>21</v>
      </c>
      <c r="G12" s="1" t="str">
        <f t="shared" si="0"/>
        <v>NEIN</v>
      </c>
      <c r="H12" s="1">
        <v>11</v>
      </c>
      <c r="I12" s="1" t="str">
        <f>_xlfn.XLOOKUP(H12,Tabelle2!A:A,Tabelle2!B:B)</f>
        <v>Brixen</v>
      </c>
    </row>
    <row r="13" spans="1:9" x14ac:dyDescent="0.25">
      <c r="A13">
        <v>21012</v>
      </c>
      <c r="B13">
        <v>12</v>
      </c>
      <c r="C13" s="1" t="s">
        <v>28</v>
      </c>
      <c r="D13" s="1">
        <v>3</v>
      </c>
      <c r="E13" s="1" t="s">
        <v>146</v>
      </c>
      <c r="F13" s="3" t="s">
        <v>28</v>
      </c>
      <c r="G13" s="1" t="str">
        <f t="shared" si="0"/>
        <v>JA</v>
      </c>
      <c r="H13" s="1">
        <v>204</v>
      </c>
      <c r="I13" s="1" t="str">
        <f>_xlfn.XLOOKUP(H13,Tabelle2!A:A,Tabelle2!B:B)</f>
        <v>Branzoll - Pfatten</v>
      </c>
    </row>
    <row r="14" spans="1:9" x14ac:dyDescent="0.25">
      <c r="A14">
        <v>21013</v>
      </c>
      <c r="B14">
        <v>13</v>
      </c>
      <c r="C14" s="1" t="s">
        <v>29</v>
      </c>
      <c r="D14" s="1">
        <v>8</v>
      </c>
      <c r="E14" s="1" t="s">
        <v>18</v>
      </c>
      <c r="G14" s="1" t="str">
        <f t="shared" si="0"/>
        <v>NEIN</v>
      </c>
      <c r="H14" s="1">
        <v>13</v>
      </c>
      <c r="I14" s="1" t="str">
        <f>_xlfn.XLOOKUP(H14,Tabelle2!A:A,Tabelle2!B:B)</f>
        <v>Bruneck</v>
      </c>
    </row>
    <row r="15" spans="1:9" x14ac:dyDescent="0.25">
      <c r="A15">
        <v>21014</v>
      </c>
      <c r="B15">
        <v>14</v>
      </c>
      <c r="C15" s="1" t="s">
        <v>30</v>
      </c>
      <c r="D15" s="1">
        <v>2</v>
      </c>
      <c r="E15" s="1" t="s">
        <v>15</v>
      </c>
      <c r="F15" s="3" t="s">
        <v>31</v>
      </c>
      <c r="G15" s="1" t="str">
        <f t="shared" si="0"/>
        <v>JA</v>
      </c>
      <c r="H15" s="1">
        <v>225</v>
      </c>
      <c r="I15" s="1" t="str">
        <f>_xlfn.XLOOKUP(H15,Tabelle2!A:A,Tabelle2!B:B)</f>
        <v>Kuens - Riffian - Tirol</v>
      </c>
    </row>
    <row r="16" spans="1:9" x14ac:dyDescent="0.25">
      <c r="A16">
        <v>21015</v>
      </c>
      <c r="B16">
        <v>15</v>
      </c>
      <c r="C16" s="1" t="s">
        <v>148</v>
      </c>
      <c r="D16" s="1">
        <v>3</v>
      </c>
      <c r="E16" s="1" t="s">
        <v>146</v>
      </c>
      <c r="G16" s="1" t="str">
        <f t="shared" si="0"/>
        <v>NEIN</v>
      </c>
      <c r="H16" s="1">
        <v>15</v>
      </c>
      <c r="I16" s="1" t="str">
        <f>_xlfn.XLOOKUP(H16,Tabelle2!A:A,Tabelle2!B:B)</f>
        <v>Kaltern a.d. Weinstr.</v>
      </c>
    </row>
    <row r="17" spans="1:9" x14ac:dyDescent="0.25">
      <c r="A17">
        <v>21016</v>
      </c>
      <c r="B17">
        <v>16</v>
      </c>
      <c r="C17" s="1" t="s">
        <v>33</v>
      </c>
      <c r="D17" s="1">
        <v>7</v>
      </c>
      <c r="E17" s="1" t="s">
        <v>26</v>
      </c>
      <c r="G17" s="1" t="str">
        <f t="shared" si="0"/>
        <v>NEIN</v>
      </c>
      <c r="H17" s="1">
        <v>16</v>
      </c>
      <c r="I17" s="1" t="str">
        <f>_xlfn.XLOOKUP(H17,Tabelle2!A:A,Tabelle2!B:B)</f>
        <v>Freienfeld</v>
      </c>
    </row>
    <row r="18" spans="1:9" x14ac:dyDescent="0.25">
      <c r="A18">
        <v>21017</v>
      </c>
      <c r="B18">
        <v>17</v>
      </c>
      <c r="C18" s="1" t="s">
        <v>34</v>
      </c>
      <c r="D18" s="1">
        <v>8</v>
      </c>
      <c r="E18" s="1" t="s">
        <v>18</v>
      </c>
      <c r="F18" s="3" t="s">
        <v>34</v>
      </c>
      <c r="G18" s="1" t="str">
        <f t="shared" si="0"/>
        <v>JA</v>
      </c>
      <c r="H18" s="1">
        <v>219</v>
      </c>
      <c r="I18" s="1" t="str">
        <f>_xlfn.XLOOKUP(H18,Tabelle2!A:A,Tabelle2!B:B)</f>
        <v>Sand in Taufers - Mühlwald</v>
      </c>
    </row>
    <row r="19" spans="1:9" x14ac:dyDescent="0.25">
      <c r="A19">
        <v>21018</v>
      </c>
      <c r="B19">
        <v>18</v>
      </c>
      <c r="C19" s="1" t="s">
        <v>149</v>
      </c>
      <c r="D19" s="1">
        <v>1</v>
      </c>
      <c r="E19" s="1" t="s">
        <v>36</v>
      </c>
      <c r="G19" s="1" t="str">
        <f t="shared" si="0"/>
        <v>NEIN</v>
      </c>
      <c r="H19" s="1">
        <v>18</v>
      </c>
      <c r="I19" s="1" t="str">
        <f>_xlfn.XLOOKUP(H19,Tabelle2!A:A,Tabelle2!B:B)</f>
        <v>Kastelbell-Tschars</v>
      </c>
    </row>
    <row r="20" spans="1:9" x14ac:dyDescent="0.25">
      <c r="A20">
        <v>21019</v>
      </c>
      <c r="B20">
        <v>19</v>
      </c>
      <c r="C20" s="1" t="s">
        <v>37</v>
      </c>
      <c r="D20" s="1">
        <v>5</v>
      </c>
      <c r="E20" s="1" t="s">
        <v>150</v>
      </c>
      <c r="G20" s="1" t="str">
        <f t="shared" si="0"/>
        <v>NEIN</v>
      </c>
      <c r="H20" s="1">
        <v>19</v>
      </c>
      <c r="I20" s="1" t="str">
        <f>_xlfn.XLOOKUP(H20,Tabelle2!A:A,Tabelle2!B:B)</f>
        <v>Kastelruth</v>
      </c>
    </row>
    <row r="21" spans="1:9" x14ac:dyDescent="0.25">
      <c r="A21">
        <v>21020</v>
      </c>
      <c r="B21">
        <v>20</v>
      </c>
      <c r="C21" s="1" t="s">
        <v>39</v>
      </c>
      <c r="D21" s="1">
        <v>2</v>
      </c>
      <c r="E21" s="1" t="s">
        <v>15</v>
      </c>
      <c r="F21" s="3" t="s">
        <v>40</v>
      </c>
      <c r="G21" s="1" t="str">
        <f t="shared" si="0"/>
        <v>JA</v>
      </c>
      <c r="H21" s="1">
        <v>213</v>
      </c>
      <c r="I21" s="1" t="str">
        <f>_xlfn.XLOOKUP(H21,Tabelle2!A:A,Tabelle2!B:B)</f>
        <v>Tscherms - Marling</v>
      </c>
    </row>
    <row r="22" spans="1:9" x14ac:dyDescent="0.25">
      <c r="A22">
        <v>21021</v>
      </c>
      <c r="B22">
        <v>21</v>
      </c>
      <c r="C22" s="1" t="s">
        <v>41</v>
      </c>
      <c r="D22" s="1">
        <v>8</v>
      </c>
      <c r="E22" s="1" t="s">
        <v>18</v>
      </c>
      <c r="G22" s="1" t="str">
        <f t="shared" si="0"/>
        <v>NEIN</v>
      </c>
      <c r="H22" s="1">
        <v>21</v>
      </c>
      <c r="I22" s="1" t="str">
        <f>_xlfn.XLOOKUP(H22,Tabelle2!A:A,Tabelle2!B:B)</f>
        <v>Kiens</v>
      </c>
    </row>
    <row r="23" spans="1:9" x14ac:dyDescent="0.25">
      <c r="A23">
        <v>21022</v>
      </c>
      <c r="B23">
        <v>22</v>
      </c>
      <c r="C23" s="1" t="s">
        <v>42</v>
      </c>
      <c r="D23" s="1">
        <v>6</v>
      </c>
      <c r="E23" s="1" t="s">
        <v>21</v>
      </c>
      <c r="F23" s="3" t="s">
        <v>42</v>
      </c>
      <c r="G23" s="1" t="str">
        <f t="shared" si="0"/>
        <v>JA</v>
      </c>
      <c r="H23" s="1">
        <v>208</v>
      </c>
      <c r="I23" s="1" t="str">
        <f>_xlfn.XLOOKUP(H23,Tabelle2!A:A,Tabelle2!B:B)</f>
        <v>Klausen - Villanders</v>
      </c>
    </row>
    <row r="24" spans="1:9" x14ac:dyDescent="0.25">
      <c r="A24">
        <v>21023</v>
      </c>
      <c r="B24">
        <v>23</v>
      </c>
      <c r="C24" s="1" t="s">
        <v>43</v>
      </c>
      <c r="D24" s="1">
        <v>5</v>
      </c>
      <c r="E24" s="1" t="s">
        <v>150</v>
      </c>
      <c r="G24" s="1" t="str">
        <f t="shared" si="0"/>
        <v>NEIN</v>
      </c>
      <c r="H24" s="1">
        <v>23</v>
      </c>
      <c r="I24" s="1" t="str">
        <f>_xlfn.XLOOKUP(H24,Tabelle2!A:A,Tabelle2!B:B)</f>
        <v>Karneid</v>
      </c>
    </row>
    <row r="25" spans="1:9" x14ac:dyDescent="0.25">
      <c r="A25">
        <v>21024</v>
      </c>
      <c r="B25">
        <v>24</v>
      </c>
      <c r="C25" s="1" t="s">
        <v>151</v>
      </c>
      <c r="D25" s="1">
        <v>3</v>
      </c>
      <c r="E25" s="1" t="s">
        <v>146</v>
      </c>
      <c r="F25" s="3" t="s">
        <v>44</v>
      </c>
      <c r="G25" s="1" t="str">
        <f t="shared" si="0"/>
        <v>JA</v>
      </c>
      <c r="H25" s="1">
        <v>209</v>
      </c>
      <c r="I25" s="1" t="str">
        <f>_xlfn.XLOOKUP(H25,Tabelle2!A:A,Tabelle2!B:B)</f>
        <v>Kurtatsch a.d.Weinstr. - Kurtinig a.d. Weinstr. - Margreid a.d. Weinstr.</v>
      </c>
    </row>
    <row r="26" spans="1:9" x14ac:dyDescent="0.25">
      <c r="A26">
        <v>21025</v>
      </c>
      <c r="B26">
        <v>25</v>
      </c>
      <c r="C26" s="1" t="s">
        <v>152</v>
      </c>
      <c r="D26" s="1">
        <v>3</v>
      </c>
      <c r="E26" s="1" t="s">
        <v>146</v>
      </c>
      <c r="F26" s="3" t="s">
        <v>44</v>
      </c>
      <c r="G26" s="1" t="str">
        <f t="shared" si="0"/>
        <v>JA</v>
      </c>
      <c r="H26" s="1">
        <v>209</v>
      </c>
      <c r="I26" s="1" t="str">
        <f>_xlfn.XLOOKUP(H26,Tabelle2!A:A,Tabelle2!B:B)</f>
        <v>Kurtatsch a.d.Weinstr. - Kurtinig a.d. Weinstr. - Margreid a.d. Weinstr.</v>
      </c>
    </row>
    <row r="27" spans="1:9" x14ac:dyDescent="0.25">
      <c r="A27">
        <v>21026</v>
      </c>
      <c r="B27">
        <v>26</v>
      </c>
      <c r="C27" s="1" t="s">
        <v>46</v>
      </c>
      <c r="D27" s="1">
        <v>8</v>
      </c>
      <c r="E27" s="1" t="s">
        <v>18</v>
      </c>
      <c r="F27" s="3" t="s">
        <v>19</v>
      </c>
      <c r="G27" s="1" t="str">
        <f t="shared" si="0"/>
        <v>JA</v>
      </c>
      <c r="H27" s="1">
        <v>201</v>
      </c>
      <c r="I27" s="1" t="str">
        <f>_xlfn.XLOOKUP(H27,Tabelle2!A:A,Tabelle2!B:B)</f>
        <v>Abtei - Corvara</v>
      </c>
    </row>
    <row r="28" spans="1:9" x14ac:dyDescent="0.25">
      <c r="A28">
        <v>21027</v>
      </c>
      <c r="B28">
        <v>27</v>
      </c>
      <c r="C28" s="1" t="s">
        <v>47</v>
      </c>
      <c r="D28" s="1">
        <v>1</v>
      </c>
      <c r="E28" s="1" t="s">
        <v>36</v>
      </c>
      <c r="G28" s="1" t="str">
        <f t="shared" si="0"/>
        <v>NEIN</v>
      </c>
      <c r="H28" s="1">
        <v>27</v>
      </c>
      <c r="I28" s="1" t="str">
        <f>_xlfn.XLOOKUP(H28,Tabelle2!A:A,Tabelle2!B:B)</f>
        <v>Graun im Vinschgau</v>
      </c>
    </row>
    <row r="29" spans="1:9" x14ac:dyDescent="0.25">
      <c r="A29">
        <v>21028</v>
      </c>
      <c r="B29">
        <v>28</v>
      </c>
      <c r="C29" s="1" t="s">
        <v>48</v>
      </c>
      <c r="D29" s="1">
        <v>8</v>
      </c>
      <c r="E29" s="1" t="s">
        <v>18</v>
      </c>
      <c r="G29" s="1" t="str">
        <f t="shared" si="0"/>
        <v>NEIN</v>
      </c>
      <c r="H29" s="1">
        <v>28</v>
      </c>
      <c r="I29" s="1" t="str">
        <f>_xlfn.XLOOKUP(H29,Tabelle2!A:A,Tabelle2!B:B)</f>
        <v>Toblach</v>
      </c>
    </row>
    <row r="30" spans="1:9" x14ac:dyDescent="0.25">
      <c r="A30">
        <v>21029</v>
      </c>
      <c r="B30">
        <v>29</v>
      </c>
      <c r="C30" s="1" t="s">
        <v>49</v>
      </c>
      <c r="D30" s="1">
        <v>3</v>
      </c>
      <c r="E30" s="1" t="s">
        <v>146</v>
      </c>
      <c r="G30" s="1" t="str">
        <f t="shared" si="0"/>
        <v>NEIN</v>
      </c>
      <c r="H30" s="1">
        <v>29</v>
      </c>
      <c r="I30" s="1" t="str">
        <f>_xlfn.XLOOKUP(H30,Tabelle2!A:A,Tabelle2!B:B)</f>
        <v>Neumarkt</v>
      </c>
    </row>
    <row r="31" spans="1:9" x14ac:dyDescent="0.25">
      <c r="A31">
        <v>21030</v>
      </c>
      <c r="B31">
        <v>30</v>
      </c>
      <c r="C31" s="1" t="s">
        <v>50</v>
      </c>
      <c r="D31" s="1">
        <v>8</v>
      </c>
      <c r="E31" s="1" t="s">
        <v>18</v>
      </c>
      <c r="G31" s="1" t="str">
        <f t="shared" si="0"/>
        <v>NEIN</v>
      </c>
      <c r="H31" s="1">
        <v>30</v>
      </c>
      <c r="I31" s="1" t="str">
        <f>_xlfn.XLOOKUP(H31,Tabelle2!A:A,Tabelle2!B:B)</f>
        <v>Pfalzen</v>
      </c>
    </row>
    <row r="32" spans="1:9" x14ac:dyDescent="0.25">
      <c r="A32">
        <v>21031</v>
      </c>
      <c r="B32">
        <v>31</v>
      </c>
      <c r="C32" s="1" t="s">
        <v>51</v>
      </c>
      <c r="D32" s="1">
        <v>5</v>
      </c>
      <c r="E32" s="1" t="s">
        <v>150</v>
      </c>
      <c r="F32" s="3" t="s">
        <v>51</v>
      </c>
      <c r="G32" s="1" t="str">
        <f t="shared" si="0"/>
        <v>JA</v>
      </c>
      <c r="H32" s="1">
        <v>228</v>
      </c>
      <c r="I32" s="1" t="str">
        <f>_xlfn.XLOOKUP(H32,Tabelle2!A:A,Tabelle2!B:B)</f>
        <v>Völs am Schlern - Tiers</v>
      </c>
    </row>
    <row r="33" spans="1:9" x14ac:dyDescent="0.25">
      <c r="A33">
        <v>21032</v>
      </c>
      <c r="B33">
        <v>32</v>
      </c>
      <c r="C33" s="1" t="s">
        <v>52</v>
      </c>
      <c r="D33" s="1">
        <v>7</v>
      </c>
      <c r="E33" s="1" t="s">
        <v>26</v>
      </c>
      <c r="G33" s="1" t="str">
        <f t="shared" si="0"/>
        <v>NEIN</v>
      </c>
      <c r="H33" s="1">
        <v>32</v>
      </c>
      <c r="I33" s="1" t="str">
        <f>_xlfn.XLOOKUP(H33,Tabelle2!A:A,Tabelle2!B:B)</f>
        <v>Franzensfeste</v>
      </c>
    </row>
    <row r="34" spans="1:9" x14ac:dyDescent="0.25">
      <c r="A34">
        <v>21033</v>
      </c>
      <c r="B34">
        <v>33</v>
      </c>
      <c r="C34" s="1" t="s">
        <v>153</v>
      </c>
      <c r="D34" s="1">
        <v>6</v>
      </c>
      <c r="E34" s="1" t="s">
        <v>21</v>
      </c>
      <c r="G34" s="1" t="str">
        <f t="shared" si="0"/>
        <v>NEIN</v>
      </c>
      <c r="H34" s="1">
        <v>33</v>
      </c>
      <c r="I34" s="1" t="str">
        <f>_xlfn.XLOOKUP(H34,Tabelle2!A:A,Tabelle2!B:B)</f>
        <v>Villnöss</v>
      </c>
    </row>
    <row r="35" spans="1:9" x14ac:dyDescent="0.25">
      <c r="A35">
        <v>21034</v>
      </c>
      <c r="B35">
        <v>34</v>
      </c>
      <c r="C35" s="1" t="s">
        <v>54</v>
      </c>
      <c r="D35" s="1">
        <v>8</v>
      </c>
      <c r="E35" s="1" t="s">
        <v>18</v>
      </c>
      <c r="G35" s="1" t="str">
        <f t="shared" si="0"/>
        <v>NEIN</v>
      </c>
      <c r="H35" s="1">
        <v>34</v>
      </c>
      <c r="I35" s="1" t="str">
        <f>_xlfn.XLOOKUP(H35,Tabelle2!A:A,Tabelle2!B:B)</f>
        <v>Gais</v>
      </c>
    </row>
    <row r="36" spans="1:9" x14ac:dyDescent="0.25">
      <c r="A36">
        <v>21035</v>
      </c>
      <c r="B36">
        <v>35</v>
      </c>
      <c r="C36" s="1" t="s">
        <v>55</v>
      </c>
      <c r="D36" s="1">
        <v>2</v>
      </c>
      <c r="E36" s="1" t="s">
        <v>15</v>
      </c>
      <c r="F36" s="3" t="s">
        <v>56</v>
      </c>
      <c r="G36" s="1" t="str">
        <f t="shared" si="0"/>
        <v>JA</v>
      </c>
      <c r="H36" s="1">
        <v>205</v>
      </c>
      <c r="I36" s="1" t="str">
        <f>_xlfn.XLOOKUP(H36,Tabelle2!A:A,Tabelle2!B:B)</f>
        <v>Gargazon - Burgstall</v>
      </c>
    </row>
    <row r="37" spans="1:9" x14ac:dyDescent="0.25">
      <c r="A37">
        <v>21036</v>
      </c>
      <c r="B37">
        <v>36</v>
      </c>
      <c r="C37" s="1" t="s">
        <v>57</v>
      </c>
      <c r="D37" s="1">
        <v>1</v>
      </c>
      <c r="E37" s="1" t="s">
        <v>36</v>
      </c>
      <c r="F37" s="3" t="s">
        <v>58</v>
      </c>
      <c r="G37" s="1" t="str">
        <f t="shared" si="0"/>
        <v>JA</v>
      </c>
      <c r="H37" s="1">
        <v>206</v>
      </c>
      <c r="I37" s="1" t="str">
        <f>_xlfn.XLOOKUP(H37,Tabelle2!A:A,Tabelle2!B:B)</f>
        <v>Glurns - Schluderns</v>
      </c>
    </row>
    <row r="38" spans="1:9" x14ac:dyDescent="0.25">
      <c r="A38">
        <v>21037</v>
      </c>
      <c r="B38">
        <v>37</v>
      </c>
      <c r="C38" s="1" t="s">
        <v>59</v>
      </c>
      <c r="D38" s="1">
        <v>1</v>
      </c>
      <c r="E38" s="1" t="s">
        <v>36</v>
      </c>
      <c r="F38" s="3" t="s">
        <v>59</v>
      </c>
      <c r="G38" s="1" t="str">
        <f t="shared" si="0"/>
        <v>JA</v>
      </c>
      <c r="H38" s="1">
        <v>211</v>
      </c>
      <c r="I38" s="1" t="str">
        <f>_xlfn.XLOOKUP(H38,Tabelle2!A:A,Tabelle2!B:B)</f>
        <v>Latsch - Martell</v>
      </c>
    </row>
    <row r="39" spans="1:9" x14ac:dyDescent="0.25">
      <c r="A39">
        <v>21038</v>
      </c>
      <c r="B39">
        <v>38</v>
      </c>
      <c r="C39" s="1" t="s">
        <v>60</v>
      </c>
      <c r="D39" s="1">
        <v>2</v>
      </c>
      <c r="E39" s="1" t="s">
        <v>15</v>
      </c>
      <c r="G39" s="1" t="str">
        <f t="shared" si="0"/>
        <v>NEIN</v>
      </c>
      <c r="H39" s="1">
        <v>38</v>
      </c>
      <c r="I39" s="1" t="str">
        <f>_xlfn.XLOOKUP(H39,Tabelle2!A:A,Tabelle2!B:B)</f>
        <v>Algund</v>
      </c>
    </row>
    <row r="40" spans="1:9" x14ac:dyDescent="0.25">
      <c r="A40">
        <v>21039</v>
      </c>
      <c r="B40">
        <v>39</v>
      </c>
      <c r="C40" s="1" t="s">
        <v>61</v>
      </c>
      <c r="D40" s="1">
        <v>6</v>
      </c>
      <c r="E40" s="1" t="s">
        <v>21</v>
      </c>
      <c r="F40" s="3" t="s">
        <v>61</v>
      </c>
      <c r="G40" s="1" t="str">
        <f t="shared" si="0"/>
        <v>JA</v>
      </c>
      <c r="H40" s="1">
        <v>210</v>
      </c>
      <c r="I40" s="1" t="str">
        <f>_xlfn.XLOOKUP(H40,Tabelle2!A:A,Tabelle2!B:B)</f>
        <v>Lajen - Waidbruck</v>
      </c>
    </row>
    <row r="41" spans="1:9" x14ac:dyDescent="0.25">
      <c r="A41">
        <v>21040</v>
      </c>
      <c r="B41">
        <v>40</v>
      </c>
      <c r="C41" s="1" t="s">
        <v>62</v>
      </c>
      <c r="D41" s="1">
        <v>3</v>
      </c>
      <c r="E41" s="1" t="s">
        <v>146</v>
      </c>
      <c r="G41" s="1" t="str">
        <f t="shared" si="0"/>
        <v>NEIN</v>
      </c>
      <c r="H41" s="1">
        <v>40</v>
      </c>
      <c r="I41" s="1" t="str">
        <f>_xlfn.XLOOKUP(H41,Tabelle2!A:A,Tabelle2!B:B)</f>
        <v>Leifers</v>
      </c>
    </row>
    <row r="42" spans="1:9" x14ac:dyDescent="0.25">
      <c r="A42">
        <v>21041</v>
      </c>
      <c r="B42">
        <v>41</v>
      </c>
      <c r="C42" s="1" t="s">
        <v>63</v>
      </c>
      <c r="D42" s="1">
        <v>2</v>
      </c>
      <c r="E42" s="1" t="s">
        <v>15</v>
      </c>
      <c r="G42" s="1" t="str">
        <f t="shared" si="0"/>
        <v>NEIN</v>
      </c>
      <c r="H42" s="1">
        <v>41</v>
      </c>
      <c r="I42" s="1" t="str">
        <f>_xlfn.XLOOKUP(H42,Tabelle2!A:A,Tabelle2!B:B)</f>
        <v>Lana</v>
      </c>
    </row>
    <row r="43" spans="1:9" x14ac:dyDescent="0.25">
      <c r="A43">
        <v>21042</v>
      </c>
      <c r="B43">
        <v>42</v>
      </c>
      <c r="C43" s="1" t="s">
        <v>64</v>
      </c>
      <c r="D43" s="1">
        <v>1</v>
      </c>
      <c r="E43" s="1" t="s">
        <v>36</v>
      </c>
      <c r="G43" s="1" t="str">
        <f t="shared" si="0"/>
        <v>NEIN</v>
      </c>
      <c r="H43" s="1">
        <v>42</v>
      </c>
      <c r="I43" s="1" t="str">
        <f>_xlfn.XLOOKUP(H43,Tabelle2!A:A,Tabelle2!B:B)</f>
        <v>Laas</v>
      </c>
    </row>
    <row r="44" spans="1:9" x14ac:dyDescent="0.25">
      <c r="A44">
        <v>21043</v>
      </c>
      <c r="B44">
        <v>43</v>
      </c>
      <c r="C44" s="1" t="s">
        <v>65</v>
      </c>
      <c r="D44" s="1">
        <v>2</v>
      </c>
      <c r="E44" s="1" t="s">
        <v>15</v>
      </c>
      <c r="F44" s="3" t="s">
        <v>66</v>
      </c>
      <c r="G44" s="1" t="str">
        <f t="shared" si="0"/>
        <v>JA</v>
      </c>
      <c r="H44" s="1">
        <v>223</v>
      </c>
      <c r="I44" s="1" t="str">
        <f>_xlfn.XLOOKUP(H44,Tabelle2!A:A,Tabelle2!B:B)</f>
        <v>Laurein - Proveis - St.Pankraz - Ulten</v>
      </c>
    </row>
    <row r="45" spans="1:9" x14ac:dyDescent="0.25">
      <c r="A45">
        <v>21044</v>
      </c>
      <c r="B45">
        <v>44</v>
      </c>
      <c r="C45" s="1" t="s">
        <v>67</v>
      </c>
      <c r="D45" s="1">
        <v>6</v>
      </c>
      <c r="E45" s="1" t="s">
        <v>21</v>
      </c>
      <c r="G45" s="1" t="str">
        <f t="shared" si="0"/>
        <v>NEIN</v>
      </c>
      <c r="H45" s="1">
        <v>44</v>
      </c>
      <c r="I45" s="1" t="str">
        <f>_xlfn.XLOOKUP(H45,Tabelle2!A:A,Tabelle2!B:B)</f>
        <v>Lüsen</v>
      </c>
    </row>
    <row r="46" spans="1:9" x14ac:dyDescent="0.25">
      <c r="A46">
        <v>21045</v>
      </c>
      <c r="B46">
        <v>45</v>
      </c>
      <c r="C46" s="1" t="s">
        <v>154</v>
      </c>
      <c r="D46" s="1">
        <v>3</v>
      </c>
      <c r="E46" s="1" t="s">
        <v>146</v>
      </c>
      <c r="F46" s="3" t="s">
        <v>44</v>
      </c>
      <c r="G46" s="1" t="str">
        <f t="shared" si="0"/>
        <v>JA</v>
      </c>
      <c r="H46" s="1">
        <v>209</v>
      </c>
      <c r="I46" s="1" t="str">
        <f>_xlfn.XLOOKUP(H46,Tabelle2!A:A,Tabelle2!B:B)</f>
        <v>Kurtatsch a.d.Weinstr. - Kurtinig a.d. Weinstr. - Margreid a.d. Weinstr.</v>
      </c>
    </row>
    <row r="47" spans="1:9" x14ac:dyDescent="0.25">
      <c r="A47">
        <v>21046</v>
      </c>
      <c r="B47">
        <v>46</v>
      </c>
      <c r="C47" s="1" t="s">
        <v>69</v>
      </c>
      <c r="D47" s="1">
        <v>1</v>
      </c>
      <c r="E47" s="1" t="s">
        <v>36</v>
      </c>
      <c r="F47" s="3" t="s">
        <v>69</v>
      </c>
      <c r="G47" s="1" t="str">
        <f t="shared" si="0"/>
        <v>JA</v>
      </c>
      <c r="H47" s="1">
        <v>212</v>
      </c>
      <c r="I47" s="1" t="str">
        <f>_xlfn.XLOOKUP(H47,Tabelle2!A:A,Tabelle2!B:B)</f>
        <v>Mals - Taufers im Münstertal</v>
      </c>
    </row>
    <row r="48" spans="1:9" x14ac:dyDescent="0.25">
      <c r="A48">
        <v>21047</v>
      </c>
      <c r="B48">
        <v>47</v>
      </c>
      <c r="C48" s="1" t="s">
        <v>70</v>
      </c>
      <c r="D48" s="1">
        <v>8</v>
      </c>
      <c r="E48" s="1" t="s">
        <v>18</v>
      </c>
      <c r="G48" s="1" t="str">
        <f t="shared" si="0"/>
        <v>NEIN</v>
      </c>
      <c r="H48" s="1">
        <v>47</v>
      </c>
      <c r="I48" s="1" t="str">
        <f>_xlfn.XLOOKUP(H48,Tabelle2!A:A,Tabelle2!B:B)</f>
        <v>Enneberg</v>
      </c>
    </row>
    <row r="49" spans="1:9" x14ac:dyDescent="0.25">
      <c r="A49">
        <v>21048</v>
      </c>
      <c r="B49">
        <v>48</v>
      </c>
      <c r="C49" s="1" t="s">
        <v>71</v>
      </c>
      <c r="D49" s="1">
        <v>2</v>
      </c>
      <c r="E49" s="1" t="s">
        <v>15</v>
      </c>
      <c r="F49" s="3" t="s">
        <v>40</v>
      </c>
      <c r="G49" s="1" t="str">
        <f t="shared" si="0"/>
        <v>JA</v>
      </c>
      <c r="H49" s="1">
        <v>213</v>
      </c>
      <c r="I49" s="1" t="str">
        <f>_xlfn.XLOOKUP(H49,Tabelle2!A:A,Tabelle2!B:B)</f>
        <v>Tscherms - Marling</v>
      </c>
    </row>
    <row r="50" spans="1:9" x14ac:dyDescent="0.25">
      <c r="A50">
        <v>21049</v>
      </c>
      <c r="B50">
        <v>49</v>
      </c>
      <c r="C50" s="1" t="s">
        <v>72</v>
      </c>
      <c r="D50" s="1">
        <v>1</v>
      </c>
      <c r="E50" s="1" t="s">
        <v>36</v>
      </c>
      <c r="F50" s="3" t="s">
        <v>59</v>
      </c>
      <c r="G50" s="1" t="str">
        <f t="shared" si="0"/>
        <v>JA</v>
      </c>
      <c r="H50" s="1">
        <v>211</v>
      </c>
      <c r="I50" s="1" t="str">
        <f>_xlfn.XLOOKUP(H50,Tabelle2!A:A,Tabelle2!B:B)</f>
        <v>Latsch - Martell</v>
      </c>
    </row>
    <row r="51" spans="1:9" x14ac:dyDescent="0.25">
      <c r="A51">
        <v>21050</v>
      </c>
      <c r="B51">
        <v>50</v>
      </c>
      <c r="C51" s="1" t="s">
        <v>73</v>
      </c>
      <c r="D51" s="1">
        <v>5</v>
      </c>
      <c r="E51" s="1" t="s">
        <v>150</v>
      </c>
      <c r="F51" s="3" t="s">
        <v>74</v>
      </c>
      <c r="G51" s="1" t="str">
        <f t="shared" si="0"/>
        <v>JA</v>
      </c>
      <c r="H51" s="1">
        <v>229</v>
      </c>
      <c r="I51" s="1" t="str">
        <f>_xlfn.XLOOKUP(H51,Tabelle2!A:A,Tabelle2!B:B)</f>
        <v>Mölten - Vöran</v>
      </c>
    </row>
    <row r="52" spans="1:9" x14ac:dyDescent="0.25">
      <c r="A52">
        <v>21051</v>
      </c>
      <c r="B52">
        <v>51</v>
      </c>
      <c r="C52" s="1" t="s">
        <v>75</v>
      </c>
      <c r="D52" s="1">
        <v>2</v>
      </c>
      <c r="E52" s="1" t="s">
        <v>15</v>
      </c>
      <c r="G52" s="1" t="str">
        <f t="shared" si="0"/>
        <v>NEIN</v>
      </c>
      <c r="H52" s="1">
        <v>51</v>
      </c>
      <c r="I52" s="1" t="str">
        <f>_xlfn.XLOOKUP(H52,Tabelle2!A:A,Tabelle2!B:B)</f>
        <v>Meran</v>
      </c>
    </row>
    <row r="53" spans="1:9" x14ac:dyDescent="0.25">
      <c r="A53">
        <v>21052</v>
      </c>
      <c r="B53">
        <v>52</v>
      </c>
      <c r="C53" s="1" t="s">
        <v>76</v>
      </c>
      <c r="D53" s="1">
        <v>8</v>
      </c>
      <c r="E53" s="1" t="s">
        <v>18</v>
      </c>
      <c r="F53" s="3" t="s">
        <v>77</v>
      </c>
      <c r="G53" s="1" t="str">
        <f t="shared" si="0"/>
        <v>JA</v>
      </c>
      <c r="H53" s="1">
        <v>230</v>
      </c>
      <c r="I53" s="1" t="str">
        <f>_xlfn.XLOOKUP(H53,Tabelle2!A:A,Tabelle2!B:B)</f>
        <v>Welsberg-Taisten - Gsies</v>
      </c>
    </row>
    <row r="54" spans="1:9" x14ac:dyDescent="0.25">
      <c r="A54">
        <v>21053</v>
      </c>
      <c r="B54">
        <v>53</v>
      </c>
      <c r="C54" s="1" t="s">
        <v>78</v>
      </c>
      <c r="D54" s="1">
        <v>3</v>
      </c>
      <c r="E54" s="1" t="s">
        <v>146</v>
      </c>
      <c r="F54" s="3" t="s">
        <v>9</v>
      </c>
      <c r="G54" s="1" t="str">
        <f t="shared" si="0"/>
        <v>JA</v>
      </c>
      <c r="H54" s="1">
        <v>214</v>
      </c>
      <c r="I54" s="1" t="str">
        <f>_xlfn.XLOOKUP(H54,Tabelle2!A:A,Tabelle2!B:B)</f>
        <v>Aldein - Altrei - Montan - Truden im Naturpark</v>
      </c>
    </row>
    <row r="55" spans="1:9" x14ac:dyDescent="0.25">
      <c r="A55">
        <v>21054</v>
      </c>
      <c r="B55">
        <v>54</v>
      </c>
      <c r="C55" s="1" t="s">
        <v>79</v>
      </c>
      <c r="D55" s="1">
        <v>2</v>
      </c>
      <c r="E55" s="1" t="s">
        <v>15</v>
      </c>
      <c r="F55" s="3" t="s">
        <v>80</v>
      </c>
      <c r="G55" s="1" t="str">
        <f t="shared" si="0"/>
        <v>JA</v>
      </c>
      <c r="H55" s="1">
        <v>222</v>
      </c>
      <c r="I55" s="1" t="str">
        <f>_xlfn.XLOOKUP(H55,Tabelle2!A:A,Tabelle2!B:B)</f>
        <v>Moos in Passeier - St.Leonhard in Pass.</v>
      </c>
    </row>
    <row r="56" spans="1:9" x14ac:dyDescent="0.25">
      <c r="A56">
        <v>21055</v>
      </c>
      <c r="B56">
        <v>55</v>
      </c>
      <c r="C56" s="1" t="s">
        <v>81</v>
      </c>
      <c r="D56" s="1">
        <v>2</v>
      </c>
      <c r="E56" s="1" t="s">
        <v>15</v>
      </c>
      <c r="F56" s="3" t="s">
        <v>11</v>
      </c>
      <c r="G56" s="1" t="str">
        <f t="shared" si="0"/>
        <v>JA</v>
      </c>
      <c r="H56" s="1">
        <v>224</v>
      </c>
      <c r="I56" s="1" t="str">
        <f>_xlfn.XLOOKUP(H56,Tabelle2!A:A,Tabelle2!B:B)</f>
        <v>Andrian - Nals - Terlan</v>
      </c>
    </row>
    <row r="57" spans="1:9" x14ac:dyDescent="0.25">
      <c r="A57">
        <v>21056</v>
      </c>
      <c r="B57">
        <v>56</v>
      </c>
      <c r="C57" s="1" t="s">
        <v>82</v>
      </c>
      <c r="D57" s="1">
        <v>2</v>
      </c>
      <c r="E57" s="1" t="s">
        <v>15</v>
      </c>
      <c r="F57" s="3" t="s">
        <v>82</v>
      </c>
      <c r="G57" s="1" t="str">
        <f t="shared" si="0"/>
        <v>JA</v>
      </c>
      <c r="H57" s="1">
        <v>216</v>
      </c>
      <c r="I57" s="1" t="str">
        <f>_xlfn.XLOOKUP(H57,Tabelle2!A:A,Tabelle2!B:B)</f>
        <v>Naturns - Plaus</v>
      </c>
    </row>
    <row r="58" spans="1:9" x14ac:dyDescent="0.25">
      <c r="A58">
        <v>21057</v>
      </c>
      <c r="B58">
        <v>57</v>
      </c>
      <c r="C58" s="1" t="s">
        <v>83</v>
      </c>
      <c r="D58" s="1">
        <v>6</v>
      </c>
      <c r="E58" s="1" t="s">
        <v>21</v>
      </c>
      <c r="G58" s="1" t="str">
        <f t="shared" si="0"/>
        <v>NEIN</v>
      </c>
      <c r="H58" s="1">
        <v>57</v>
      </c>
      <c r="I58" s="1" t="str">
        <f>_xlfn.XLOOKUP(H58,Tabelle2!A:A,Tabelle2!B:B)</f>
        <v>Natz-Schabs</v>
      </c>
    </row>
    <row r="59" spans="1:9" x14ac:dyDescent="0.25">
      <c r="A59">
        <v>21058</v>
      </c>
      <c r="B59">
        <v>58</v>
      </c>
      <c r="C59" s="1" t="s">
        <v>84</v>
      </c>
      <c r="D59" s="1">
        <v>5</v>
      </c>
      <c r="E59" s="1" t="s">
        <v>150</v>
      </c>
      <c r="G59" s="1" t="str">
        <f t="shared" si="0"/>
        <v>NEIN</v>
      </c>
      <c r="H59" s="1">
        <v>58</v>
      </c>
      <c r="I59" s="1" t="str">
        <f>_xlfn.XLOOKUP(H59,Tabelle2!A:A,Tabelle2!B:B)</f>
        <v>Welschnofen</v>
      </c>
    </row>
    <row r="60" spans="1:9" x14ac:dyDescent="0.25">
      <c r="A60">
        <v>21059</v>
      </c>
      <c r="B60">
        <v>59</v>
      </c>
      <c r="C60" s="1" t="s">
        <v>85</v>
      </c>
      <c r="D60" s="1">
        <v>5</v>
      </c>
      <c r="E60" s="1" t="s">
        <v>150</v>
      </c>
      <c r="G60" s="1" t="str">
        <f t="shared" si="0"/>
        <v>NEIN</v>
      </c>
      <c r="H60" s="1">
        <v>59</v>
      </c>
      <c r="I60" s="1" t="str">
        <f>_xlfn.XLOOKUP(H60,Tabelle2!A:A,Tabelle2!B:B)</f>
        <v>Deutschnofen</v>
      </c>
    </row>
    <row r="61" spans="1:9" x14ac:dyDescent="0.25">
      <c r="A61">
        <v>21060</v>
      </c>
      <c r="B61">
        <v>60</v>
      </c>
      <c r="C61" s="1" t="s">
        <v>86</v>
      </c>
      <c r="D61" s="1">
        <v>3</v>
      </c>
      <c r="E61" s="1" t="s">
        <v>146</v>
      </c>
      <c r="G61" s="1" t="str">
        <f t="shared" si="0"/>
        <v>NEIN</v>
      </c>
      <c r="H61" s="1">
        <v>60</v>
      </c>
      <c r="I61" s="1" t="str">
        <f>_xlfn.XLOOKUP(H61,Tabelle2!A:A,Tabelle2!B:B)</f>
        <v>Auer</v>
      </c>
    </row>
    <row r="62" spans="1:9" x14ac:dyDescent="0.25">
      <c r="A62">
        <v>21061</v>
      </c>
      <c r="B62">
        <v>61</v>
      </c>
      <c r="C62" s="1" t="s">
        <v>155</v>
      </c>
      <c r="D62" s="1">
        <v>5</v>
      </c>
      <c r="E62" s="1" t="s">
        <v>150</v>
      </c>
      <c r="G62" s="1" t="str">
        <f t="shared" si="0"/>
        <v>NEIN</v>
      </c>
      <c r="H62" s="1">
        <v>61</v>
      </c>
      <c r="I62" s="1" t="str">
        <f>_xlfn.XLOOKUP(H62,Tabelle2!A:A,Tabelle2!B:B)</f>
        <v>St.Ulrich</v>
      </c>
    </row>
    <row r="63" spans="1:9" x14ac:dyDescent="0.25">
      <c r="A63">
        <v>21062</v>
      </c>
      <c r="B63">
        <v>62</v>
      </c>
      <c r="C63" s="1" t="s">
        <v>88</v>
      </c>
      <c r="D63" s="1">
        <v>2</v>
      </c>
      <c r="E63" s="1" t="s">
        <v>15</v>
      </c>
      <c r="G63" s="1" t="str">
        <f t="shared" si="0"/>
        <v>NEIN</v>
      </c>
      <c r="H63" s="1">
        <v>62</v>
      </c>
      <c r="I63" s="1" t="str">
        <f>_xlfn.XLOOKUP(H63,Tabelle2!A:A,Tabelle2!B:B)</f>
        <v>Partschins</v>
      </c>
    </row>
    <row r="64" spans="1:9" x14ac:dyDescent="0.25">
      <c r="A64">
        <v>21063</v>
      </c>
      <c r="B64">
        <v>63</v>
      </c>
      <c r="C64" s="1" t="s">
        <v>89</v>
      </c>
      <c r="D64" s="1">
        <v>8</v>
      </c>
      <c r="E64" s="1" t="s">
        <v>18</v>
      </c>
      <c r="G64" s="1" t="str">
        <f t="shared" si="0"/>
        <v>NEIN</v>
      </c>
      <c r="H64" s="1">
        <v>63</v>
      </c>
      <c r="I64" s="1" t="str">
        <f>_xlfn.XLOOKUP(H64,Tabelle2!A:A,Tabelle2!B:B)</f>
        <v>Percha</v>
      </c>
    </row>
    <row r="65" spans="1:9" x14ac:dyDescent="0.25">
      <c r="A65">
        <v>21064</v>
      </c>
      <c r="B65">
        <v>64</v>
      </c>
      <c r="C65" s="1" t="s">
        <v>90</v>
      </c>
      <c r="D65" s="1">
        <v>2</v>
      </c>
      <c r="E65" s="1" t="s">
        <v>15</v>
      </c>
      <c r="F65" s="3" t="s">
        <v>82</v>
      </c>
      <c r="G65" s="1" t="str">
        <f t="shared" si="0"/>
        <v>JA</v>
      </c>
      <c r="H65" s="1">
        <v>216</v>
      </c>
      <c r="I65" s="1" t="str">
        <f>_xlfn.XLOOKUP(H65,Tabelle2!A:A,Tabelle2!B:B)</f>
        <v>Naturns - Plaus</v>
      </c>
    </row>
    <row r="66" spans="1:9" x14ac:dyDescent="0.25">
      <c r="A66">
        <v>21065</v>
      </c>
      <c r="B66">
        <v>65</v>
      </c>
      <c r="C66" s="1" t="s">
        <v>91</v>
      </c>
      <c r="D66" s="1">
        <v>6</v>
      </c>
      <c r="E66" s="1" t="s">
        <v>21</v>
      </c>
      <c r="F66" s="3" t="s">
        <v>61</v>
      </c>
      <c r="G66" s="1" t="str">
        <f t="shared" si="0"/>
        <v>JA</v>
      </c>
      <c r="H66" s="1">
        <v>210</v>
      </c>
      <c r="I66" s="1" t="str">
        <f>_xlfn.XLOOKUP(H66,Tabelle2!A:A,Tabelle2!B:B)</f>
        <v>Lajen - Waidbruck</v>
      </c>
    </row>
    <row r="67" spans="1:9" x14ac:dyDescent="0.25">
      <c r="A67">
        <v>21066</v>
      </c>
      <c r="B67">
        <v>66</v>
      </c>
      <c r="C67" s="1" t="s">
        <v>92</v>
      </c>
      <c r="D67" s="1">
        <v>2</v>
      </c>
      <c r="E67" s="1" t="s">
        <v>15</v>
      </c>
      <c r="F67" s="3" t="s">
        <v>56</v>
      </c>
      <c r="G67" s="1" t="str">
        <f t="shared" ref="G67:G117" si="1">IF(F67="","NEIN","JA")</f>
        <v>JA</v>
      </c>
      <c r="H67" s="1">
        <v>205</v>
      </c>
      <c r="I67" s="1" t="str">
        <f>_xlfn.XLOOKUP(H67,Tabelle2!A:A,Tabelle2!B:B)</f>
        <v>Gargazon - Burgstall</v>
      </c>
    </row>
    <row r="68" spans="1:9" x14ac:dyDescent="0.25">
      <c r="A68">
        <v>21067</v>
      </c>
      <c r="B68">
        <v>67</v>
      </c>
      <c r="C68" s="1" t="s">
        <v>156</v>
      </c>
      <c r="D68" s="1">
        <v>1</v>
      </c>
      <c r="E68" s="1" t="s">
        <v>36</v>
      </c>
      <c r="F68" s="3" t="s">
        <v>94</v>
      </c>
      <c r="G68" s="1" t="str">
        <f t="shared" si="1"/>
        <v>JA</v>
      </c>
      <c r="H68" s="1">
        <v>218</v>
      </c>
      <c r="I68" s="1" t="str">
        <f>_xlfn.XLOOKUP(H68,Tabelle2!A:A,Tabelle2!B:B)</f>
        <v>Prad am Stilfser Joch - Stilfs</v>
      </c>
    </row>
    <row r="69" spans="1:9" x14ac:dyDescent="0.25">
      <c r="A69">
        <v>21068</v>
      </c>
      <c r="B69">
        <v>68</v>
      </c>
      <c r="C69" s="1" t="s">
        <v>95</v>
      </c>
      <c r="D69" s="1">
        <v>8</v>
      </c>
      <c r="E69" s="1" t="s">
        <v>18</v>
      </c>
      <c r="F69" s="3" t="s">
        <v>96</v>
      </c>
      <c r="G69" s="1" t="str">
        <f t="shared" si="1"/>
        <v>JA</v>
      </c>
      <c r="H69" s="1">
        <v>202</v>
      </c>
      <c r="I69" s="1" t="str">
        <f>_xlfn.XLOOKUP(H69,Tabelle2!A:A,Tabelle2!B:B)</f>
        <v>Prettau - Ahrntal</v>
      </c>
    </row>
    <row r="70" spans="1:9" x14ac:dyDescent="0.25">
      <c r="A70">
        <v>21069</v>
      </c>
      <c r="B70">
        <v>69</v>
      </c>
      <c r="C70" s="1" t="s">
        <v>97</v>
      </c>
      <c r="D70" s="1">
        <v>2</v>
      </c>
      <c r="E70" s="1" t="s">
        <v>15</v>
      </c>
      <c r="F70" s="3" t="s">
        <v>66</v>
      </c>
      <c r="G70" s="1" t="str">
        <f t="shared" si="1"/>
        <v>JA</v>
      </c>
      <c r="H70" s="1">
        <v>223</v>
      </c>
      <c r="I70" s="1" t="str">
        <f>_xlfn.XLOOKUP(H70,Tabelle2!A:A,Tabelle2!B:B)</f>
        <v>Laurein - Proveis - St.Pankraz - Ulten</v>
      </c>
    </row>
    <row r="71" spans="1:9" x14ac:dyDescent="0.25">
      <c r="A71">
        <v>21070</v>
      </c>
      <c r="B71">
        <v>70</v>
      </c>
      <c r="C71" s="1" t="s">
        <v>98</v>
      </c>
      <c r="D71" s="1">
        <v>7</v>
      </c>
      <c r="E71" s="1" t="s">
        <v>26</v>
      </c>
      <c r="G71" s="1" t="str">
        <f t="shared" si="1"/>
        <v>NEIN</v>
      </c>
      <c r="H71" s="1">
        <v>70</v>
      </c>
      <c r="I71" s="1" t="str">
        <f>_xlfn.XLOOKUP(H71,Tabelle2!A:A,Tabelle2!B:B)</f>
        <v>Ratschings</v>
      </c>
    </row>
    <row r="72" spans="1:9" x14ac:dyDescent="0.25">
      <c r="A72">
        <v>21071</v>
      </c>
      <c r="B72">
        <v>71</v>
      </c>
      <c r="C72" s="1" t="s">
        <v>99</v>
      </c>
      <c r="D72" s="1">
        <v>8</v>
      </c>
      <c r="E72" s="1" t="s">
        <v>18</v>
      </c>
      <c r="F72" s="3" t="s">
        <v>100</v>
      </c>
      <c r="G72" s="1" t="str">
        <f t="shared" si="1"/>
        <v>JA</v>
      </c>
      <c r="H72" s="1">
        <v>203</v>
      </c>
      <c r="I72" s="1" t="str">
        <f>_xlfn.XLOOKUP(H72,Tabelle2!A:A,Tabelle2!B:B)</f>
        <v>Rasen-Antholz - Olang</v>
      </c>
    </row>
    <row r="73" spans="1:9" x14ac:dyDescent="0.25">
      <c r="A73">
        <v>21072</v>
      </c>
      <c r="B73">
        <v>72</v>
      </c>
      <c r="C73" s="1" t="s">
        <v>101</v>
      </c>
      <c r="D73" s="1">
        <v>5</v>
      </c>
      <c r="E73" s="1" t="s">
        <v>150</v>
      </c>
      <c r="G73" s="1" t="str">
        <f t="shared" si="1"/>
        <v>NEIN</v>
      </c>
      <c r="H73" s="1">
        <v>72</v>
      </c>
      <c r="I73" s="1" t="str">
        <f>_xlfn.XLOOKUP(H73,Tabelle2!A:A,Tabelle2!B:B)</f>
        <v>Ritten</v>
      </c>
    </row>
    <row r="74" spans="1:9" x14ac:dyDescent="0.25">
      <c r="A74">
        <v>21073</v>
      </c>
      <c r="B74">
        <v>73</v>
      </c>
      <c r="C74" s="1" t="s">
        <v>102</v>
      </c>
      <c r="D74" s="1">
        <v>2</v>
      </c>
      <c r="E74" s="1" t="s">
        <v>15</v>
      </c>
      <c r="F74" s="3" t="s">
        <v>31</v>
      </c>
      <c r="G74" s="1" t="str">
        <f t="shared" si="1"/>
        <v>JA</v>
      </c>
      <c r="H74" s="1">
        <v>225</v>
      </c>
      <c r="I74" s="1" t="str">
        <f>_xlfn.XLOOKUP(H74,Tabelle2!A:A,Tabelle2!B:B)</f>
        <v>Kuens - Riffian - Tirol</v>
      </c>
    </row>
    <row r="75" spans="1:9" x14ac:dyDescent="0.25">
      <c r="A75">
        <v>21074</v>
      </c>
      <c r="B75">
        <v>74</v>
      </c>
      <c r="C75" s="1" t="s">
        <v>103</v>
      </c>
      <c r="D75" s="1">
        <v>6</v>
      </c>
      <c r="E75" s="1" t="s">
        <v>21</v>
      </c>
      <c r="F75" s="3" t="s">
        <v>103</v>
      </c>
      <c r="G75" s="1" t="str">
        <f t="shared" si="1"/>
        <v>JA</v>
      </c>
      <c r="H75" s="1">
        <v>215</v>
      </c>
      <c r="I75" s="1" t="str">
        <f>_xlfn.XLOOKUP(H75,Tabelle2!A:A,Tabelle2!B:B)</f>
        <v>Mühlbach - Rodeneck</v>
      </c>
    </row>
    <row r="76" spans="1:9" x14ac:dyDescent="0.25">
      <c r="A76">
        <v>21075</v>
      </c>
      <c r="B76">
        <v>75</v>
      </c>
      <c r="C76" s="1" t="s">
        <v>104</v>
      </c>
      <c r="D76" s="1">
        <v>6</v>
      </c>
      <c r="E76" s="1" t="s">
        <v>21</v>
      </c>
      <c r="F76" s="3" t="s">
        <v>103</v>
      </c>
      <c r="G76" s="1" t="str">
        <f t="shared" si="1"/>
        <v>JA</v>
      </c>
      <c r="H76" s="1">
        <v>215</v>
      </c>
      <c r="I76" s="1" t="str">
        <f>_xlfn.XLOOKUP(H76,Tabelle2!A:A,Tabelle2!B:B)</f>
        <v>Mühlbach - Rodeneck</v>
      </c>
    </row>
    <row r="77" spans="1:9" x14ac:dyDescent="0.25">
      <c r="A77">
        <v>21076</v>
      </c>
      <c r="B77">
        <v>76</v>
      </c>
      <c r="C77" s="1" t="s">
        <v>157</v>
      </c>
      <c r="D77" s="1">
        <v>3</v>
      </c>
      <c r="E77" s="1" t="s">
        <v>146</v>
      </c>
      <c r="G77" s="1" t="str">
        <f t="shared" si="1"/>
        <v>NEIN</v>
      </c>
      <c r="H77" s="1">
        <v>76</v>
      </c>
      <c r="I77" s="1" t="str">
        <f>_xlfn.XLOOKUP(H77,Tabelle2!A:A,Tabelle2!B:B)</f>
        <v>Salurn</v>
      </c>
    </row>
    <row r="78" spans="1:9" x14ac:dyDescent="0.25">
      <c r="A78">
        <v>21077</v>
      </c>
      <c r="B78">
        <v>77</v>
      </c>
      <c r="C78" s="1" t="s">
        <v>106</v>
      </c>
      <c r="D78" s="1">
        <v>8</v>
      </c>
      <c r="E78" s="1" t="s">
        <v>18</v>
      </c>
      <c r="F78" s="3" t="s">
        <v>106</v>
      </c>
      <c r="G78" s="1" t="str">
        <f t="shared" si="1"/>
        <v>JA</v>
      </c>
      <c r="H78" s="1">
        <v>207</v>
      </c>
      <c r="I78" s="1" t="str">
        <f>_xlfn.XLOOKUP(H78,Tabelle2!A:A,Tabelle2!B:B)</f>
        <v>Innichen - Sexten</v>
      </c>
    </row>
    <row r="79" spans="1:9" x14ac:dyDescent="0.25">
      <c r="A79">
        <v>21079</v>
      </c>
      <c r="B79">
        <v>79</v>
      </c>
      <c r="C79" s="1" t="s">
        <v>107</v>
      </c>
      <c r="D79" s="1">
        <v>5</v>
      </c>
      <c r="E79" s="1" t="s">
        <v>150</v>
      </c>
      <c r="G79" s="1" t="str">
        <f t="shared" si="1"/>
        <v>NEIN</v>
      </c>
      <c r="H79" s="1">
        <v>79</v>
      </c>
      <c r="I79" s="1" t="str">
        <f>_xlfn.XLOOKUP(H79,Tabelle2!A:A,Tabelle2!B:B)</f>
        <v>Jenesien</v>
      </c>
    </row>
    <row r="80" spans="1:9" x14ac:dyDescent="0.25">
      <c r="A80">
        <v>21080</v>
      </c>
      <c r="B80">
        <v>80</v>
      </c>
      <c r="C80" s="1" t="s">
        <v>158</v>
      </c>
      <c r="D80" s="1">
        <v>2</v>
      </c>
      <c r="E80" s="1" t="s">
        <v>15</v>
      </c>
      <c r="F80" s="3" t="s">
        <v>80</v>
      </c>
      <c r="G80" s="1" t="str">
        <f t="shared" si="1"/>
        <v>JA</v>
      </c>
      <c r="H80" s="1">
        <v>222</v>
      </c>
      <c r="I80" s="1" t="str">
        <f>_xlfn.XLOOKUP(H80,Tabelle2!A:A,Tabelle2!B:B)</f>
        <v>Moos in Passeier - St.Leonhard in Pass.</v>
      </c>
    </row>
    <row r="81" spans="1:9" x14ac:dyDescent="0.25">
      <c r="A81">
        <v>21081</v>
      </c>
      <c r="B81">
        <v>81</v>
      </c>
      <c r="C81" s="1" t="s">
        <v>159</v>
      </c>
      <c r="D81" s="1">
        <v>8</v>
      </c>
      <c r="E81" s="1" t="s">
        <v>18</v>
      </c>
      <c r="G81" s="1" t="str">
        <f t="shared" si="1"/>
        <v>NEIN</v>
      </c>
      <c r="H81" s="1">
        <v>81</v>
      </c>
      <c r="I81" s="1" t="str">
        <f>_xlfn.XLOOKUP(H81,Tabelle2!A:A,Tabelle2!B:B)</f>
        <v>St.Lorenzen</v>
      </c>
    </row>
    <row r="82" spans="1:9" x14ac:dyDescent="0.25">
      <c r="A82">
        <v>21082</v>
      </c>
      <c r="B82">
        <v>82</v>
      </c>
      <c r="C82" s="1" t="s">
        <v>160</v>
      </c>
      <c r="D82" s="1">
        <v>8</v>
      </c>
      <c r="E82" s="1" t="s">
        <v>18</v>
      </c>
      <c r="F82" s="3" t="s">
        <v>110</v>
      </c>
      <c r="G82" s="1" t="str">
        <f t="shared" si="1"/>
        <v>JA</v>
      </c>
      <c r="H82" s="1">
        <v>231</v>
      </c>
      <c r="I82" s="1" t="str">
        <f>_xlfn.XLOOKUP(H82,Tabelle2!A:A,Tabelle2!B:B)</f>
        <v>St.Martin in Thurn - Wengen</v>
      </c>
    </row>
    <row r="83" spans="1:9" x14ac:dyDescent="0.25">
      <c r="A83">
        <v>21083</v>
      </c>
      <c r="B83">
        <v>83</v>
      </c>
      <c r="C83" s="1" t="s">
        <v>161</v>
      </c>
      <c r="D83" s="1">
        <v>2</v>
      </c>
      <c r="E83" s="1" t="s">
        <v>15</v>
      </c>
      <c r="G83" s="1" t="str">
        <f t="shared" si="1"/>
        <v>NEIN</v>
      </c>
      <c r="H83" s="1">
        <v>83</v>
      </c>
      <c r="I83" s="1" t="str">
        <f>_xlfn.XLOOKUP(H83,Tabelle2!A:A,Tabelle2!B:B)</f>
        <v>St.Martin in Passeier</v>
      </c>
    </row>
    <row r="84" spans="1:9" x14ac:dyDescent="0.25">
      <c r="A84">
        <v>21084</v>
      </c>
      <c r="B84">
        <v>84</v>
      </c>
      <c r="C84" s="1" t="s">
        <v>162</v>
      </c>
      <c r="D84" s="1">
        <v>2</v>
      </c>
      <c r="E84" s="1" t="s">
        <v>15</v>
      </c>
      <c r="F84" s="3" t="s">
        <v>66</v>
      </c>
      <c r="G84" s="1" t="str">
        <f t="shared" si="1"/>
        <v>JA</v>
      </c>
      <c r="H84" s="1">
        <v>223</v>
      </c>
      <c r="I84" s="1" t="str">
        <f>_xlfn.XLOOKUP(H84,Tabelle2!A:A,Tabelle2!B:B)</f>
        <v>Laurein - Proveis - St.Pankraz - Ulten</v>
      </c>
    </row>
    <row r="85" spans="1:9" x14ac:dyDescent="0.25">
      <c r="A85">
        <v>21085</v>
      </c>
      <c r="B85">
        <v>85</v>
      </c>
      <c r="C85" s="1" t="s">
        <v>163</v>
      </c>
      <c r="D85" s="1">
        <v>5</v>
      </c>
      <c r="E85" s="1" t="s">
        <v>150</v>
      </c>
      <c r="F85" s="3" t="s">
        <v>114</v>
      </c>
      <c r="G85" s="1" t="str">
        <f t="shared" si="1"/>
        <v>JA</v>
      </c>
      <c r="H85" s="1">
        <v>221</v>
      </c>
      <c r="I85" s="1" t="str">
        <f>_xlfn.XLOOKUP(H85,Tabelle2!A:A,Tabelle2!B:B)</f>
        <v>St.Christina in Gröden - Wolkenstein in Gröden</v>
      </c>
    </row>
    <row r="86" spans="1:9" x14ac:dyDescent="0.25">
      <c r="A86">
        <v>21086</v>
      </c>
      <c r="B86">
        <v>86</v>
      </c>
      <c r="C86" s="1" t="s">
        <v>115</v>
      </c>
      <c r="D86" s="1">
        <v>5</v>
      </c>
      <c r="E86" s="1" t="s">
        <v>150</v>
      </c>
      <c r="G86" s="1" t="str">
        <f t="shared" si="1"/>
        <v>NEIN</v>
      </c>
      <c r="H86" s="1">
        <v>86</v>
      </c>
      <c r="I86" s="1" t="str">
        <f>_xlfn.XLOOKUP(H86,Tabelle2!A:A,Tabelle2!B:B)</f>
        <v>Sarntal</v>
      </c>
    </row>
    <row r="87" spans="1:9" x14ac:dyDescent="0.25">
      <c r="A87">
        <v>21087</v>
      </c>
      <c r="B87">
        <v>87</v>
      </c>
      <c r="C87" s="1" t="s">
        <v>16</v>
      </c>
      <c r="D87" s="1">
        <v>2</v>
      </c>
      <c r="E87" s="1" t="s">
        <v>15</v>
      </c>
      <c r="F87" s="3" t="s">
        <v>16</v>
      </c>
      <c r="G87" s="1" t="str">
        <f t="shared" si="1"/>
        <v>JA</v>
      </c>
      <c r="H87" s="1">
        <v>220</v>
      </c>
      <c r="I87" s="1" t="str">
        <f>_xlfn.XLOOKUP(H87,Tabelle2!A:A,Tabelle2!B:B)</f>
        <v>Hafling - Schenna</v>
      </c>
    </row>
    <row r="88" spans="1:9" x14ac:dyDescent="0.25">
      <c r="A88">
        <v>21088</v>
      </c>
      <c r="B88">
        <v>88</v>
      </c>
      <c r="C88" s="1" t="s">
        <v>116</v>
      </c>
      <c r="D88" s="1">
        <v>8</v>
      </c>
      <c r="E88" s="1" t="s">
        <v>18</v>
      </c>
      <c r="F88" s="3" t="s">
        <v>34</v>
      </c>
      <c r="G88" s="1" t="str">
        <f t="shared" si="1"/>
        <v>JA</v>
      </c>
      <c r="H88" s="1">
        <v>219</v>
      </c>
      <c r="I88" s="1" t="str">
        <f>_xlfn.XLOOKUP(H88,Tabelle2!A:A,Tabelle2!B:B)</f>
        <v>Sand in Taufers - Mühlwald</v>
      </c>
    </row>
    <row r="89" spans="1:9" x14ac:dyDescent="0.25">
      <c r="A89">
        <v>21089</v>
      </c>
      <c r="B89">
        <v>89</v>
      </c>
      <c r="C89" s="1" t="s">
        <v>117</v>
      </c>
      <c r="D89" s="1">
        <v>5</v>
      </c>
      <c r="E89" s="1" t="s">
        <v>150</v>
      </c>
      <c r="F89" s="3" t="s">
        <v>114</v>
      </c>
      <c r="G89" s="1" t="str">
        <f t="shared" si="1"/>
        <v>JA</v>
      </c>
      <c r="H89" s="1">
        <v>221</v>
      </c>
      <c r="I89" s="1" t="str">
        <f>_xlfn.XLOOKUP(H89,Tabelle2!A:A,Tabelle2!B:B)</f>
        <v>St.Christina in Gröden - Wolkenstein in Gröden</v>
      </c>
    </row>
    <row r="90" spans="1:9" x14ac:dyDescent="0.25">
      <c r="A90">
        <v>21091</v>
      </c>
      <c r="B90">
        <v>91</v>
      </c>
      <c r="C90" s="1" t="s">
        <v>118</v>
      </c>
      <c r="D90" s="1">
        <v>1</v>
      </c>
      <c r="E90" s="1" t="s">
        <v>36</v>
      </c>
      <c r="G90" s="1" t="str">
        <f t="shared" si="1"/>
        <v>NEIN</v>
      </c>
      <c r="H90" s="1">
        <v>91</v>
      </c>
      <c r="I90" s="1" t="str">
        <f>_xlfn.XLOOKUP(H90,Tabelle2!A:A,Tabelle2!B:B)</f>
        <v>Schnals</v>
      </c>
    </row>
    <row r="91" spans="1:9" x14ac:dyDescent="0.25">
      <c r="A91">
        <v>21092</v>
      </c>
      <c r="B91">
        <v>92</v>
      </c>
      <c r="C91" s="1" t="s">
        <v>119</v>
      </c>
      <c r="D91" s="1">
        <v>8</v>
      </c>
      <c r="E91" s="1" t="s">
        <v>18</v>
      </c>
      <c r="F91" s="3" t="s">
        <v>106</v>
      </c>
      <c r="G91" s="1" t="str">
        <f t="shared" si="1"/>
        <v>JA</v>
      </c>
      <c r="H91" s="1">
        <v>207</v>
      </c>
      <c r="I91" s="1" t="str">
        <f>_xlfn.XLOOKUP(H91,Tabelle2!A:A,Tabelle2!B:B)</f>
        <v>Innichen - Sexten</v>
      </c>
    </row>
    <row r="92" spans="1:9" x14ac:dyDescent="0.25">
      <c r="A92">
        <v>21093</v>
      </c>
      <c r="B92">
        <v>93</v>
      </c>
      <c r="C92" s="1" t="s">
        <v>120</v>
      </c>
      <c r="D92" s="1">
        <v>1</v>
      </c>
      <c r="E92" s="1" t="s">
        <v>36</v>
      </c>
      <c r="G92" s="1" t="str">
        <f t="shared" si="1"/>
        <v>NEIN</v>
      </c>
      <c r="H92" s="1">
        <v>93</v>
      </c>
      <c r="I92" s="1" t="str">
        <f>_xlfn.XLOOKUP(H92,Tabelle2!A:A,Tabelle2!B:B)</f>
        <v>Schlanders</v>
      </c>
    </row>
    <row r="93" spans="1:9" x14ac:dyDescent="0.25">
      <c r="A93">
        <v>21094</v>
      </c>
      <c r="B93">
        <v>94</v>
      </c>
      <c r="C93" s="1" t="s">
        <v>121</v>
      </c>
      <c r="D93" s="1">
        <v>1</v>
      </c>
      <c r="E93" s="1" t="s">
        <v>36</v>
      </c>
      <c r="F93" s="3" t="s">
        <v>58</v>
      </c>
      <c r="G93" s="1" t="str">
        <f t="shared" si="1"/>
        <v>JA</v>
      </c>
      <c r="H93" s="1">
        <v>206</v>
      </c>
      <c r="I93" s="1" t="str">
        <f>_xlfn.XLOOKUP(H93,Tabelle2!A:A,Tabelle2!B:B)</f>
        <v>Glurns - Schluderns</v>
      </c>
    </row>
    <row r="94" spans="1:9" x14ac:dyDescent="0.25">
      <c r="A94">
        <v>21095</v>
      </c>
      <c r="B94">
        <v>95</v>
      </c>
      <c r="C94" s="1" t="s">
        <v>122</v>
      </c>
      <c r="D94" s="1">
        <v>1</v>
      </c>
      <c r="E94" s="1" t="s">
        <v>36</v>
      </c>
      <c r="F94" s="3" t="s">
        <v>94</v>
      </c>
      <c r="G94" s="1" t="str">
        <f t="shared" si="1"/>
        <v>JA</v>
      </c>
      <c r="H94" s="1">
        <v>218</v>
      </c>
      <c r="I94" s="1" t="str">
        <f>_xlfn.XLOOKUP(H94,Tabelle2!A:A,Tabelle2!B:B)</f>
        <v>Prad am Stilfser Joch - Stilfs</v>
      </c>
    </row>
    <row r="95" spans="1:9" x14ac:dyDescent="0.25">
      <c r="A95">
        <v>21096</v>
      </c>
      <c r="B95">
        <v>96</v>
      </c>
      <c r="C95" s="1" t="s">
        <v>123</v>
      </c>
      <c r="D95" s="1">
        <v>8</v>
      </c>
      <c r="E95" s="1" t="s">
        <v>18</v>
      </c>
      <c r="F95" s="3" t="s">
        <v>124</v>
      </c>
      <c r="G95" s="1" t="str">
        <f t="shared" si="1"/>
        <v>JA</v>
      </c>
      <c r="H95" s="1">
        <v>227</v>
      </c>
      <c r="I95" s="1" t="str">
        <f>_xlfn.XLOOKUP(H95,Tabelle2!A:A,Tabelle2!B:B)</f>
        <v>Terenten - Vintl</v>
      </c>
    </row>
    <row r="96" spans="1:9" x14ac:dyDescent="0.25">
      <c r="A96">
        <v>21097</v>
      </c>
      <c r="B96">
        <v>97</v>
      </c>
      <c r="C96" s="1" t="s">
        <v>11</v>
      </c>
      <c r="D96" s="1">
        <v>3</v>
      </c>
      <c r="E96" s="1" t="s">
        <v>146</v>
      </c>
      <c r="F96" s="3" t="s">
        <v>11</v>
      </c>
      <c r="G96" s="1" t="str">
        <f t="shared" si="1"/>
        <v>JA</v>
      </c>
      <c r="H96" s="1">
        <v>224</v>
      </c>
      <c r="I96" s="1" t="str">
        <f>_xlfn.XLOOKUP(H96,Tabelle2!A:A,Tabelle2!B:B)</f>
        <v>Andrian - Nals - Terlan</v>
      </c>
    </row>
    <row r="97" spans="1:9" x14ac:dyDescent="0.25">
      <c r="A97">
        <v>21098</v>
      </c>
      <c r="B97">
        <v>98</v>
      </c>
      <c r="C97" s="1" t="s">
        <v>164</v>
      </c>
      <c r="D97" s="1">
        <v>3</v>
      </c>
      <c r="E97" s="1" t="s">
        <v>146</v>
      </c>
      <c r="G97" s="1" t="str">
        <f t="shared" si="1"/>
        <v>NEIN</v>
      </c>
      <c r="H97" s="1">
        <v>98</v>
      </c>
      <c r="I97" s="1" t="str">
        <f>_xlfn.XLOOKUP(H97,Tabelle2!A:A,Tabelle2!B:B)</f>
        <v>Tramin a.d. Weinstr.</v>
      </c>
    </row>
    <row r="98" spans="1:9" x14ac:dyDescent="0.25">
      <c r="A98">
        <v>21099</v>
      </c>
      <c r="B98">
        <v>99</v>
      </c>
      <c r="C98" s="1" t="s">
        <v>126</v>
      </c>
      <c r="D98" s="1">
        <v>2</v>
      </c>
      <c r="E98" s="1" t="s">
        <v>15</v>
      </c>
      <c r="F98" s="3" t="s">
        <v>126</v>
      </c>
      <c r="G98" s="1" t="str">
        <f t="shared" si="1"/>
        <v>JA</v>
      </c>
      <c r="H98" s="1">
        <v>226</v>
      </c>
      <c r="I98" s="1" t="str">
        <f>_xlfn.XLOOKUP(H98,Tabelle2!A:A,Tabelle2!B:B)</f>
        <v>Tisens - U.L.Frau i.W.-St.Felix</v>
      </c>
    </row>
    <row r="99" spans="1:9" x14ac:dyDescent="0.25">
      <c r="A99">
        <v>21100</v>
      </c>
      <c r="B99">
        <v>100</v>
      </c>
      <c r="C99" s="1" t="s">
        <v>127</v>
      </c>
      <c r="D99" s="1">
        <v>5</v>
      </c>
      <c r="E99" s="1" t="s">
        <v>150</v>
      </c>
      <c r="F99" s="3" t="s">
        <v>51</v>
      </c>
      <c r="G99" s="1" t="str">
        <f t="shared" si="1"/>
        <v>JA</v>
      </c>
      <c r="H99" s="1">
        <v>228</v>
      </c>
      <c r="I99" s="1" t="str">
        <f>_xlfn.XLOOKUP(H99,Tabelle2!A:A,Tabelle2!B:B)</f>
        <v>Völs am Schlern - Tiers</v>
      </c>
    </row>
    <row r="100" spans="1:9" x14ac:dyDescent="0.25">
      <c r="A100">
        <v>21101</v>
      </c>
      <c r="B100">
        <v>101</v>
      </c>
      <c r="C100" s="1" t="s">
        <v>31</v>
      </c>
      <c r="D100" s="1">
        <v>2</v>
      </c>
      <c r="E100" s="1" t="s">
        <v>15</v>
      </c>
      <c r="F100" s="3" t="s">
        <v>31</v>
      </c>
      <c r="G100" s="1" t="str">
        <f t="shared" si="1"/>
        <v>JA</v>
      </c>
      <c r="H100" s="1">
        <v>225</v>
      </c>
      <c r="I100" s="1" t="str">
        <f>_xlfn.XLOOKUP(H100,Tabelle2!A:A,Tabelle2!B:B)</f>
        <v>Kuens - Riffian - Tirol</v>
      </c>
    </row>
    <row r="101" spans="1:9" x14ac:dyDescent="0.25">
      <c r="A101">
        <v>21102</v>
      </c>
      <c r="B101">
        <v>102</v>
      </c>
      <c r="C101" s="1" t="s">
        <v>128</v>
      </c>
      <c r="D101" s="1">
        <v>3</v>
      </c>
      <c r="E101" s="1" t="s">
        <v>146</v>
      </c>
      <c r="F101" s="3" t="s">
        <v>9</v>
      </c>
      <c r="G101" s="1" t="str">
        <f t="shared" si="1"/>
        <v>JA</v>
      </c>
      <c r="H101" s="1">
        <v>214</v>
      </c>
      <c r="I101" s="1" t="str">
        <f>_xlfn.XLOOKUP(H101,Tabelle2!A:A,Tabelle2!B:B)</f>
        <v>Aldein - Altrei - Montan - Truden im Naturpark</v>
      </c>
    </row>
    <row r="102" spans="1:9" x14ac:dyDescent="0.25">
      <c r="A102">
        <v>21103</v>
      </c>
      <c r="B102">
        <v>103</v>
      </c>
      <c r="C102" s="1" t="s">
        <v>129</v>
      </c>
      <c r="D102" s="1">
        <v>1</v>
      </c>
      <c r="E102" s="1" t="s">
        <v>36</v>
      </c>
      <c r="F102" s="3" t="s">
        <v>69</v>
      </c>
      <c r="G102" s="1" t="str">
        <f t="shared" si="1"/>
        <v>JA</v>
      </c>
      <c r="H102" s="1">
        <v>212</v>
      </c>
      <c r="I102" s="1" t="str">
        <f>_xlfn.XLOOKUP(H102,Tabelle2!A:A,Tabelle2!B:B)</f>
        <v>Mals - Taufers im Münstertal</v>
      </c>
    </row>
    <row r="103" spans="1:9" x14ac:dyDescent="0.25">
      <c r="A103">
        <v>21104</v>
      </c>
      <c r="B103">
        <v>104</v>
      </c>
      <c r="C103" s="1" t="s">
        <v>130</v>
      </c>
      <c r="D103" s="1">
        <v>2</v>
      </c>
      <c r="E103" s="1" t="s">
        <v>15</v>
      </c>
      <c r="F103" s="3" t="s">
        <v>66</v>
      </c>
      <c r="G103" s="1" t="str">
        <f t="shared" si="1"/>
        <v>JA</v>
      </c>
      <c r="H103" s="1">
        <v>223</v>
      </c>
      <c r="I103" s="1" t="str">
        <f>_xlfn.XLOOKUP(H103,Tabelle2!A:A,Tabelle2!B:B)</f>
        <v>Laurein - Proveis - St.Pankraz - Ulten</v>
      </c>
    </row>
    <row r="104" spans="1:9" x14ac:dyDescent="0.25">
      <c r="A104">
        <v>21105</v>
      </c>
      <c r="B104">
        <v>105</v>
      </c>
      <c r="C104" s="1" t="s">
        <v>131</v>
      </c>
      <c r="D104" s="1">
        <v>3</v>
      </c>
      <c r="E104" s="1" t="s">
        <v>146</v>
      </c>
      <c r="F104" s="3" t="s">
        <v>28</v>
      </c>
      <c r="G104" s="1" t="str">
        <f t="shared" si="1"/>
        <v>JA</v>
      </c>
      <c r="H104" s="1">
        <v>204</v>
      </c>
      <c r="I104" s="1" t="str">
        <f>_xlfn.XLOOKUP(H104,Tabelle2!A:A,Tabelle2!B:B)</f>
        <v>Branzoll - Pfatten</v>
      </c>
    </row>
    <row r="105" spans="1:9" x14ac:dyDescent="0.25">
      <c r="A105">
        <v>21106</v>
      </c>
      <c r="B105">
        <v>106</v>
      </c>
      <c r="C105" s="1" t="s">
        <v>132</v>
      </c>
      <c r="D105" s="1">
        <v>8</v>
      </c>
      <c r="E105" s="1" t="s">
        <v>18</v>
      </c>
      <c r="F105" s="3" t="s">
        <v>100</v>
      </c>
      <c r="G105" s="1" t="str">
        <f t="shared" si="1"/>
        <v>JA</v>
      </c>
      <c r="H105" s="1">
        <v>203</v>
      </c>
      <c r="I105" s="1" t="str">
        <f>_xlfn.XLOOKUP(H105,Tabelle2!A:A,Tabelle2!B:B)</f>
        <v>Rasen-Antholz - Olang</v>
      </c>
    </row>
    <row r="106" spans="1:9" x14ac:dyDescent="0.25">
      <c r="A106">
        <v>21107</v>
      </c>
      <c r="B106">
        <v>107</v>
      </c>
      <c r="C106" s="1" t="s">
        <v>133</v>
      </c>
      <c r="D106" s="1">
        <v>7</v>
      </c>
      <c r="E106" s="1" t="s">
        <v>26</v>
      </c>
      <c r="G106" s="1" t="str">
        <f t="shared" si="1"/>
        <v>NEIN</v>
      </c>
      <c r="H106" s="1">
        <v>107</v>
      </c>
      <c r="I106" s="1" t="str">
        <f>_xlfn.XLOOKUP(H106,Tabelle2!A:A,Tabelle2!B:B)</f>
        <v>Pfitsch</v>
      </c>
    </row>
    <row r="107" spans="1:9" x14ac:dyDescent="0.25">
      <c r="A107">
        <v>21108</v>
      </c>
      <c r="B107">
        <v>108</v>
      </c>
      <c r="C107" s="1" t="s">
        <v>96</v>
      </c>
      <c r="D107" s="1">
        <v>8</v>
      </c>
      <c r="E107" s="1" t="s">
        <v>18</v>
      </c>
      <c r="F107" s="3" t="s">
        <v>96</v>
      </c>
      <c r="G107" s="1" t="str">
        <f t="shared" si="1"/>
        <v>JA</v>
      </c>
      <c r="H107" s="1">
        <v>202</v>
      </c>
      <c r="I107" s="1" t="str">
        <f>_xlfn.XLOOKUP(H107,Tabelle2!A:A,Tabelle2!B:B)</f>
        <v>Prettau - Ahrntal</v>
      </c>
    </row>
    <row r="108" spans="1:9" x14ac:dyDescent="0.25">
      <c r="A108">
        <v>21109</v>
      </c>
      <c r="B108">
        <v>109</v>
      </c>
      <c r="C108" s="1" t="s">
        <v>134</v>
      </c>
      <c r="D108" s="1">
        <v>8</v>
      </c>
      <c r="E108" s="1" t="s">
        <v>18</v>
      </c>
      <c r="F108" s="3" t="s">
        <v>77</v>
      </c>
      <c r="G108" s="1" t="str">
        <f t="shared" si="1"/>
        <v>JA</v>
      </c>
      <c r="H108" s="1">
        <v>230</v>
      </c>
      <c r="I108" s="1" t="str">
        <f>_xlfn.XLOOKUP(H108,Tabelle2!A:A,Tabelle2!B:B)</f>
        <v>Welsberg-Taisten - Gsies</v>
      </c>
    </row>
    <row r="109" spans="1:9" x14ac:dyDescent="0.25">
      <c r="A109">
        <v>21110</v>
      </c>
      <c r="B109">
        <v>110</v>
      </c>
      <c r="C109" s="1" t="s">
        <v>124</v>
      </c>
      <c r="D109" s="1">
        <v>8</v>
      </c>
      <c r="E109" s="1" t="s">
        <v>18</v>
      </c>
      <c r="F109" s="3" t="s">
        <v>124</v>
      </c>
      <c r="G109" s="1" t="str">
        <f t="shared" si="1"/>
        <v>JA</v>
      </c>
      <c r="H109" s="1">
        <v>227</v>
      </c>
      <c r="I109" s="1" t="str">
        <f>_xlfn.XLOOKUP(H109,Tabelle2!A:A,Tabelle2!B:B)</f>
        <v>Terenten - Vintl</v>
      </c>
    </row>
    <row r="110" spans="1:9" x14ac:dyDescent="0.25">
      <c r="A110">
        <v>21111</v>
      </c>
      <c r="B110">
        <v>111</v>
      </c>
      <c r="C110" s="1" t="s">
        <v>135</v>
      </c>
      <c r="D110" s="1">
        <v>6</v>
      </c>
      <c r="E110" s="1" t="s">
        <v>21</v>
      </c>
      <c r="G110" s="1" t="str">
        <f t="shared" si="1"/>
        <v>NEIN</v>
      </c>
      <c r="H110" s="1">
        <v>111</v>
      </c>
      <c r="I110" s="1" t="str">
        <f>_xlfn.XLOOKUP(H110,Tabelle2!A:A,Tabelle2!B:B)</f>
        <v>Vahrn</v>
      </c>
    </row>
    <row r="111" spans="1:9" x14ac:dyDescent="0.25">
      <c r="A111">
        <v>21112</v>
      </c>
      <c r="B111">
        <v>112</v>
      </c>
      <c r="C111" s="1" t="s">
        <v>136</v>
      </c>
      <c r="D111" s="1">
        <v>2</v>
      </c>
      <c r="E111" s="1" t="s">
        <v>15</v>
      </c>
      <c r="F111" s="3" t="s">
        <v>74</v>
      </c>
      <c r="G111" s="1" t="str">
        <f t="shared" si="1"/>
        <v>JA</v>
      </c>
      <c r="H111" s="1">
        <v>229</v>
      </c>
      <c r="I111" s="1" t="str">
        <f>_xlfn.XLOOKUP(H111,Tabelle2!A:A,Tabelle2!B:B)</f>
        <v>Mölten - Vöran</v>
      </c>
    </row>
    <row r="112" spans="1:9" x14ac:dyDescent="0.25">
      <c r="A112">
        <v>21113</v>
      </c>
      <c r="B112">
        <v>113</v>
      </c>
      <c r="C112" s="1" t="s">
        <v>137</v>
      </c>
      <c r="D112" s="1">
        <v>8</v>
      </c>
      <c r="E112" s="1" t="s">
        <v>18</v>
      </c>
      <c r="F112" s="3" t="s">
        <v>24</v>
      </c>
      <c r="G112" s="1" t="str">
        <f t="shared" si="1"/>
        <v>JA</v>
      </c>
      <c r="H112" s="1">
        <v>217</v>
      </c>
      <c r="I112" s="1" t="str">
        <f>_xlfn.XLOOKUP(H112,Tabelle2!A:A,Tabelle2!B:B)</f>
        <v>Prags - Niederdorf</v>
      </c>
    </row>
    <row r="113" spans="1:9" x14ac:dyDescent="0.25">
      <c r="A113">
        <v>21114</v>
      </c>
      <c r="B113">
        <v>114</v>
      </c>
      <c r="C113" s="1" t="s">
        <v>138</v>
      </c>
      <c r="D113" s="1">
        <v>6</v>
      </c>
      <c r="E113" s="1" t="s">
        <v>21</v>
      </c>
      <c r="F113" s="3" t="s">
        <v>42</v>
      </c>
      <c r="G113" s="1" t="str">
        <f t="shared" si="1"/>
        <v>JA</v>
      </c>
      <c r="H113" s="1">
        <v>208</v>
      </c>
      <c r="I113" s="1" t="str">
        <f>_xlfn.XLOOKUP(H113,Tabelle2!A:A,Tabelle2!B:B)</f>
        <v>Klausen - Villanders</v>
      </c>
    </row>
    <row r="114" spans="1:9" x14ac:dyDescent="0.25">
      <c r="A114">
        <v>21115</v>
      </c>
      <c r="B114">
        <v>115</v>
      </c>
      <c r="C114" s="1" t="s">
        <v>139</v>
      </c>
      <c r="D114" s="1">
        <v>7</v>
      </c>
      <c r="E114" s="1" t="s">
        <v>26</v>
      </c>
      <c r="G114" s="1" t="str">
        <f t="shared" si="1"/>
        <v>NEIN</v>
      </c>
      <c r="H114" s="1">
        <v>115</v>
      </c>
      <c r="I114" s="1" t="str">
        <f>_xlfn.XLOOKUP(H114,Tabelle2!A:A,Tabelle2!B:B)</f>
        <v>Sterzing</v>
      </c>
    </row>
    <row r="115" spans="1:9" x14ac:dyDescent="0.25">
      <c r="A115">
        <v>21116</v>
      </c>
      <c r="B115">
        <v>116</v>
      </c>
      <c r="C115" s="1" t="s">
        <v>140</v>
      </c>
      <c r="D115" s="1">
        <v>6</v>
      </c>
      <c r="E115" s="1" t="s">
        <v>21</v>
      </c>
      <c r="G115" s="1" t="str">
        <f t="shared" si="1"/>
        <v>NEIN</v>
      </c>
      <c r="H115" s="1">
        <v>116</v>
      </c>
      <c r="I115" s="1" t="str">
        <f>_xlfn.XLOOKUP(H115,Tabelle2!A:A,Tabelle2!B:B)</f>
        <v>Feldthurns</v>
      </c>
    </row>
    <row r="116" spans="1:9" x14ac:dyDescent="0.25">
      <c r="A116">
        <v>21117</v>
      </c>
      <c r="B116">
        <v>117</v>
      </c>
      <c r="C116" s="1" t="s">
        <v>141</v>
      </c>
      <c r="D116" s="1">
        <v>8</v>
      </c>
      <c r="E116" s="1" t="s">
        <v>18</v>
      </c>
      <c r="F116" s="3" t="s">
        <v>110</v>
      </c>
      <c r="G116" s="1" t="str">
        <f t="shared" si="1"/>
        <v>JA</v>
      </c>
      <c r="H116" s="1">
        <v>231</v>
      </c>
      <c r="I116" s="1" t="str">
        <f>_xlfn.XLOOKUP(H116,Tabelle2!A:A,Tabelle2!B:B)</f>
        <v>St.Martin in Thurn - Wengen</v>
      </c>
    </row>
    <row r="117" spans="1:9" x14ac:dyDescent="0.25">
      <c r="A117">
        <v>21118</v>
      </c>
      <c r="B117">
        <v>118</v>
      </c>
      <c r="C117" s="1" t="s">
        <v>165</v>
      </c>
      <c r="D117" s="1">
        <v>2</v>
      </c>
      <c r="E117" s="1" t="s">
        <v>15</v>
      </c>
      <c r="F117" s="3" t="s">
        <v>126</v>
      </c>
      <c r="G117" s="1" t="str">
        <f t="shared" si="1"/>
        <v>JA</v>
      </c>
      <c r="H117" s="1">
        <v>226</v>
      </c>
      <c r="I117" s="1" t="str">
        <f>_xlfn.XLOOKUP(H117,Tabelle2!A:A,Tabelle2!B:B)</f>
        <v>Tisens - U.L.Frau i.W.-St.Felix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0117-139A-45AC-8788-CF7B55E4D5B3}">
  <dimension ref="A1:B79"/>
  <sheetViews>
    <sheetView workbookViewId="0">
      <selection activeCell="B7" sqref="B7"/>
    </sheetView>
  </sheetViews>
  <sheetFormatPr baseColWidth="10" defaultRowHeight="15" x14ac:dyDescent="0.25"/>
  <cols>
    <col min="1" max="1" width="18" bestFit="1" customWidth="1"/>
    <col min="2" max="2" width="63.5703125" bestFit="1" customWidth="1"/>
  </cols>
  <sheetData>
    <row r="1" spans="1:2" x14ac:dyDescent="0.25">
      <c r="A1" t="s">
        <v>171</v>
      </c>
      <c r="B1" t="s">
        <v>174</v>
      </c>
    </row>
    <row r="2" spans="1:2" x14ac:dyDescent="0.25">
      <c r="A2">
        <v>4</v>
      </c>
      <c r="B2" t="s">
        <v>147</v>
      </c>
    </row>
    <row r="3" spans="1:2" x14ac:dyDescent="0.25">
      <c r="A3">
        <v>7</v>
      </c>
      <c r="B3" t="s">
        <v>20</v>
      </c>
    </row>
    <row r="4" spans="1:2" x14ac:dyDescent="0.25">
      <c r="A4">
        <v>8</v>
      </c>
      <c r="B4" t="s">
        <v>22</v>
      </c>
    </row>
    <row r="5" spans="1:2" x14ac:dyDescent="0.25">
      <c r="A5">
        <v>10</v>
      </c>
      <c r="B5" t="s">
        <v>25</v>
      </c>
    </row>
    <row r="6" spans="1:2" x14ac:dyDescent="0.25">
      <c r="A6">
        <v>11</v>
      </c>
      <c r="B6" t="s">
        <v>27</v>
      </c>
    </row>
    <row r="7" spans="1:2" x14ac:dyDescent="0.25">
      <c r="A7">
        <v>13</v>
      </c>
      <c r="B7" t="s">
        <v>29</v>
      </c>
    </row>
    <row r="8" spans="1:2" x14ac:dyDescent="0.25">
      <c r="A8">
        <v>15</v>
      </c>
      <c r="B8" t="s">
        <v>148</v>
      </c>
    </row>
    <row r="9" spans="1:2" x14ac:dyDescent="0.25">
      <c r="A9">
        <v>16</v>
      </c>
      <c r="B9" t="s">
        <v>33</v>
      </c>
    </row>
    <row r="10" spans="1:2" x14ac:dyDescent="0.25">
      <c r="A10">
        <v>18</v>
      </c>
      <c r="B10" t="s">
        <v>149</v>
      </c>
    </row>
    <row r="11" spans="1:2" x14ac:dyDescent="0.25">
      <c r="A11">
        <v>19</v>
      </c>
      <c r="B11" t="s">
        <v>37</v>
      </c>
    </row>
    <row r="12" spans="1:2" x14ac:dyDescent="0.25">
      <c r="A12">
        <v>21</v>
      </c>
      <c r="B12" t="s">
        <v>41</v>
      </c>
    </row>
    <row r="13" spans="1:2" x14ac:dyDescent="0.25">
      <c r="A13">
        <v>23</v>
      </c>
      <c r="B13" t="s">
        <v>43</v>
      </c>
    </row>
    <row r="14" spans="1:2" x14ac:dyDescent="0.25">
      <c r="A14">
        <v>27</v>
      </c>
      <c r="B14" t="s">
        <v>47</v>
      </c>
    </row>
    <row r="15" spans="1:2" x14ac:dyDescent="0.25">
      <c r="A15">
        <v>28</v>
      </c>
      <c r="B15" t="s">
        <v>48</v>
      </c>
    </row>
    <row r="16" spans="1:2" x14ac:dyDescent="0.25">
      <c r="A16">
        <v>29</v>
      </c>
      <c r="B16" t="s">
        <v>49</v>
      </c>
    </row>
    <row r="17" spans="1:2" x14ac:dyDescent="0.25">
      <c r="A17">
        <v>30</v>
      </c>
      <c r="B17" t="s">
        <v>50</v>
      </c>
    </row>
    <row r="18" spans="1:2" x14ac:dyDescent="0.25">
      <c r="A18">
        <v>32</v>
      </c>
      <c r="B18" t="s">
        <v>52</v>
      </c>
    </row>
    <row r="19" spans="1:2" x14ac:dyDescent="0.25">
      <c r="A19">
        <v>33</v>
      </c>
      <c r="B19" t="s">
        <v>153</v>
      </c>
    </row>
    <row r="20" spans="1:2" x14ac:dyDescent="0.25">
      <c r="A20">
        <v>34</v>
      </c>
      <c r="B20" t="s">
        <v>54</v>
      </c>
    </row>
    <row r="21" spans="1:2" x14ac:dyDescent="0.25">
      <c r="A21">
        <v>38</v>
      </c>
      <c r="B21" t="s">
        <v>60</v>
      </c>
    </row>
    <row r="22" spans="1:2" x14ac:dyDescent="0.25">
      <c r="A22">
        <v>40</v>
      </c>
      <c r="B22" t="s">
        <v>62</v>
      </c>
    </row>
    <row r="23" spans="1:2" x14ac:dyDescent="0.25">
      <c r="A23">
        <v>41</v>
      </c>
      <c r="B23" t="s">
        <v>63</v>
      </c>
    </row>
    <row r="24" spans="1:2" x14ac:dyDescent="0.25">
      <c r="A24">
        <v>42</v>
      </c>
      <c r="B24" t="s">
        <v>64</v>
      </c>
    </row>
    <row r="25" spans="1:2" x14ac:dyDescent="0.25">
      <c r="A25">
        <v>44</v>
      </c>
      <c r="B25" t="s">
        <v>67</v>
      </c>
    </row>
    <row r="26" spans="1:2" x14ac:dyDescent="0.25">
      <c r="A26">
        <v>47</v>
      </c>
      <c r="B26" t="s">
        <v>70</v>
      </c>
    </row>
    <row r="27" spans="1:2" x14ac:dyDescent="0.25">
      <c r="A27">
        <v>51</v>
      </c>
      <c r="B27" t="s">
        <v>75</v>
      </c>
    </row>
    <row r="28" spans="1:2" x14ac:dyDescent="0.25">
      <c r="A28">
        <v>57</v>
      </c>
      <c r="B28" t="s">
        <v>83</v>
      </c>
    </row>
    <row r="29" spans="1:2" x14ac:dyDescent="0.25">
      <c r="A29">
        <v>58</v>
      </c>
      <c r="B29" t="s">
        <v>84</v>
      </c>
    </row>
    <row r="30" spans="1:2" x14ac:dyDescent="0.25">
      <c r="A30">
        <v>59</v>
      </c>
      <c r="B30" t="s">
        <v>85</v>
      </c>
    </row>
    <row r="31" spans="1:2" x14ac:dyDescent="0.25">
      <c r="A31">
        <v>60</v>
      </c>
      <c r="B31" t="s">
        <v>86</v>
      </c>
    </row>
    <row r="32" spans="1:2" x14ac:dyDescent="0.25">
      <c r="A32">
        <v>61</v>
      </c>
      <c r="B32" t="s">
        <v>155</v>
      </c>
    </row>
    <row r="33" spans="1:2" x14ac:dyDescent="0.25">
      <c r="A33">
        <v>62</v>
      </c>
      <c r="B33" t="s">
        <v>88</v>
      </c>
    </row>
    <row r="34" spans="1:2" x14ac:dyDescent="0.25">
      <c r="A34">
        <v>63</v>
      </c>
      <c r="B34" t="s">
        <v>89</v>
      </c>
    </row>
    <row r="35" spans="1:2" x14ac:dyDescent="0.25">
      <c r="A35">
        <v>70</v>
      </c>
      <c r="B35" t="s">
        <v>98</v>
      </c>
    </row>
    <row r="36" spans="1:2" x14ac:dyDescent="0.25">
      <c r="A36">
        <v>72</v>
      </c>
      <c r="B36" t="s">
        <v>101</v>
      </c>
    </row>
    <row r="37" spans="1:2" x14ac:dyDescent="0.25">
      <c r="A37">
        <v>76</v>
      </c>
      <c r="B37" t="s">
        <v>157</v>
      </c>
    </row>
    <row r="38" spans="1:2" x14ac:dyDescent="0.25">
      <c r="A38">
        <v>79</v>
      </c>
      <c r="B38" t="s">
        <v>107</v>
      </c>
    </row>
    <row r="39" spans="1:2" x14ac:dyDescent="0.25">
      <c r="A39">
        <v>81</v>
      </c>
      <c r="B39" t="s">
        <v>159</v>
      </c>
    </row>
    <row r="40" spans="1:2" x14ac:dyDescent="0.25">
      <c r="A40">
        <v>83</v>
      </c>
      <c r="B40" t="s">
        <v>161</v>
      </c>
    </row>
    <row r="41" spans="1:2" x14ac:dyDescent="0.25">
      <c r="A41">
        <v>86</v>
      </c>
      <c r="B41" t="s">
        <v>115</v>
      </c>
    </row>
    <row r="42" spans="1:2" x14ac:dyDescent="0.25">
      <c r="A42">
        <v>91</v>
      </c>
      <c r="B42" t="s">
        <v>118</v>
      </c>
    </row>
    <row r="43" spans="1:2" x14ac:dyDescent="0.25">
      <c r="A43">
        <v>93</v>
      </c>
      <c r="B43" t="s">
        <v>120</v>
      </c>
    </row>
    <row r="44" spans="1:2" x14ac:dyDescent="0.25">
      <c r="A44">
        <v>98</v>
      </c>
      <c r="B44" t="s">
        <v>164</v>
      </c>
    </row>
    <row r="45" spans="1:2" x14ac:dyDescent="0.25">
      <c r="A45">
        <v>107</v>
      </c>
      <c r="B45" t="s">
        <v>133</v>
      </c>
    </row>
    <row r="46" spans="1:2" x14ac:dyDescent="0.25">
      <c r="A46">
        <v>111</v>
      </c>
      <c r="B46" t="s">
        <v>135</v>
      </c>
    </row>
    <row r="47" spans="1:2" x14ac:dyDescent="0.25">
      <c r="A47">
        <v>115</v>
      </c>
      <c r="B47" t="s">
        <v>139</v>
      </c>
    </row>
    <row r="48" spans="1:2" x14ac:dyDescent="0.25">
      <c r="A48">
        <v>116</v>
      </c>
      <c r="B48" t="s">
        <v>140</v>
      </c>
    </row>
    <row r="49" spans="1:2" x14ac:dyDescent="0.25">
      <c r="A49">
        <v>201</v>
      </c>
      <c r="B49" t="s">
        <v>19</v>
      </c>
    </row>
    <row r="50" spans="1:2" x14ac:dyDescent="0.25">
      <c r="A50">
        <v>202</v>
      </c>
      <c r="B50" t="s">
        <v>175</v>
      </c>
    </row>
    <row r="51" spans="1:2" x14ac:dyDescent="0.25">
      <c r="A51">
        <v>203</v>
      </c>
      <c r="B51" t="s">
        <v>176</v>
      </c>
    </row>
    <row r="52" spans="1:2" x14ac:dyDescent="0.25">
      <c r="A52">
        <v>204</v>
      </c>
      <c r="B52" t="s">
        <v>177</v>
      </c>
    </row>
    <row r="53" spans="1:2" x14ac:dyDescent="0.25">
      <c r="A53">
        <v>205</v>
      </c>
      <c r="B53" t="s">
        <v>178</v>
      </c>
    </row>
    <row r="54" spans="1:2" x14ac:dyDescent="0.25">
      <c r="A54">
        <v>206</v>
      </c>
      <c r="B54" t="s">
        <v>58</v>
      </c>
    </row>
    <row r="55" spans="1:2" x14ac:dyDescent="0.25">
      <c r="A55">
        <v>207</v>
      </c>
      <c r="B55" t="s">
        <v>179</v>
      </c>
    </row>
    <row r="56" spans="1:2" x14ac:dyDescent="0.25">
      <c r="A56">
        <v>208</v>
      </c>
      <c r="B56" t="s">
        <v>180</v>
      </c>
    </row>
    <row r="57" spans="1:2" x14ac:dyDescent="0.25">
      <c r="A57">
        <v>209</v>
      </c>
      <c r="B57" t="s">
        <v>181</v>
      </c>
    </row>
    <row r="58" spans="1:2" x14ac:dyDescent="0.25">
      <c r="A58">
        <v>210</v>
      </c>
      <c r="B58" t="s">
        <v>182</v>
      </c>
    </row>
    <row r="59" spans="1:2" x14ac:dyDescent="0.25">
      <c r="A59">
        <v>211</v>
      </c>
      <c r="B59" t="s">
        <v>183</v>
      </c>
    </row>
    <row r="60" spans="1:2" x14ac:dyDescent="0.25">
      <c r="A60">
        <v>212</v>
      </c>
      <c r="B60" t="s">
        <v>184</v>
      </c>
    </row>
    <row r="61" spans="1:2" x14ac:dyDescent="0.25">
      <c r="A61">
        <v>213</v>
      </c>
      <c r="B61" t="s">
        <v>185</v>
      </c>
    </row>
    <row r="62" spans="1:2" x14ac:dyDescent="0.25">
      <c r="A62">
        <v>214</v>
      </c>
      <c r="B62" t="s">
        <v>186</v>
      </c>
    </row>
    <row r="63" spans="1:2" x14ac:dyDescent="0.25">
      <c r="A63">
        <v>215</v>
      </c>
      <c r="B63" t="s">
        <v>187</v>
      </c>
    </row>
    <row r="64" spans="1:2" x14ac:dyDescent="0.25">
      <c r="A64">
        <v>216</v>
      </c>
      <c r="B64" t="s">
        <v>188</v>
      </c>
    </row>
    <row r="65" spans="1:2" x14ac:dyDescent="0.25">
      <c r="A65">
        <v>217</v>
      </c>
      <c r="B65" t="s">
        <v>189</v>
      </c>
    </row>
    <row r="66" spans="1:2" x14ac:dyDescent="0.25">
      <c r="A66">
        <v>218</v>
      </c>
      <c r="B66" t="s">
        <v>190</v>
      </c>
    </row>
    <row r="67" spans="1:2" x14ac:dyDescent="0.25">
      <c r="A67">
        <v>219</v>
      </c>
      <c r="B67" t="s">
        <v>191</v>
      </c>
    </row>
    <row r="68" spans="1:2" x14ac:dyDescent="0.25">
      <c r="A68">
        <v>220</v>
      </c>
      <c r="B68" t="s">
        <v>192</v>
      </c>
    </row>
    <row r="69" spans="1:2" x14ac:dyDescent="0.25">
      <c r="A69">
        <v>221</v>
      </c>
      <c r="B69" t="s">
        <v>193</v>
      </c>
    </row>
    <row r="70" spans="1:2" x14ac:dyDescent="0.25">
      <c r="A70">
        <v>222</v>
      </c>
      <c r="B70" t="s">
        <v>194</v>
      </c>
    </row>
    <row r="71" spans="1:2" x14ac:dyDescent="0.25">
      <c r="A71">
        <v>223</v>
      </c>
      <c r="B71" t="s">
        <v>195</v>
      </c>
    </row>
    <row r="72" spans="1:2" x14ac:dyDescent="0.25">
      <c r="A72">
        <v>224</v>
      </c>
      <c r="B72" t="s">
        <v>196</v>
      </c>
    </row>
    <row r="73" spans="1:2" x14ac:dyDescent="0.25">
      <c r="A73">
        <v>225</v>
      </c>
      <c r="B73" t="s">
        <v>197</v>
      </c>
    </row>
    <row r="74" spans="1:2" x14ac:dyDescent="0.25">
      <c r="A74">
        <v>226</v>
      </c>
      <c r="B74" t="s">
        <v>198</v>
      </c>
    </row>
    <row r="75" spans="1:2" x14ac:dyDescent="0.25">
      <c r="A75">
        <v>227</v>
      </c>
      <c r="B75" t="s">
        <v>199</v>
      </c>
    </row>
    <row r="76" spans="1:2" x14ac:dyDescent="0.25">
      <c r="A76">
        <v>228</v>
      </c>
      <c r="B76" t="s">
        <v>200</v>
      </c>
    </row>
    <row r="77" spans="1:2" x14ac:dyDescent="0.25">
      <c r="A77">
        <v>229</v>
      </c>
      <c r="B77" t="s">
        <v>201</v>
      </c>
    </row>
    <row r="78" spans="1:2" x14ac:dyDescent="0.25">
      <c r="A78">
        <v>230</v>
      </c>
      <c r="B78" t="s">
        <v>202</v>
      </c>
    </row>
    <row r="79" spans="1:2" x14ac:dyDescent="0.25">
      <c r="A79">
        <v>231</v>
      </c>
      <c r="B79" t="s">
        <v>203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8FB8-2252-4A20-9EEC-62AF45647888}">
  <dimension ref="A1:K117"/>
  <sheetViews>
    <sheetView workbookViewId="0">
      <selection activeCell="H22" sqref="H22"/>
    </sheetView>
  </sheetViews>
  <sheetFormatPr baseColWidth="10" defaultColWidth="9.28515625" defaultRowHeight="15" x14ac:dyDescent="0.25"/>
  <cols>
    <col min="1" max="1" width="20.28515625" bestFit="1" customWidth="1"/>
    <col min="2" max="2" width="12.5703125" bestFit="1" customWidth="1"/>
    <col min="3" max="3" width="21.7109375" style="1" bestFit="1" customWidth="1"/>
    <col min="4" max="4" width="6.7109375" style="1" bestFit="1" customWidth="1"/>
    <col min="5" max="5" width="24.42578125" style="1" bestFit="1" customWidth="1"/>
    <col min="6" max="6" width="18.5703125" bestFit="1" customWidth="1"/>
    <col min="7" max="7" width="13" bestFit="1" customWidth="1"/>
    <col min="8" max="8" width="24.7109375" bestFit="1" customWidth="1"/>
    <col min="9" max="9" width="26.140625" style="1" bestFit="1" customWidth="1"/>
    <col min="10" max="10" width="31.5703125" style="1" bestFit="1" customWidth="1"/>
    <col min="11" max="11" width="18" style="1" bestFit="1" customWidth="1"/>
  </cols>
  <sheetData>
    <row r="1" spans="1:11" x14ac:dyDescent="0.25">
      <c r="A1" t="s">
        <v>168</v>
      </c>
      <c r="B1" t="s">
        <v>166</v>
      </c>
      <c r="C1" s="1" t="s">
        <v>2</v>
      </c>
      <c r="D1" s="1" t="s">
        <v>167</v>
      </c>
      <c r="E1" s="1" t="s">
        <v>3</v>
      </c>
      <c r="F1" t="s">
        <v>4</v>
      </c>
      <c r="G1" t="s">
        <v>5</v>
      </c>
      <c r="H1" t="s">
        <v>6</v>
      </c>
      <c r="I1" s="1" t="s">
        <v>169</v>
      </c>
      <c r="J1" s="1" t="s">
        <v>170</v>
      </c>
      <c r="K1" s="1" t="s">
        <v>171</v>
      </c>
    </row>
    <row r="2" spans="1:11" x14ac:dyDescent="0.25">
      <c r="A2">
        <v>21001</v>
      </c>
      <c r="B2">
        <v>1</v>
      </c>
      <c r="C2" s="1" t="s">
        <v>7</v>
      </c>
      <c r="D2" s="1">
        <v>3</v>
      </c>
      <c r="E2" s="1" t="s">
        <v>146</v>
      </c>
      <c r="F2">
        <v>69</v>
      </c>
      <c r="G2">
        <v>40.5</v>
      </c>
      <c r="H2" t="s">
        <v>9</v>
      </c>
      <c r="I2" s="1" t="str">
        <f>IF(H2="","NEIN","JA")</f>
        <v>JA</v>
      </c>
      <c r="J2" s="1" t="str">
        <f>IF(H2&lt;&gt;"",H2,C2)</f>
        <v>Montan - Aldein</v>
      </c>
      <c r="K2" s="1">
        <f>IF(H2="",B2,_xlfn.XLOOKUP(H2,Gemeinde_NEU_ID!A:A,Gemeinde_NEU_ID!B:B))</f>
        <v>214</v>
      </c>
    </row>
    <row r="3" spans="1:11" x14ac:dyDescent="0.25">
      <c r="A3">
        <v>21002</v>
      </c>
      <c r="B3">
        <v>2</v>
      </c>
      <c r="C3" s="1" t="s">
        <v>10</v>
      </c>
      <c r="D3" s="1">
        <v>3</v>
      </c>
      <c r="E3" s="1" t="s">
        <v>146</v>
      </c>
      <c r="F3">
        <v>67</v>
      </c>
      <c r="G3">
        <v>73.5</v>
      </c>
      <c r="H3" t="s">
        <v>11</v>
      </c>
      <c r="I3" s="1" t="str">
        <f t="shared" ref="I3:I66" si="0">IF(H3="","NEIN","JA")</f>
        <v>JA</v>
      </c>
      <c r="J3" s="1" t="str">
        <f t="shared" ref="J3:J66" si="1">IF(H3&lt;&gt;"",H3,C3)</f>
        <v>Terlan</v>
      </c>
      <c r="K3" s="1">
        <f>IF(H3="",B3,_xlfn.XLOOKUP(H3,Gemeinde_NEU_ID!A:A,Gemeinde_NEU_ID!B:B))</f>
        <v>224</v>
      </c>
    </row>
    <row r="4" spans="1:11" x14ac:dyDescent="0.25">
      <c r="A4">
        <v>21003</v>
      </c>
      <c r="B4">
        <v>3</v>
      </c>
      <c r="C4" s="1" t="s">
        <v>12</v>
      </c>
      <c r="D4" s="1">
        <v>3</v>
      </c>
      <c r="E4" s="1" t="s">
        <v>146</v>
      </c>
      <c r="F4">
        <v>63</v>
      </c>
      <c r="G4">
        <v>74.5</v>
      </c>
      <c r="H4" t="s">
        <v>9</v>
      </c>
      <c r="I4" s="1" t="str">
        <f t="shared" si="0"/>
        <v>JA</v>
      </c>
      <c r="J4" s="1" t="str">
        <f t="shared" si="1"/>
        <v>Montan - Aldein</v>
      </c>
      <c r="K4" s="1">
        <f>IF(H4="",B4,_xlfn.XLOOKUP(H4,Gemeinde_NEU_ID!A:A,Gemeinde_NEU_ID!B:B))</f>
        <v>214</v>
      </c>
    </row>
    <row r="5" spans="1:11" x14ac:dyDescent="0.25">
      <c r="A5">
        <v>21004</v>
      </c>
      <c r="B5">
        <v>4</v>
      </c>
      <c r="C5" s="1" t="s">
        <v>147</v>
      </c>
      <c r="D5" s="1">
        <v>3</v>
      </c>
      <c r="E5" s="1" t="s">
        <v>146</v>
      </c>
      <c r="F5">
        <v>100</v>
      </c>
      <c r="G5">
        <v>36.5</v>
      </c>
      <c r="I5" s="1" t="str">
        <f t="shared" si="0"/>
        <v>NEIN</v>
      </c>
      <c r="J5" s="1" t="str">
        <f t="shared" si="1"/>
        <v>Eppan a.d. Weinstr.</v>
      </c>
      <c r="K5" s="1">
        <f>IF(H5="",B5,_xlfn.XLOOKUP(H5,Gemeinde_NEU_ID!A:A,Gemeinde_NEU_ID!B:B))</f>
        <v>4</v>
      </c>
    </row>
    <row r="6" spans="1:11" x14ac:dyDescent="0.25">
      <c r="A6">
        <v>21005</v>
      </c>
      <c r="B6">
        <v>5</v>
      </c>
      <c r="C6" s="1" t="s">
        <v>14</v>
      </c>
      <c r="D6" s="1">
        <v>2</v>
      </c>
      <c r="E6" s="1" t="s">
        <v>15</v>
      </c>
      <c r="F6">
        <v>50</v>
      </c>
      <c r="G6">
        <v>82</v>
      </c>
      <c r="H6" t="s">
        <v>16</v>
      </c>
      <c r="I6" s="1" t="str">
        <f t="shared" si="0"/>
        <v>JA</v>
      </c>
      <c r="J6" s="1" t="str">
        <f t="shared" si="1"/>
        <v>Schenna</v>
      </c>
      <c r="K6" s="1">
        <f>IF(H6="",B6,_xlfn.XLOOKUP(H6,Gemeinde_NEU_ID!A:A,Gemeinde_NEU_ID!B:B))</f>
        <v>220</v>
      </c>
    </row>
    <row r="7" spans="1:11" x14ac:dyDescent="0.25">
      <c r="A7">
        <v>21006</v>
      </c>
      <c r="B7">
        <v>6</v>
      </c>
      <c r="C7" s="1" t="s">
        <v>17</v>
      </c>
      <c r="D7" s="1">
        <v>8</v>
      </c>
      <c r="E7" s="1" t="s">
        <v>18</v>
      </c>
      <c r="F7">
        <v>88</v>
      </c>
      <c r="G7">
        <v>58</v>
      </c>
      <c r="H7" t="s">
        <v>19</v>
      </c>
      <c r="I7" s="1" t="str">
        <f t="shared" si="0"/>
        <v>JA</v>
      </c>
      <c r="J7" s="1" t="str">
        <f t="shared" si="1"/>
        <v>Abtei - Corvara</v>
      </c>
      <c r="K7" s="1">
        <f>IF(H7="",B7,_xlfn.XLOOKUP(H7,Gemeinde_NEU_ID!A:A,Gemeinde_NEU_ID!B:B))</f>
        <v>201</v>
      </c>
    </row>
    <row r="8" spans="1:11" x14ac:dyDescent="0.25">
      <c r="A8">
        <v>21007</v>
      </c>
      <c r="B8">
        <v>7</v>
      </c>
      <c r="C8" s="1" t="s">
        <v>20</v>
      </c>
      <c r="D8" s="1">
        <v>6</v>
      </c>
      <c r="E8" s="1" t="s">
        <v>21</v>
      </c>
      <c r="F8">
        <v>68</v>
      </c>
      <c r="G8">
        <v>89.5</v>
      </c>
      <c r="I8" s="1" t="str">
        <f t="shared" si="0"/>
        <v>NEIN</v>
      </c>
      <c r="J8" s="1" t="str">
        <f t="shared" si="1"/>
        <v>Barbian</v>
      </c>
      <c r="K8" s="1">
        <f>IF(H8="",B8,_xlfn.XLOOKUP(H8,Gemeinde_NEU_ID!A:A,Gemeinde_NEU_ID!B:B))</f>
        <v>7</v>
      </c>
    </row>
    <row r="9" spans="1:11" x14ac:dyDescent="0.25">
      <c r="A9">
        <v>21008</v>
      </c>
      <c r="B9">
        <v>8</v>
      </c>
      <c r="C9" s="1" t="s">
        <v>22</v>
      </c>
      <c r="D9" s="1">
        <v>4</v>
      </c>
      <c r="E9" s="1" t="s">
        <v>22</v>
      </c>
      <c r="F9">
        <v>100</v>
      </c>
      <c r="G9">
        <v>55</v>
      </c>
      <c r="I9" s="1" t="str">
        <f t="shared" si="0"/>
        <v>NEIN</v>
      </c>
      <c r="J9" s="1" t="str">
        <f t="shared" si="1"/>
        <v>Bozen</v>
      </c>
      <c r="K9" s="1">
        <f>IF(H9="",B9,_xlfn.XLOOKUP(H9,Gemeinde_NEU_ID!A:A,Gemeinde_NEU_ID!B:B))</f>
        <v>8</v>
      </c>
    </row>
    <row r="10" spans="1:11" x14ac:dyDescent="0.25">
      <c r="A10">
        <v>21009</v>
      </c>
      <c r="B10">
        <v>9</v>
      </c>
      <c r="C10" s="1" t="s">
        <v>23</v>
      </c>
      <c r="D10" s="1">
        <v>8</v>
      </c>
      <c r="E10" s="1" t="s">
        <v>18</v>
      </c>
      <c r="F10">
        <v>61</v>
      </c>
      <c r="G10">
        <v>91.5</v>
      </c>
      <c r="H10" t="s">
        <v>24</v>
      </c>
      <c r="I10" s="1" t="str">
        <f t="shared" si="0"/>
        <v>JA</v>
      </c>
      <c r="J10" s="1" t="str">
        <f t="shared" si="1"/>
        <v>Niederdorf - Prags</v>
      </c>
      <c r="K10" s="1">
        <f>IF(H10="",B10,_xlfn.XLOOKUP(H10,Gemeinde_NEU_ID!A:A,Gemeinde_NEU_ID!B:B))</f>
        <v>217</v>
      </c>
    </row>
    <row r="11" spans="1:11" x14ac:dyDescent="0.25">
      <c r="A11">
        <v>21010</v>
      </c>
      <c r="B11">
        <v>10</v>
      </c>
      <c r="C11" s="1" t="s">
        <v>25</v>
      </c>
      <c r="D11" s="1">
        <v>7</v>
      </c>
      <c r="E11" s="1" t="s">
        <v>26</v>
      </c>
      <c r="F11">
        <v>90</v>
      </c>
      <c r="G11">
        <v>69.5</v>
      </c>
      <c r="I11" s="1" t="str">
        <f t="shared" si="0"/>
        <v>NEIN</v>
      </c>
      <c r="J11" s="1" t="str">
        <f t="shared" si="1"/>
        <v>Brenner</v>
      </c>
      <c r="K11" s="1">
        <f>IF(H11="",B11,_xlfn.XLOOKUP(H11,Gemeinde_NEU_ID!A:A,Gemeinde_NEU_ID!B:B))</f>
        <v>10</v>
      </c>
    </row>
    <row r="12" spans="1:11" x14ac:dyDescent="0.25">
      <c r="A12">
        <v>21011</v>
      </c>
      <c r="B12">
        <v>11</v>
      </c>
      <c r="C12" s="1" t="s">
        <v>27</v>
      </c>
      <c r="D12" s="1">
        <v>6</v>
      </c>
      <c r="E12" s="1" t="s">
        <v>21</v>
      </c>
      <c r="F12">
        <v>100</v>
      </c>
      <c r="G12">
        <v>39</v>
      </c>
      <c r="I12" s="1" t="str">
        <f t="shared" si="0"/>
        <v>NEIN</v>
      </c>
      <c r="J12" s="1" t="str">
        <f t="shared" si="1"/>
        <v>Brixen</v>
      </c>
      <c r="K12" s="1">
        <f>IF(H12="",B12,_xlfn.XLOOKUP(H12,Gemeinde_NEU_ID!A:A,Gemeinde_NEU_ID!B:B))</f>
        <v>11</v>
      </c>
    </row>
    <row r="13" spans="1:11" x14ac:dyDescent="0.25">
      <c r="A13">
        <v>21012</v>
      </c>
      <c r="B13">
        <v>12</v>
      </c>
      <c r="C13" s="1" t="s">
        <v>28</v>
      </c>
      <c r="D13" s="1">
        <v>3</v>
      </c>
      <c r="E13" s="1" t="s">
        <v>146</v>
      </c>
      <c r="F13">
        <v>78</v>
      </c>
      <c r="G13">
        <v>38.5</v>
      </c>
      <c r="H13" t="s">
        <v>28</v>
      </c>
      <c r="I13" s="1" t="str">
        <f t="shared" si="0"/>
        <v>JA</v>
      </c>
      <c r="J13" s="1" t="str">
        <f t="shared" si="1"/>
        <v>Branzoll</v>
      </c>
      <c r="K13" s="1">
        <f>IF(H13="",B13,_xlfn.XLOOKUP(H13,Gemeinde_NEU_ID!A:A,Gemeinde_NEU_ID!B:B))</f>
        <v>204</v>
      </c>
    </row>
    <row r="14" spans="1:11" x14ac:dyDescent="0.25">
      <c r="A14">
        <v>21013</v>
      </c>
      <c r="B14">
        <v>13</v>
      </c>
      <c r="C14" s="1" t="s">
        <v>29</v>
      </c>
      <c r="D14" s="1">
        <v>8</v>
      </c>
      <c r="E14" s="1" t="s">
        <v>18</v>
      </c>
      <c r="F14">
        <v>100</v>
      </c>
      <c r="G14">
        <v>51</v>
      </c>
      <c r="I14" s="1" t="str">
        <f t="shared" si="0"/>
        <v>NEIN</v>
      </c>
      <c r="J14" s="1" t="str">
        <f t="shared" si="1"/>
        <v>Bruneck</v>
      </c>
      <c r="K14" s="1">
        <f>IF(H14="",B14,_xlfn.XLOOKUP(H14,Gemeinde_NEU_ID!A:A,Gemeinde_NEU_ID!B:B))</f>
        <v>13</v>
      </c>
    </row>
    <row r="15" spans="1:11" x14ac:dyDescent="0.25">
      <c r="A15">
        <v>21014</v>
      </c>
      <c r="B15">
        <v>14</v>
      </c>
      <c r="C15" s="1" t="s">
        <v>30</v>
      </c>
      <c r="D15" s="1">
        <v>2</v>
      </c>
      <c r="E15" s="1" t="s">
        <v>15</v>
      </c>
      <c r="F15">
        <v>34</v>
      </c>
      <c r="G15">
        <v>53</v>
      </c>
      <c r="H15" t="s">
        <v>31</v>
      </c>
      <c r="I15" s="1" t="str">
        <f t="shared" si="0"/>
        <v>JA</v>
      </c>
      <c r="J15" s="1" t="str">
        <f t="shared" si="1"/>
        <v>Tirol</v>
      </c>
      <c r="K15" s="1">
        <f>IF(H15="",B15,_xlfn.XLOOKUP(H15,Gemeinde_NEU_ID!A:A,Gemeinde_NEU_ID!B:B))</f>
        <v>225</v>
      </c>
    </row>
    <row r="16" spans="1:11" x14ac:dyDescent="0.25">
      <c r="A16">
        <v>21015</v>
      </c>
      <c r="B16">
        <v>15</v>
      </c>
      <c r="C16" s="1" t="s">
        <v>148</v>
      </c>
      <c r="D16" s="1">
        <v>3</v>
      </c>
      <c r="E16" s="1" t="s">
        <v>146</v>
      </c>
      <c r="F16">
        <v>86</v>
      </c>
      <c r="G16">
        <v>60.5</v>
      </c>
      <c r="I16" s="1" t="str">
        <f t="shared" si="0"/>
        <v>NEIN</v>
      </c>
      <c r="J16" s="1" t="str">
        <f t="shared" si="1"/>
        <v>Kaltern a.d. Weinstr.</v>
      </c>
      <c r="K16" s="1">
        <f>IF(H16="",B16,_xlfn.XLOOKUP(H16,Gemeinde_NEU_ID!A:A,Gemeinde_NEU_ID!B:B))</f>
        <v>15</v>
      </c>
    </row>
    <row r="17" spans="1:11" x14ac:dyDescent="0.25">
      <c r="A17">
        <v>21016</v>
      </c>
      <c r="B17">
        <v>16</v>
      </c>
      <c r="C17" s="1" t="s">
        <v>33</v>
      </c>
      <c r="D17" s="1">
        <v>7</v>
      </c>
      <c r="E17" s="1" t="s">
        <v>26</v>
      </c>
      <c r="F17">
        <v>73</v>
      </c>
      <c r="G17">
        <v>48</v>
      </c>
      <c r="I17" s="1" t="str">
        <f t="shared" si="0"/>
        <v>NEIN</v>
      </c>
      <c r="J17" s="1" t="str">
        <f t="shared" si="1"/>
        <v>Freienfeld</v>
      </c>
      <c r="K17" s="1">
        <f>IF(H17="",B17,_xlfn.XLOOKUP(H17,Gemeinde_NEU_ID!A:A,Gemeinde_NEU_ID!B:B))</f>
        <v>16</v>
      </c>
    </row>
    <row r="18" spans="1:11" x14ac:dyDescent="0.25">
      <c r="A18">
        <v>21017</v>
      </c>
      <c r="B18">
        <v>17</v>
      </c>
      <c r="C18" s="1" t="s">
        <v>34</v>
      </c>
      <c r="D18" s="1">
        <v>8</v>
      </c>
      <c r="E18" s="1" t="s">
        <v>18</v>
      </c>
      <c r="F18">
        <v>90</v>
      </c>
      <c r="G18">
        <v>51.5</v>
      </c>
      <c r="H18" t="s">
        <v>34</v>
      </c>
      <c r="I18" s="1" t="str">
        <f t="shared" si="0"/>
        <v>JA</v>
      </c>
      <c r="J18" s="1" t="str">
        <f t="shared" si="1"/>
        <v>Sand in Taufers</v>
      </c>
      <c r="K18" s="1">
        <f>IF(H18="",B18,_xlfn.XLOOKUP(H18,Gemeinde_NEU_ID!A:A,Gemeinde_NEU_ID!B:B))</f>
        <v>219</v>
      </c>
    </row>
    <row r="19" spans="1:11" x14ac:dyDescent="0.25">
      <c r="A19">
        <v>21018</v>
      </c>
      <c r="B19">
        <v>18</v>
      </c>
      <c r="C19" s="1" t="s">
        <v>149</v>
      </c>
      <c r="D19" s="1">
        <v>1</v>
      </c>
      <c r="E19" s="1" t="s">
        <v>36</v>
      </c>
      <c r="F19">
        <v>78</v>
      </c>
      <c r="G19">
        <v>66.5</v>
      </c>
      <c r="I19" s="1" t="str">
        <f t="shared" si="0"/>
        <v>NEIN</v>
      </c>
      <c r="J19" s="1" t="str">
        <f t="shared" si="1"/>
        <v>Kastelbell-Tschars</v>
      </c>
      <c r="K19" s="1">
        <f>IF(H19="",B19,_xlfn.XLOOKUP(H19,Gemeinde_NEU_ID!A:A,Gemeinde_NEU_ID!B:B))</f>
        <v>18</v>
      </c>
    </row>
    <row r="20" spans="1:11" x14ac:dyDescent="0.25">
      <c r="A20">
        <v>21019</v>
      </c>
      <c r="B20">
        <v>19</v>
      </c>
      <c r="C20" s="1" t="s">
        <v>37</v>
      </c>
      <c r="D20" s="1">
        <v>5</v>
      </c>
      <c r="E20" s="1" t="s">
        <v>150</v>
      </c>
      <c r="F20">
        <v>90</v>
      </c>
      <c r="G20">
        <v>66.5</v>
      </c>
      <c r="I20" s="1" t="str">
        <f t="shared" si="0"/>
        <v>NEIN</v>
      </c>
      <c r="J20" s="1" t="str">
        <f t="shared" si="1"/>
        <v>Kastelruth</v>
      </c>
      <c r="K20" s="1">
        <f>IF(H20="",B20,_xlfn.XLOOKUP(H20,Gemeinde_NEU_ID!A:A,Gemeinde_NEU_ID!B:B))</f>
        <v>19</v>
      </c>
    </row>
    <row r="21" spans="1:11" x14ac:dyDescent="0.25">
      <c r="A21">
        <v>21020</v>
      </c>
      <c r="B21">
        <v>20</v>
      </c>
      <c r="C21" s="1" t="s">
        <v>39</v>
      </c>
      <c r="D21" s="1">
        <v>2</v>
      </c>
      <c r="E21" s="1" t="s">
        <v>15</v>
      </c>
      <c r="F21">
        <v>67</v>
      </c>
      <c r="G21">
        <v>62.5</v>
      </c>
      <c r="H21" t="s">
        <v>40</v>
      </c>
      <c r="I21" s="1" t="str">
        <f t="shared" si="0"/>
        <v>JA</v>
      </c>
      <c r="J21" s="1" t="str">
        <f t="shared" si="1"/>
        <v>Marling - Tscherms</v>
      </c>
      <c r="K21" s="1">
        <f>IF(H21="",B21,_xlfn.XLOOKUP(H21,Gemeinde_NEU_ID!A:A,Gemeinde_NEU_ID!B:B))</f>
        <v>213</v>
      </c>
    </row>
    <row r="22" spans="1:11" x14ac:dyDescent="0.25">
      <c r="A22">
        <v>21021</v>
      </c>
      <c r="B22">
        <v>21</v>
      </c>
      <c r="C22" s="1" t="s">
        <v>41</v>
      </c>
      <c r="D22" s="1">
        <v>8</v>
      </c>
      <c r="E22" s="1" t="s">
        <v>18</v>
      </c>
      <c r="F22">
        <v>78</v>
      </c>
      <c r="G22">
        <v>84.5</v>
      </c>
      <c r="I22" s="1" t="str">
        <f t="shared" si="0"/>
        <v>NEIN</v>
      </c>
      <c r="J22" s="1" t="str">
        <f t="shared" si="1"/>
        <v>Kiens</v>
      </c>
      <c r="K22" s="1">
        <f>IF(H22="",B22,_xlfn.XLOOKUP(H22,Gemeinde_NEU_ID!A:A,Gemeinde_NEU_ID!B:B))</f>
        <v>21</v>
      </c>
    </row>
    <row r="23" spans="1:11" x14ac:dyDescent="0.25">
      <c r="A23">
        <v>21022</v>
      </c>
      <c r="B23">
        <v>22</v>
      </c>
      <c r="C23" s="1" t="s">
        <v>42</v>
      </c>
      <c r="D23" s="1">
        <v>6</v>
      </c>
      <c r="E23" s="1" t="s">
        <v>21</v>
      </c>
      <c r="F23">
        <v>100</v>
      </c>
      <c r="G23">
        <v>51</v>
      </c>
      <c r="H23" t="s">
        <v>42</v>
      </c>
      <c r="I23" s="1" t="str">
        <f t="shared" si="0"/>
        <v>JA</v>
      </c>
      <c r="J23" s="1" t="str">
        <f t="shared" si="1"/>
        <v>Klausen</v>
      </c>
      <c r="K23" s="1">
        <f>IF(H23="",B23,_xlfn.XLOOKUP(H23,Gemeinde_NEU_ID!A:A,Gemeinde_NEU_ID!B:B))</f>
        <v>208</v>
      </c>
    </row>
    <row r="24" spans="1:11" x14ac:dyDescent="0.25">
      <c r="A24">
        <v>21023</v>
      </c>
      <c r="B24">
        <v>23</v>
      </c>
      <c r="C24" s="1" t="s">
        <v>43</v>
      </c>
      <c r="D24" s="1">
        <v>5</v>
      </c>
      <c r="E24" s="1" t="s">
        <v>150</v>
      </c>
      <c r="F24">
        <v>90</v>
      </c>
      <c r="G24">
        <v>72</v>
      </c>
      <c r="I24" s="1" t="str">
        <f t="shared" si="0"/>
        <v>NEIN</v>
      </c>
      <c r="J24" s="1" t="str">
        <f t="shared" si="1"/>
        <v>Karneid</v>
      </c>
      <c r="K24" s="1">
        <f>IF(H24="",B24,_xlfn.XLOOKUP(H24,Gemeinde_NEU_ID!A:A,Gemeinde_NEU_ID!B:B))</f>
        <v>23</v>
      </c>
    </row>
    <row r="25" spans="1:11" x14ac:dyDescent="0.25">
      <c r="A25">
        <v>21024</v>
      </c>
      <c r="B25">
        <v>24</v>
      </c>
      <c r="C25" s="1" t="s">
        <v>151</v>
      </c>
      <c r="D25" s="1">
        <v>3</v>
      </c>
      <c r="E25" s="1" t="s">
        <v>146</v>
      </c>
      <c r="F25">
        <v>72</v>
      </c>
      <c r="G25">
        <v>32.5</v>
      </c>
      <c r="H25" t="s">
        <v>44</v>
      </c>
      <c r="I25" s="1" t="str">
        <f t="shared" si="0"/>
        <v>JA</v>
      </c>
      <c r="J25" s="1" t="str">
        <f t="shared" si="1"/>
        <v>Kurtatsch A.D.W.</v>
      </c>
      <c r="K25" s="1">
        <f>IF(H25="",B25,_xlfn.XLOOKUP(H25,Gemeinde_NEU_ID!A:A,Gemeinde_NEU_ID!B:B))</f>
        <v>209</v>
      </c>
    </row>
    <row r="26" spans="1:11" x14ac:dyDescent="0.25">
      <c r="A26">
        <v>21025</v>
      </c>
      <c r="B26">
        <v>25</v>
      </c>
      <c r="C26" s="1" t="s">
        <v>152</v>
      </c>
      <c r="D26" s="1">
        <v>3</v>
      </c>
      <c r="E26" s="1" t="s">
        <v>146</v>
      </c>
      <c r="F26">
        <v>53</v>
      </c>
      <c r="G26">
        <v>30</v>
      </c>
      <c r="H26" t="s">
        <v>44</v>
      </c>
      <c r="I26" s="1" t="str">
        <f t="shared" si="0"/>
        <v>JA</v>
      </c>
      <c r="J26" s="1" t="str">
        <f t="shared" si="1"/>
        <v>Kurtatsch A.D.W.</v>
      </c>
      <c r="K26" s="1">
        <f>IF(H26="",B26,_xlfn.XLOOKUP(H26,Gemeinde_NEU_ID!A:A,Gemeinde_NEU_ID!B:B))</f>
        <v>209</v>
      </c>
    </row>
    <row r="27" spans="1:11" x14ac:dyDescent="0.25">
      <c r="A27">
        <v>21026</v>
      </c>
      <c r="B27">
        <v>26</v>
      </c>
      <c r="C27" s="1" t="s">
        <v>46</v>
      </c>
      <c r="D27" s="1">
        <v>8</v>
      </c>
      <c r="E27" s="1" t="s">
        <v>18</v>
      </c>
      <c r="F27">
        <v>72</v>
      </c>
      <c r="G27">
        <v>91.5</v>
      </c>
      <c r="H27" t="s">
        <v>19</v>
      </c>
      <c r="I27" s="1" t="str">
        <f t="shared" si="0"/>
        <v>JA</v>
      </c>
      <c r="J27" s="1" t="str">
        <f t="shared" si="1"/>
        <v>Abtei - Corvara</v>
      </c>
      <c r="K27" s="1">
        <f>IF(H27="",B27,_xlfn.XLOOKUP(H27,Gemeinde_NEU_ID!A:A,Gemeinde_NEU_ID!B:B))</f>
        <v>201</v>
      </c>
    </row>
    <row r="28" spans="1:11" x14ac:dyDescent="0.25">
      <c r="A28">
        <v>21027</v>
      </c>
      <c r="B28">
        <v>27</v>
      </c>
      <c r="C28" s="1" t="s">
        <v>47</v>
      </c>
      <c r="D28" s="1">
        <v>1</v>
      </c>
      <c r="E28" s="1" t="s">
        <v>36</v>
      </c>
      <c r="F28">
        <v>88</v>
      </c>
      <c r="G28">
        <v>73</v>
      </c>
      <c r="I28" s="1" t="str">
        <f t="shared" si="0"/>
        <v>NEIN</v>
      </c>
      <c r="J28" s="1" t="str">
        <f t="shared" si="1"/>
        <v>Graun im Vinschgau</v>
      </c>
      <c r="K28" s="1">
        <f>IF(H28="",B28,_xlfn.XLOOKUP(H28,Gemeinde_NEU_ID!A:A,Gemeinde_NEU_ID!B:B))</f>
        <v>27</v>
      </c>
    </row>
    <row r="29" spans="1:11" x14ac:dyDescent="0.25">
      <c r="A29">
        <v>21028</v>
      </c>
      <c r="B29">
        <v>28</v>
      </c>
      <c r="C29" s="1" t="s">
        <v>48</v>
      </c>
      <c r="D29" s="1">
        <v>8</v>
      </c>
      <c r="E29" s="1" t="s">
        <v>18</v>
      </c>
      <c r="F29">
        <v>90</v>
      </c>
      <c r="G29">
        <v>75.5</v>
      </c>
      <c r="I29" s="1" t="str">
        <f t="shared" si="0"/>
        <v>NEIN</v>
      </c>
      <c r="J29" s="1" t="str">
        <f t="shared" si="1"/>
        <v>Toblach</v>
      </c>
      <c r="K29" s="1">
        <f>IF(H29="",B29,_xlfn.XLOOKUP(H29,Gemeinde_NEU_ID!A:A,Gemeinde_NEU_ID!B:B))</f>
        <v>28</v>
      </c>
    </row>
    <row r="30" spans="1:11" x14ac:dyDescent="0.25">
      <c r="A30">
        <v>21029</v>
      </c>
      <c r="B30">
        <v>29</v>
      </c>
      <c r="C30" s="1" t="s">
        <v>49</v>
      </c>
      <c r="D30" s="1">
        <v>3</v>
      </c>
      <c r="E30" s="1" t="s">
        <v>146</v>
      </c>
      <c r="F30">
        <v>100</v>
      </c>
      <c r="G30">
        <v>71.5</v>
      </c>
      <c r="I30" s="1" t="str">
        <f t="shared" si="0"/>
        <v>NEIN</v>
      </c>
      <c r="J30" s="1" t="str">
        <f t="shared" si="1"/>
        <v>Neumarkt</v>
      </c>
      <c r="K30" s="1">
        <f>IF(H30="",B30,_xlfn.XLOOKUP(H30,Gemeinde_NEU_ID!A:A,Gemeinde_NEU_ID!B:B))</f>
        <v>29</v>
      </c>
    </row>
    <row r="31" spans="1:11" x14ac:dyDescent="0.25">
      <c r="A31">
        <v>21030</v>
      </c>
      <c r="B31">
        <v>30</v>
      </c>
      <c r="C31" s="1" t="s">
        <v>50</v>
      </c>
      <c r="D31" s="1">
        <v>8</v>
      </c>
      <c r="E31" s="1" t="s">
        <v>18</v>
      </c>
      <c r="F31">
        <v>72</v>
      </c>
      <c r="G31">
        <v>76.5</v>
      </c>
      <c r="I31" s="1" t="str">
        <f t="shared" si="0"/>
        <v>NEIN</v>
      </c>
      <c r="J31" s="1" t="str">
        <f t="shared" si="1"/>
        <v>Pfalzen</v>
      </c>
      <c r="K31" s="1">
        <f>IF(H31="",B31,_xlfn.XLOOKUP(H31,Gemeinde_NEU_ID!A:A,Gemeinde_NEU_ID!B:B))</f>
        <v>30</v>
      </c>
    </row>
    <row r="32" spans="1:11" x14ac:dyDescent="0.25">
      <c r="A32">
        <v>21031</v>
      </c>
      <c r="B32">
        <v>31</v>
      </c>
      <c r="C32" s="1" t="s">
        <v>51</v>
      </c>
      <c r="D32" s="1">
        <v>5</v>
      </c>
      <c r="E32" s="1" t="s">
        <v>150</v>
      </c>
      <c r="F32">
        <v>74</v>
      </c>
      <c r="G32">
        <v>81</v>
      </c>
      <c r="H32" t="s">
        <v>51</v>
      </c>
      <c r="I32" s="1" t="str">
        <f t="shared" si="0"/>
        <v>JA</v>
      </c>
      <c r="J32" s="1" t="str">
        <f t="shared" si="1"/>
        <v>Völs am Schlern</v>
      </c>
      <c r="K32" s="1">
        <f>IF(H32="",B32,_xlfn.XLOOKUP(H32,Gemeinde_NEU_ID!A:A,Gemeinde_NEU_ID!B:B))</f>
        <v>228</v>
      </c>
    </row>
    <row r="33" spans="1:11" x14ac:dyDescent="0.25">
      <c r="A33">
        <v>21032</v>
      </c>
      <c r="B33">
        <v>32</v>
      </c>
      <c r="C33" s="1" t="s">
        <v>52</v>
      </c>
      <c r="D33" s="1">
        <v>7</v>
      </c>
      <c r="E33" s="1" t="s">
        <v>26</v>
      </c>
      <c r="F33">
        <v>73</v>
      </c>
      <c r="G33">
        <v>90.5</v>
      </c>
      <c r="I33" s="1" t="str">
        <f t="shared" si="0"/>
        <v>NEIN</v>
      </c>
      <c r="J33" s="1" t="str">
        <f t="shared" si="1"/>
        <v>Franzensfeste</v>
      </c>
      <c r="K33" s="1">
        <f>IF(H33="",B33,_xlfn.XLOOKUP(H33,Gemeinde_NEU_ID!A:A,Gemeinde_NEU_ID!B:B))</f>
        <v>32</v>
      </c>
    </row>
    <row r="34" spans="1:11" x14ac:dyDescent="0.25">
      <c r="A34">
        <v>21033</v>
      </c>
      <c r="B34">
        <v>33</v>
      </c>
      <c r="C34" s="1" t="s">
        <v>153</v>
      </c>
      <c r="D34" s="1">
        <v>6</v>
      </c>
      <c r="E34" s="1" t="s">
        <v>21</v>
      </c>
      <c r="F34">
        <v>72</v>
      </c>
      <c r="G34">
        <v>48</v>
      </c>
      <c r="I34" s="1" t="str">
        <f t="shared" si="0"/>
        <v>NEIN</v>
      </c>
      <c r="J34" s="1" t="str">
        <f t="shared" si="1"/>
        <v>Villnöss</v>
      </c>
      <c r="K34" s="1">
        <f>IF(H34="",B34,_xlfn.XLOOKUP(H34,Gemeinde_NEU_ID!A:A,Gemeinde_NEU_ID!B:B))</f>
        <v>33</v>
      </c>
    </row>
    <row r="35" spans="1:11" x14ac:dyDescent="0.25">
      <c r="A35">
        <v>21034</v>
      </c>
      <c r="B35">
        <v>34</v>
      </c>
      <c r="C35" s="1" t="s">
        <v>54</v>
      </c>
      <c r="D35" s="1">
        <v>8</v>
      </c>
      <c r="E35" s="1" t="s">
        <v>18</v>
      </c>
      <c r="F35">
        <v>67</v>
      </c>
      <c r="G35">
        <v>26</v>
      </c>
      <c r="I35" s="1" t="str">
        <f t="shared" si="0"/>
        <v>NEIN</v>
      </c>
      <c r="J35" s="1" t="str">
        <f t="shared" si="1"/>
        <v>Gais</v>
      </c>
      <c r="K35" s="1">
        <f>IF(H35="",B35,_xlfn.XLOOKUP(H35,Gemeinde_NEU_ID!A:A,Gemeinde_NEU_ID!B:B))</f>
        <v>34</v>
      </c>
    </row>
    <row r="36" spans="1:11" x14ac:dyDescent="0.25">
      <c r="A36">
        <v>21035</v>
      </c>
      <c r="B36">
        <v>35</v>
      </c>
      <c r="C36" s="1" t="s">
        <v>55</v>
      </c>
      <c r="D36" s="1">
        <v>2</v>
      </c>
      <c r="E36" s="1" t="s">
        <v>15</v>
      </c>
      <c r="F36">
        <v>73</v>
      </c>
      <c r="G36">
        <v>69.5</v>
      </c>
      <c r="H36" t="s">
        <v>56</v>
      </c>
      <c r="I36" s="1" t="str">
        <f t="shared" si="0"/>
        <v>JA</v>
      </c>
      <c r="J36" s="1" t="str">
        <f t="shared" si="1"/>
        <v>Burgstall - Gargazon</v>
      </c>
      <c r="K36" s="1">
        <f>IF(H36="",B36,_xlfn.XLOOKUP(H36,Gemeinde_NEU_ID!A:A,Gemeinde_NEU_ID!B:B))</f>
        <v>205</v>
      </c>
    </row>
    <row r="37" spans="1:11" x14ac:dyDescent="0.25">
      <c r="A37">
        <v>21036</v>
      </c>
      <c r="B37">
        <v>36</v>
      </c>
      <c r="C37" s="1" t="s">
        <v>57</v>
      </c>
      <c r="D37" s="1">
        <v>1</v>
      </c>
      <c r="E37" s="1" t="s">
        <v>36</v>
      </c>
      <c r="F37">
        <v>79</v>
      </c>
      <c r="G37">
        <v>81.5</v>
      </c>
      <c r="H37" t="s">
        <v>58</v>
      </c>
      <c r="I37" s="1" t="str">
        <f t="shared" si="0"/>
        <v>JA</v>
      </c>
      <c r="J37" s="1" t="str">
        <f t="shared" si="1"/>
        <v>Glurns - Schluderns</v>
      </c>
      <c r="K37" s="1">
        <f>IF(H37="",B37,_xlfn.XLOOKUP(H37,Gemeinde_NEU_ID!A:A,Gemeinde_NEU_ID!B:B))</f>
        <v>206</v>
      </c>
    </row>
    <row r="38" spans="1:11" x14ac:dyDescent="0.25">
      <c r="A38">
        <v>21037</v>
      </c>
      <c r="B38">
        <v>37</v>
      </c>
      <c r="C38" s="1" t="s">
        <v>59</v>
      </c>
      <c r="D38" s="1">
        <v>1</v>
      </c>
      <c r="E38" s="1" t="s">
        <v>36</v>
      </c>
      <c r="F38">
        <v>92</v>
      </c>
      <c r="G38">
        <v>75.5</v>
      </c>
      <c r="H38" t="s">
        <v>59</v>
      </c>
      <c r="I38" s="1" t="str">
        <f t="shared" si="0"/>
        <v>JA</v>
      </c>
      <c r="J38" s="1" t="str">
        <f t="shared" si="1"/>
        <v>Latsch</v>
      </c>
      <c r="K38" s="1">
        <f>IF(H38="",B38,_xlfn.XLOOKUP(H38,Gemeinde_NEU_ID!A:A,Gemeinde_NEU_ID!B:B))</f>
        <v>211</v>
      </c>
    </row>
    <row r="39" spans="1:11" x14ac:dyDescent="0.25">
      <c r="A39">
        <v>21038</v>
      </c>
      <c r="B39">
        <v>38</v>
      </c>
      <c r="C39" s="1" t="s">
        <v>60</v>
      </c>
      <c r="D39" s="1">
        <v>2</v>
      </c>
      <c r="E39" s="1" t="s">
        <v>15</v>
      </c>
      <c r="F39">
        <v>90</v>
      </c>
      <c r="G39">
        <v>75.5</v>
      </c>
      <c r="I39" s="1" t="str">
        <f t="shared" si="0"/>
        <v>NEIN</v>
      </c>
      <c r="J39" s="1" t="str">
        <f t="shared" si="1"/>
        <v>Algund</v>
      </c>
      <c r="K39" s="1">
        <f>IF(H39="",B39,_xlfn.XLOOKUP(H39,Gemeinde_NEU_ID!A:A,Gemeinde_NEU_ID!B:B))</f>
        <v>38</v>
      </c>
    </row>
    <row r="40" spans="1:11" x14ac:dyDescent="0.25">
      <c r="A40">
        <v>21039</v>
      </c>
      <c r="B40">
        <v>39</v>
      </c>
      <c r="C40" s="1" t="s">
        <v>61</v>
      </c>
      <c r="D40" s="1">
        <v>6</v>
      </c>
      <c r="E40" s="1" t="s">
        <v>21</v>
      </c>
      <c r="F40">
        <v>78</v>
      </c>
      <c r="G40">
        <v>75.5</v>
      </c>
      <c r="H40" t="s">
        <v>61</v>
      </c>
      <c r="I40" s="1" t="str">
        <f t="shared" si="0"/>
        <v>JA</v>
      </c>
      <c r="J40" s="1" t="str">
        <f t="shared" si="1"/>
        <v>Lajen</v>
      </c>
      <c r="K40" s="1">
        <f>IF(H40="",B40,_xlfn.XLOOKUP(H40,Gemeinde_NEU_ID!A:A,Gemeinde_NEU_ID!B:B))</f>
        <v>210</v>
      </c>
    </row>
    <row r="41" spans="1:11" x14ac:dyDescent="0.25">
      <c r="A41">
        <v>21040</v>
      </c>
      <c r="B41">
        <v>40</v>
      </c>
      <c r="C41" s="1" t="s">
        <v>62</v>
      </c>
      <c r="D41" s="1">
        <v>3</v>
      </c>
      <c r="E41" s="1" t="s">
        <v>146</v>
      </c>
      <c r="F41">
        <v>96</v>
      </c>
      <c r="G41">
        <v>87</v>
      </c>
      <c r="I41" s="1" t="str">
        <f t="shared" si="0"/>
        <v>NEIN</v>
      </c>
      <c r="J41" s="1" t="str">
        <f t="shared" si="1"/>
        <v>Leifers</v>
      </c>
      <c r="K41" s="1">
        <f>IF(H41="",B41,_xlfn.XLOOKUP(H41,Gemeinde_NEU_ID!A:A,Gemeinde_NEU_ID!B:B))</f>
        <v>40</v>
      </c>
    </row>
    <row r="42" spans="1:11" x14ac:dyDescent="0.25">
      <c r="A42">
        <v>21041</v>
      </c>
      <c r="B42">
        <v>41</v>
      </c>
      <c r="C42" s="1" t="s">
        <v>63</v>
      </c>
      <c r="D42" s="1">
        <v>2</v>
      </c>
      <c r="E42" s="1" t="s">
        <v>15</v>
      </c>
      <c r="F42">
        <v>100</v>
      </c>
      <c r="G42">
        <v>66.5</v>
      </c>
      <c r="I42" s="1" t="str">
        <f t="shared" si="0"/>
        <v>NEIN</v>
      </c>
      <c r="J42" s="1" t="str">
        <f t="shared" si="1"/>
        <v>Lana</v>
      </c>
      <c r="K42" s="1">
        <f>IF(H42="",B42,_xlfn.XLOOKUP(H42,Gemeinde_NEU_ID!A:A,Gemeinde_NEU_ID!B:B))</f>
        <v>41</v>
      </c>
    </row>
    <row r="43" spans="1:11" x14ac:dyDescent="0.25">
      <c r="A43">
        <v>21042</v>
      </c>
      <c r="B43">
        <v>42</v>
      </c>
      <c r="C43" s="1" t="s">
        <v>64</v>
      </c>
      <c r="D43" s="1">
        <v>1</v>
      </c>
      <c r="E43" s="1" t="s">
        <v>36</v>
      </c>
      <c r="F43">
        <v>90</v>
      </c>
      <c r="G43">
        <v>60.5</v>
      </c>
      <c r="I43" s="1" t="str">
        <f t="shared" si="0"/>
        <v>NEIN</v>
      </c>
      <c r="J43" s="1" t="str">
        <f t="shared" si="1"/>
        <v>Laas</v>
      </c>
      <c r="K43" s="1">
        <f>IF(H43="",B43,_xlfn.XLOOKUP(H43,Gemeinde_NEU_ID!A:A,Gemeinde_NEU_ID!B:B))</f>
        <v>42</v>
      </c>
    </row>
    <row r="44" spans="1:11" x14ac:dyDescent="0.25">
      <c r="A44">
        <v>21043</v>
      </c>
      <c r="B44">
        <v>43</v>
      </c>
      <c r="C44" s="1" t="s">
        <v>65</v>
      </c>
      <c r="D44" s="1">
        <v>2</v>
      </c>
      <c r="E44" s="1" t="s">
        <v>15</v>
      </c>
      <c r="F44">
        <v>75</v>
      </c>
      <c r="G44">
        <v>84.5</v>
      </c>
      <c r="H44" t="s">
        <v>66</v>
      </c>
      <c r="I44" s="1" t="str">
        <f t="shared" si="0"/>
        <v>JA</v>
      </c>
      <c r="J44" s="1" t="str">
        <f t="shared" si="1"/>
        <v>St. Pankraz - Ulten</v>
      </c>
      <c r="K44" s="1">
        <f>IF(H44="",B44,_xlfn.XLOOKUP(H44,Gemeinde_NEU_ID!A:A,Gemeinde_NEU_ID!B:B))</f>
        <v>223</v>
      </c>
    </row>
    <row r="45" spans="1:11" x14ac:dyDescent="0.25">
      <c r="A45">
        <v>21044</v>
      </c>
      <c r="B45">
        <v>44</v>
      </c>
      <c r="C45" s="1" t="s">
        <v>67</v>
      </c>
      <c r="D45" s="1">
        <v>6</v>
      </c>
      <c r="E45" s="1" t="s">
        <v>21</v>
      </c>
      <c r="F45">
        <v>67</v>
      </c>
      <c r="G45">
        <v>79</v>
      </c>
      <c r="I45" s="1" t="str">
        <f t="shared" si="0"/>
        <v>NEIN</v>
      </c>
      <c r="J45" s="1" t="str">
        <f t="shared" si="1"/>
        <v>Lüsen</v>
      </c>
      <c r="K45" s="1">
        <f>IF(H45="",B45,_xlfn.XLOOKUP(H45,Gemeinde_NEU_ID!A:A,Gemeinde_NEU_ID!B:B))</f>
        <v>44</v>
      </c>
    </row>
    <row r="46" spans="1:11" x14ac:dyDescent="0.25">
      <c r="A46">
        <v>21045</v>
      </c>
      <c r="B46">
        <v>45</v>
      </c>
      <c r="C46" s="1" t="s">
        <v>154</v>
      </c>
      <c r="D46" s="1">
        <v>3</v>
      </c>
      <c r="E46" s="1" t="s">
        <v>146</v>
      </c>
      <c r="F46">
        <v>73</v>
      </c>
      <c r="G46">
        <v>43</v>
      </c>
      <c r="H46" t="s">
        <v>44</v>
      </c>
      <c r="I46" s="1" t="str">
        <f t="shared" si="0"/>
        <v>JA</v>
      </c>
      <c r="J46" s="1" t="str">
        <f t="shared" si="1"/>
        <v>Kurtatsch A.D.W.</v>
      </c>
      <c r="K46" s="1">
        <f>IF(H46="",B46,_xlfn.XLOOKUP(H46,Gemeinde_NEU_ID!A:A,Gemeinde_NEU_ID!B:B))</f>
        <v>209</v>
      </c>
    </row>
    <row r="47" spans="1:11" x14ac:dyDescent="0.25">
      <c r="A47">
        <v>21046</v>
      </c>
      <c r="B47">
        <v>46</v>
      </c>
      <c r="C47" s="1" t="s">
        <v>69</v>
      </c>
      <c r="D47" s="1">
        <v>1</v>
      </c>
      <c r="E47" s="1" t="s">
        <v>36</v>
      </c>
      <c r="F47">
        <v>100</v>
      </c>
      <c r="G47">
        <v>70</v>
      </c>
      <c r="H47" t="s">
        <v>69</v>
      </c>
      <c r="I47" s="1" t="str">
        <f t="shared" si="0"/>
        <v>JA</v>
      </c>
      <c r="J47" s="1" t="str">
        <f t="shared" si="1"/>
        <v>Mals</v>
      </c>
      <c r="K47" s="1">
        <f>IF(H47="",B47,_xlfn.XLOOKUP(H47,Gemeinde_NEU_ID!A:A,Gemeinde_NEU_ID!B:B))</f>
        <v>212</v>
      </c>
    </row>
    <row r="48" spans="1:11" x14ac:dyDescent="0.25">
      <c r="A48">
        <v>21047</v>
      </c>
      <c r="B48">
        <v>47</v>
      </c>
      <c r="C48" s="1" t="s">
        <v>70</v>
      </c>
      <c r="D48" s="1">
        <v>8</v>
      </c>
      <c r="E48" s="1" t="s">
        <v>18</v>
      </c>
      <c r="F48">
        <v>88</v>
      </c>
      <c r="G48">
        <v>48.5</v>
      </c>
      <c r="I48" s="1" t="str">
        <f t="shared" si="0"/>
        <v>NEIN</v>
      </c>
      <c r="J48" s="1" t="str">
        <f t="shared" si="1"/>
        <v>Enneberg</v>
      </c>
      <c r="K48" s="1">
        <f>IF(H48="",B48,_xlfn.XLOOKUP(H48,Gemeinde_NEU_ID!A:A,Gemeinde_NEU_ID!B:B))</f>
        <v>47</v>
      </c>
    </row>
    <row r="49" spans="1:11" x14ac:dyDescent="0.25">
      <c r="A49">
        <v>21048</v>
      </c>
      <c r="B49">
        <v>48</v>
      </c>
      <c r="C49" s="1" t="s">
        <v>71</v>
      </c>
      <c r="D49" s="1">
        <v>2</v>
      </c>
      <c r="E49" s="1" t="s">
        <v>15</v>
      </c>
      <c r="F49">
        <v>73</v>
      </c>
      <c r="G49">
        <v>86.5</v>
      </c>
      <c r="H49" t="s">
        <v>40</v>
      </c>
      <c r="I49" s="1" t="str">
        <f t="shared" si="0"/>
        <v>JA</v>
      </c>
      <c r="J49" s="1" t="str">
        <f t="shared" si="1"/>
        <v>Marling - Tscherms</v>
      </c>
      <c r="K49" s="1">
        <f>IF(H49="",B49,_xlfn.XLOOKUP(H49,Gemeinde_NEU_ID!A:A,Gemeinde_NEU_ID!B:B))</f>
        <v>213</v>
      </c>
    </row>
    <row r="50" spans="1:11" x14ac:dyDescent="0.25">
      <c r="A50">
        <v>21049</v>
      </c>
      <c r="B50">
        <v>49</v>
      </c>
      <c r="C50" s="1" t="s">
        <v>72</v>
      </c>
      <c r="D50" s="1">
        <v>1</v>
      </c>
      <c r="E50" s="1" t="s">
        <v>36</v>
      </c>
      <c r="F50">
        <v>67</v>
      </c>
      <c r="G50">
        <v>77.5</v>
      </c>
      <c r="H50" t="s">
        <v>59</v>
      </c>
      <c r="I50" s="1" t="str">
        <f t="shared" si="0"/>
        <v>JA</v>
      </c>
      <c r="J50" s="1" t="str">
        <f t="shared" si="1"/>
        <v>Latsch</v>
      </c>
      <c r="K50" s="1">
        <f>IF(H50="",B50,_xlfn.XLOOKUP(H50,Gemeinde_NEU_ID!A:A,Gemeinde_NEU_ID!B:B))</f>
        <v>211</v>
      </c>
    </row>
    <row r="51" spans="1:11" x14ac:dyDescent="0.25">
      <c r="A51">
        <v>21050</v>
      </c>
      <c r="B51">
        <v>50</v>
      </c>
      <c r="C51" s="1" t="s">
        <v>73</v>
      </c>
      <c r="D51" s="1">
        <v>5</v>
      </c>
      <c r="E51" s="1" t="s">
        <v>150</v>
      </c>
      <c r="F51">
        <v>86</v>
      </c>
      <c r="G51">
        <v>75.5</v>
      </c>
      <c r="H51" t="s">
        <v>74</v>
      </c>
      <c r="I51" s="1" t="str">
        <f t="shared" si="0"/>
        <v>JA</v>
      </c>
      <c r="J51" s="1" t="str">
        <f t="shared" si="1"/>
        <v>Vöran - Mölten</v>
      </c>
      <c r="K51" s="1">
        <f>IF(H51="",B51,_xlfn.XLOOKUP(H51,Gemeinde_NEU_ID!A:A,Gemeinde_NEU_ID!B:B))</f>
        <v>229</v>
      </c>
    </row>
    <row r="52" spans="1:11" x14ac:dyDescent="0.25">
      <c r="A52">
        <v>21051</v>
      </c>
      <c r="B52">
        <v>51</v>
      </c>
      <c r="C52" s="1" t="s">
        <v>75</v>
      </c>
      <c r="D52" s="1">
        <v>2</v>
      </c>
      <c r="E52" s="1" t="s">
        <v>15</v>
      </c>
      <c r="F52">
        <v>100</v>
      </c>
      <c r="G52">
        <v>68</v>
      </c>
      <c r="I52" s="1" t="str">
        <f t="shared" si="0"/>
        <v>NEIN</v>
      </c>
      <c r="J52" s="1" t="str">
        <f t="shared" si="1"/>
        <v>Meran</v>
      </c>
      <c r="K52" s="1">
        <f>IF(H52="",B52,_xlfn.XLOOKUP(H52,Gemeinde_NEU_ID!A:A,Gemeinde_NEU_ID!B:B))</f>
        <v>51</v>
      </c>
    </row>
    <row r="53" spans="1:11" x14ac:dyDescent="0.25">
      <c r="A53">
        <v>21052</v>
      </c>
      <c r="B53">
        <v>52</v>
      </c>
      <c r="C53" s="1" t="s">
        <v>76</v>
      </c>
      <c r="D53" s="1">
        <v>8</v>
      </c>
      <c r="E53" s="1" t="s">
        <v>18</v>
      </c>
      <c r="F53">
        <v>90</v>
      </c>
      <c r="G53">
        <v>54</v>
      </c>
      <c r="H53" t="s">
        <v>77</v>
      </c>
      <c r="I53" s="1" t="str">
        <f t="shared" si="0"/>
        <v>JA</v>
      </c>
      <c r="J53" s="1" t="str">
        <f t="shared" si="1"/>
        <v>Welsberg - Taisten - Gsies</v>
      </c>
      <c r="K53" s="1">
        <f>IF(H53="",B53,_xlfn.XLOOKUP(H53,Gemeinde_NEU_ID!A:A,Gemeinde_NEU_ID!B:B))</f>
        <v>230</v>
      </c>
    </row>
    <row r="54" spans="1:11" x14ac:dyDescent="0.25">
      <c r="A54">
        <v>21053</v>
      </c>
      <c r="B54">
        <v>53</v>
      </c>
      <c r="C54" s="1" t="s">
        <v>78</v>
      </c>
      <c r="D54" s="1">
        <v>3</v>
      </c>
      <c r="E54" s="1" t="s">
        <v>146</v>
      </c>
      <c r="F54">
        <v>61</v>
      </c>
      <c r="G54">
        <v>64.5</v>
      </c>
      <c r="H54" t="s">
        <v>9</v>
      </c>
      <c r="I54" s="1" t="str">
        <f t="shared" si="0"/>
        <v>JA</v>
      </c>
      <c r="J54" s="1" t="str">
        <f t="shared" si="1"/>
        <v>Montan - Aldein</v>
      </c>
      <c r="K54" s="1">
        <f>IF(H54="",B54,_xlfn.XLOOKUP(H54,Gemeinde_NEU_ID!A:A,Gemeinde_NEU_ID!B:B))</f>
        <v>214</v>
      </c>
    </row>
    <row r="55" spans="1:11" x14ac:dyDescent="0.25">
      <c r="A55">
        <v>21054</v>
      </c>
      <c r="B55">
        <v>54</v>
      </c>
      <c r="C55" s="1" t="s">
        <v>79</v>
      </c>
      <c r="D55" s="1">
        <v>2</v>
      </c>
      <c r="E55" s="1" t="s">
        <v>15</v>
      </c>
      <c r="F55">
        <v>63</v>
      </c>
      <c r="G55">
        <v>65.5</v>
      </c>
      <c r="H55" t="s">
        <v>80</v>
      </c>
      <c r="I55" s="1" t="str">
        <f t="shared" si="0"/>
        <v>JA</v>
      </c>
      <c r="J55" s="1" t="str">
        <f t="shared" si="1"/>
        <v>St. Leonhard in Passeier</v>
      </c>
      <c r="K55" s="1">
        <f>IF(H55="",B55,_xlfn.XLOOKUP(H55,Gemeinde_NEU_ID!A:A,Gemeinde_NEU_ID!B:B))</f>
        <v>222</v>
      </c>
    </row>
    <row r="56" spans="1:11" x14ac:dyDescent="0.25">
      <c r="A56">
        <v>21055</v>
      </c>
      <c r="B56">
        <v>55</v>
      </c>
      <c r="C56" s="1" t="s">
        <v>81</v>
      </c>
      <c r="D56" s="1">
        <v>2</v>
      </c>
      <c r="E56" s="1" t="s">
        <v>15</v>
      </c>
      <c r="F56">
        <v>73</v>
      </c>
      <c r="G56">
        <v>60</v>
      </c>
      <c r="H56" t="s">
        <v>11</v>
      </c>
      <c r="I56" s="1" t="str">
        <f t="shared" si="0"/>
        <v>JA</v>
      </c>
      <c r="J56" s="1" t="str">
        <f t="shared" si="1"/>
        <v>Terlan</v>
      </c>
      <c r="K56" s="1">
        <f>IF(H56="",B56,_xlfn.XLOOKUP(H56,Gemeinde_NEU_ID!A:A,Gemeinde_NEU_ID!B:B))</f>
        <v>224</v>
      </c>
    </row>
    <row r="57" spans="1:11" x14ac:dyDescent="0.25">
      <c r="A57">
        <v>21056</v>
      </c>
      <c r="B57">
        <v>56</v>
      </c>
      <c r="C57" s="1" t="s">
        <v>82</v>
      </c>
      <c r="D57" s="1">
        <v>2</v>
      </c>
      <c r="E57" s="1" t="s">
        <v>15</v>
      </c>
      <c r="F57">
        <v>100</v>
      </c>
      <c r="G57">
        <v>44.5</v>
      </c>
      <c r="H57" t="s">
        <v>82</v>
      </c>
      <c r="I57" s="1" t="str">
        <f t="shared" si="0"/>
        <v>JA</v>
      </c>
      <c r="J57" s="1" t="str">
        <f t="shared" si="1"/>
        <v>Naturns</v>
      </c>
      <c r="K57" s="1">
        <f>IF(H57="",B57,_xlfn.XLOOKUP(H57,Gemeinde_NEU_ID!A:A,Gemeinde_NEU_ID!B:B))</f>
        <v>216</v>
      </c>
    </row>
    <row r="58" spans="1:11" x14ac:dyDescent="0.25">
      <c r="A58">
        <v>21057</v>
      </c>
      <c r="B58">
        <v>57</v>
      </c>
      <c r="C58" s="1" t="s">
        <v>83</v>
      </c>
      <c r="D58" s="1">
        <v>6</v>
      </c>
      <c r="E58" s="1" t="s">
        <v>21</v>
      </c>
      <c r="F58">
        <v>72</v>
      </c>
      <c r="G58">
        <v>78</v>
      </c>
      <c r="I58" s="1" t="str">
        <f t="shared" si="0"/>
        <v>NEIN</v>
      </c>
      <c r="J58" s="1" t="str">
        <f t="shared" si="1"/>
        <v>Natz-Schabs</v>
      </c>
      <c r="K58" s="1">
        <f>IF(H58="",B58,_xlfn.XLOOKUP(H58,Gemeinde_NEU_ID!A:A,Gemeinde_NEU_ID!B:B))</f>
        <v>57</v>
      </c>
    </row>
    <row r="59" spans="1:11" x14ac:dyDescent="0.25">
      <c r="A59">
        <v>21058</v>
      </c>
      <c r="B59">
        <v>58</v>
      </c>
      <c r="C59" s="1" t="s">
        <v>84</v>
      </c>
      <c r="D59" s="1">
        <v>5</v>
      </c>
      <c r="E59" s="1" t="s">
        <v>150</v>
      </c>
      <c r="F59">
        <v>88</v>
      </c>
      <c r="G59">
        <v>67.5</v>
      </c>
      <c r="I59" s="1" t="str">
        <f t="shared" si="0"/>
        <v>NEIN</v>
      </c>
      <c r="J59" s="1" t="str">
        <f t="shared" si="1"/>
        <v>Welschnofen</v>
      </c>
      <c r="K59" s="1">
        <f>IF(H59="",B59,_xlfn.XLOOKUP(H59,Gemeinde_NEU_ID!A:A,Gemeinde_NEU_ID!B:B))</f>
        <v>58</v>
      </c>
    </row>
    <row r="60" spans="1:11" x14ac:dyDescent="0.25">
      <c r="A60">
        <v>21059</v>
      </c>
      <c r="B60">
        <v>59</v>
      </c>
      <c r="C60" s="1" t="s">
        <v>85</v>
      </c>
      <c r="D60" s="1">
        <v>5</v>
      </c>
      <c r="E60" s="1" t="s">
        <v>150</v>
      </c>
      <c r="F60">
        <v>90</v>
      </c>
      <c r="G60">
        <v>62.5</v>
      </c>
      <c r="I60" s="1" t="str">
        <f t="shared" si="0"/>
        <v>NEIN</v>
      </c>
      <c r="J60" s="1" t="str">
        <f t="shared" si="1"/>
        <v>Deutschnofen</v>
      </c>
      <c r="K60" s="1">
        <f>IF(H60="",B60,_xlfn.XLOOKUP(H60,Gemeinde_NEU_ID!A:A,Gemeinde_NEU_ID!B:B))</f>
        <v>59</v>
      </c>
    </row>
    <row r="61" spans="1:11" x14ac:dyDescent="0.25">
      <c r="A61">
        <v>21060</v>
      </c>
      <c r="B61">
        <v>60</v>
      </c>
      <c r="C61" s="1" t="s">
        <v>86</v>
      </c>
      <c r="D61" s="1">
        <v>3</v>
      </c>
      <c r="E61" s="1" t="s">
        <v>146</v>
      </c>
      <c r="F61">
        <v>80</v>
      </c>
      <c r="G61">
        <v>41</v>
      </c>
      <c r="I61" s="1" t="str">
        <f t="shared" si="0"/>
        <v>NEIN</v>
      </c>
      <c r="J61" s="1" t="str">
        <f t="shared" si="1"/>
        <v>Auer</v>
      </c>
      <c r="K61" s="1">
        <f>IF(H61="",B61,_xlfn.XLOOKUP(H61,Gemeinde_NEU_ID!A:A,Gemeinde_NEU_ID!B:B))</f>
        <v>60</v>
      </c>
    </row>
    <row r="62" spans="1:11" x14ac:dyDescent="0.25">
      <c r="A62">
        <v>21061</v>
      </c>
      <c r="B62">
        <v>61</v>
      </c>
      <c r="C62" s="1" t="s">
        <v>155</v>
      </c>
      <c r="D62" s="1">
        <v>5</v>
      </c>
      <c r="E62" s="1" t="s">
        <v>150</v>
      </c>
      <c r="F62">
        <v>88</v>
      </c>
      <c r="G62">
        <v>87</v>
      </c>
      <c r="I62" s="1" t="str">
        <f t="shared" si="0"/>
        <v>NEIN</v>
      </c>
      <c r="J62" s="1" t="str">
        <f t="shared" si="1"/>
        <v>St.Ulrich</v>
      </c>
      <c r="K62" s="1">
        <f>IF(H62="",B62,_xlfn.XLOOKUP(H62,Gemeinde_NEU_ID!A:A,Gemeinde_NEU_ID!B:B))</f>
        <v>61</v>
      </c>
    </row>
    <row r="63" spans="1:11" x14ac:dyDescent="0.25">
      <c r="A63">
        <v>21062</v>
      </c>
      <c r="B63">
        <v>62</v>
      </c>
      <c r="C63" s="1" t="s">
        <v>88</v>
      </c>
      <c r="D63" s="1">
        <v>2</v>
      </c>
      <c r="E63" s="1" t="s">
        <v>15</v>
      </c>
      <c r="F63">
        <v>90</v>
      </c>
      <c r="G63">
        <v>60</v>
      </c>
      <c r="I63" s="1" t="str">
        <f t="shared" si="0"/>
        <v>NEIN</v>
      </c>
      <c r="J63" s="1" t="str">
        <f t="shared" si="1"/>
        <v>Partschins</v>
      </c>
      <c r="K63" s="1">
        <f>IF(H63="",B63,_xlfn.XLOOKUP(H63,Gemeinde_NEU_ID!A:A,Gemeinde_NEU_ID!B:B))</f>
        <v>62</v>
      </c>
    </row>
    <row r="64" spans="1:11" x14ac:dyDescent="0.25">
      <c r="A64">
        <v>21063</v>
      </c>
      <c r="B64">
        <v>63</v>
      </c>
      <c r="C64" s="1" t="s">
        <v>89</v>
      </c>
      <c r="D64" s="1">
        <v>8</v>
      </c>
      <c r="E64" s="1" t="s">
        <v>18</v>
      </c>
      <c r="F64">
        <v>73</v>
      </c>
      <c r="G64">
        <v>62.5</v>
      </c>
      <c r="I64" s="1" t="str">
        <f t="shared" si="0"/>
        <v>NEIN</v>
      </c>
      <c r="J64" s="1" t="str">
        <f t="shared" si="1"/>
        <v>Percha</v>
      </c>
      <c r="K64" s="1">
        <f>IF(H64="",B64,_xlfn.XLOOKUP(H64,Gemeinde_NEU_ID!A:A,Gemeinde_NEU_ID!B:B))</f>
        <v>63</v>
      </c>
    </row>
    <row r="65" spans="1:11" x14ac:dyDescent="0.25">
      <c r="A65">
        <v>21064</v>
      </c>
      <c r="B65">
        <v>64</v>
      </c>
      <c r="C65" s="1" t="s">
        <v>90</v>
      </c>
      <c r="D65" s="1">
        <v>2</v>
      </c>
      <c r="E65" s="1" t="s">
        <v>15</v>
      </c>
      <c r="F65">
        <v>57</v>
      </c>
      <c r="G65">
        <v>39</v>
      </c>
      <c r="H65" t="s">
        <v>82</v>
      </c>
      <c r="I65" s="1" t="str">
        <f t="shared" si="0"/>
        <v>JA</v>
      </c>
      <c r="J65" s="1" t="str">
        <f t="shared" si="1"/>
        <v>Naturns</v>
      </c>
      <c r="K65" s="1">
        <f>IF(H65="",B65,_xlfn.XLOOKUP(H65,Gemeinde_NEU_ID!A:A,Gemeinde_NEU_ID!B:B))</f>
        <v>216</v>
      </c>
    </row>
    <row r="66" spans="1:11" x14ac:dyDescent="0.25">
      <c r="A66">
        <v>21065</v>
      </c>
      <c r="B66">
        <v>65</v>
      </c>
      <c r="C66" s="1" t="s">
        <v>91</v>
      </c>
      <c r="D66" s="1">
        <v>6</v>
      </c>
      <c r="E66" s="1" t="s">
        <v>21</v>
      </c>
      <c r="F66">
        <v>61</v>
      </c>
      <c r="G66">
        <v>95.5</v>
      </c>
      <c r="H66" t="s">
        <v>61</v>
      </c>
      <c r="I66" s="1" t="str">
        <f t="shared" si="0"/>
        <v>JA</v>
      </c>
      <c r="J66" s="1" t="str">
        <f t="shared" si="1"/>
        <v>Lajen</v>
      </c>
      <c r="K66" s="1">
        <f>IF(H66="",B66,_xlfn.XLOOKUP(H66,Gemeinde_NEU_ID!A:A,Gemeinde_NEU_ID!B:B))</f>
        <v>210</v>
      </c>
    </row>
    <row r="67" spans="1:11" x14ac:dyDescent="0.25">
      <c r="A67">
        <v>21066</v>
      </c>
      <c r="B67">
        <v>66</v>
      </c>
      <c r="C67" s="1" t="s">
        <v>92</v>
      </c>
      <c r="D67" s="1">
        <v>2</v>
      </c>
      <c r="E67" s="1" t="s">
        <v>15</v>
      </c>
      <c r="F67">
        <v>78</v>
      </c>
      <c r="G67">
        <v>79.5</v>
      </c>
      <c r="H67" t="s">
        <v>56</v>
      </c>
      <c r="I67" s="1" t="str">
        <f t="shared" ref="I67:I117" si="2">IF(H67="","NEIN","JA")</f>
        <v>JA</v>
      </c>
      <c r="J67" s="1" t="str">
        <f t="shared" ref="J67:J117" si="3">IF(H67&lt;&gt;"",H67,C67)</f>
        <v>Burgstall - Gargazon</v>
      </c>
      <c r="K67" s="1">
        <f>IF(H67="",B67,_xlfn.XLOOKUP(H67,Gemeinde_NEU_ID!A:A,Gemeinde_NEU_ID!B:B))</f>
        <v>205</v>
      </c>
    </row>
    <row r="68" spans="1:11" x14ac:dyDescent="0.25">
      <c r="A68">
        <v>21067</v>
      </c>
      <c r="B68">
        <v>67</v>
      </c>
      <c r="C68" s="1" t="s">
        <v>156</v>
      </c>
      <c r="D68" s="1">
        <v>1</v>
      </c>
      <c r="E68" s="1" t="s">
        <v>36</v>
      </c>
      <c r="F68">
        <v>94</v>
      </c>
      <c r="G68">
        <v>61.5</v>
      </c>
      <c r="H68" t="s">
        <v>94</v>
      </c>
      <c r="I68" s="1" t="str">
        <f t="shared" si="2"/>
        <v>JA</v>
      </c>
      <c r="J68" s="1" t="str">
        <f t="shared" si="3"/>
        <v>Prad - Stilfs</v>
      </c>
      <c r="K68" s="1">
        <f>IF(H68="",B68,_xlfn.XLOOKUP(H68,Gemeinde_NEU_ID!A:A,Gemeinde_NEU_ID!B:B))</f>
        <v>218</v>
      </c>
    </row>
    <row r="69" spans="1:11" x14ac:dyDescent="0.25">
      <c r="A69">
        <v>21068</v>
      </c>
      <c r="B69">
        <v>68</v>
      </c>
      <c r="C69" s="1" t="s">
        <v>95</v>
      </c>
      <c r="D69" s="1">
        <v>8</v>
      </c>
      <c r="E69" s="1" t="s">
        <v>18</v>
      </c>
      <c r="F69">
        <v>55</v>
      </c>
      <c r="G69">
        <v>36</v>
      </c>
      <c r="H69" t="s">
        <v>96</v>
      </c>
      <c r="I69" s="1" t="str">
        <f t="shared" si="2"/>
        <v>JA</v>
      </c>
      <c r="J69" s="1" t="str">
        <f t="shared" si="3"/>
        <v>Ahrntal</v>
      </c>
      <c r="K69" s="1">
        <f>IF(H69="",B69,_xlfn.XLOOKUP(H69,Gemeinde_NEU_ID!A:A,Gemeinde_NEU_ID!B:B))</f>
        <v>202</v>
      </c>
    </row>
    <row r="70" spans="1:11" x14ac:dyDescent="0.25">
      <c r="A70">
        <v>21069</v>
      </c>
      <c r="B70">
        <v>69</v>
      </c>
      <c r="C70" s="1" t="s">
        <v>97</v>
      </c>
      <c r="D70" s="1">
        <v>2</v>
      </c>
      <c r="E70" s="1" t="s">
        <v>15</v>
      </c>
      <c r="F70">
        <v>38</v>
      </c>
      <c r="G70">
        <v>47.5</v>
      </c>
      <c r="H70" t="s">
        <v>66</v>
      </c>
      <c r="I70" s="1" t="str">
        <f t="shared" si="2"/>
        <v>JA</v>
      </c>
      <c r="J70" s="1" t="str">
        <f t="shared" si="3"/>
        <v>St. Pankraz - Ulten</v>
      </c>
      <c r="K70" s="1">
        <f>IF(H70="",B70,_xlfn.XLOOKUP(H70,Gemeinde_NEU_ID!A:A,Gemeinde_NEU_ID!B:B))</f>
        <v>223</v>
      </c>
    </row>
    <row r="71" spans="1:11" x14ac:dyDescent="0.25">
      <c r="A71">
        <v>21070</v>
      </c>
      <c r="B71">
        <v>70</v>
      </c>
      <c r="C71" s="1" t="s">
        <v>98</v>
      </c>
      <c r="D71" s="1">
        <v>7</v>
      </c>
      <c r="E71" s="1" t="s">
        <v>26</v>
      </c>
      <c r="F71">
        <v>72</v>
      </c>
      <c r="G71">
        <v>54.5</v>
      </c>
      <c r="I71" s="1" t="str">
        <f t="shared" si="2"/>
        <v>NEIN</v>
      </c>
      <c r="J71" s="1" t="str">
        <f t="shared" si="3"/>
        <v>Ratschings</v>
      </c>
      <c r="K71" s="1">
        <f>IF(H71="",B71,_xlfn.XLOOKUP(H71,Gemeinde_NEU_ID!A:A,Gemeinde_NEU_ID!B:B))</f>
        <v>70</v>
      </c>
    </row>
    <row r="72" spans="1:11" x14ac:dyDescent="0.25">
      <c r="A72">
        <v>21071</v>
      </c>
      <c r="B72">
        <v>71</v>
      </c>
      <c r="C72" s="1" t="s">
        <v>99</v>
      </c>
      <c r="D72" s="1">
        <v>8</v>
      </c>
      <c r="E72" s="1" t="s">
        <v>18</v>
      </c>
      <c r="F72">
        <v>78</v>
      </c>
      <c r="G72">
        <v>51.5</v>
      </c>
      <c r="H72" t="s">
        <v>100</v>
      </c>
      <c r="I72" s="1" t="str">
        <f t="shared" si="2"/>
        <v>JA</v>
      </c>
      <c r="J72" s="1" t="str">
        <f t="shared" si="3"/>
        <v>Antholz - Olang</v>
      </c>
      <c r="K72" s="1">
        <f>IF(H72="",B72,_xlfn.XLOOKUP(H72,Gemeinde_NEU_ID!A:A,Gemeinde_NEU_ID!B:B))</f>
        <v>203</v>
      </c>
    </row>
    <row r="73" spans="1:11" x14ac:dyDescent="0.25">
      <c r="A73">
        <v>21072</v>
      </c>
      <c r="B73">
        <v>72</v>
      </c>
      <c r="C73" s="1" t="s">
        <v>101</v>
      </c>
      <c r="D73" s="1">
        <v>5</v>
      </c>
      <c r="E73" s="1" t="s">
        <v>150</v>
      </c>
      <c r="F73">
        <v>90</v>
      </c>
      <c r="G73">
        <v>74</v>
      </c>
      <c r="I73" s="1" t="str">
        <f t="shared" si="2"/>
        <v>NEIN</v>
      </c>
      <c r="J73" s="1" t="str">
        <f t="shared" si="3"/>
        <v>Ritten</v>
      </c>
      <c r="K73" s="1">
        <f>IF(H73="",B73,_xlfn.XLOOKUP(H73,Gemeinde_NEU_ID!A:A,Gemeinde_NEU_ID!B:B))</f>
        <v>72</v>
      </c>
    </row>
    <row r="74" spans="1:11" x14ac:dyDescent="0.25">
      <c r="A74">
        <v>21073</v>
      </c>
      <c r="B74">
        <v>73</v>
      </c>
      <c r="C74" s="1" t="s">
        <v>102</v>
      </c>
      <c r="D74" s="1">
        <v>2</v>
      </c>
      <c r="E74" s="1" t="s">
        <v>15</v>
      </c>
      <c r="F74">
        <v>67</v>
      </c>
      <c r="G74">
        <v>68.5</v>
      </c>
      <c r="H74" t="s">
        <v>31</v>
      </c>
      <c r="I74" s="1" t="str">
        <f t="shared" si="2"/>
        <v>JA</v>
      </c>
      <c r="J74" s="1" t="str">
        <f t="shared" si="3"/>
        <v>Tirol</v>
      </c>
      <c r="K74" s="1">
        <f>IF(H74="",B74,_xlfn.XLOOKUP(H74,Gemeinde_NEU_ID!A:A,Gemeinde_NEU_ID!B:B))</f>
        <v>225</v>
      </c>
    </row>
    <row r="75" spans="1:11" x14ac:dyDescent="0.25">
      <c r="A75">
        <v>21074</v>
      </c>
      <c r="B75">
        <v>74</v>
      </c>
      <c r="C75" s="1" t="s">
        <v>103</v>
      </c>
      <c r="D75" s="1">
        <v>6</v>
      </c>
      <c r="E75" s="1" t="s">
        <v>21</v>
      </c>
      <c r="F75">
        <v>96</v>
      </c>
      <c r="G75">
        <v>50.5</v>
      </c>
      <c r="H75" t="s">
        <v>103</v>
      </c>
      <c r="I75" s="1" t="str">
        <f t="shared" si="2"/>
        <v>JA</v>
      </c>
      <c r="J75" s="1" t="str">
        <f t="shared" si="3"/>
        <v>Mühlbach</v>
      </c>
      <c r="K75" s="1">
        <f>IF(H75="",B75,_xlfn.XLOOKUP(H75,Gemeinde_NEU_ID!A:A,Gemeinde_NEU_ID!B:B))</f>
        <v>215</v>
      </c>
    </row>
    <row r="76" spans="1:11" x14ac:dyDescent="0.25">
      <c r="A76">
        <v>21075</v>
      </c>
      <c r="B76">
        <v>75</v>
      </c>
      <c r="C76" s="1" t="s">
        <v>104</v>
      </c>
      <c r="D76" s="1">
        <v>6</v>
      </c>
      <c r="E76" s="1" t="s">
        <v>21</v>
      </c>
      <c r="F76">
        <v>63</v>
      </c>
      <c r="G76">
        <v>57.5</v>
      </c>
      <c r="H76" t="s">
        <v>103</v>
      </c>
      <c r="I76" s="1" t="str">
        <f t="shared" si="2"/>
        <v>JA</v>
      </c>
      <c r="J76" s="1" t="str">
        <f t="shared" si="3"/>
        <v>Mühlbach</v>
      </c>
      <c r="K76" s="1">
        <f>IF(H76="",B76,_xlfn.XLOOKUP(H76,Gemeinde_NEU_ID!A:A,Gemeinde_NEU_ID!B:B))</f>
        <v>215</v>
      </c>
    </row>
    <row r="77" spans="1:11" x14ac:dyDescent="0.25">
      <c r="A77">
        <v>21076</v>
      </c>
      <c r="B77">
        <v>76</v>
      </c>
      <c r="C77" s="1" t="s">
        <v>157</v>
      </c>
      <c r="D77" s="1">
        <v>3</v>
      </c>
      <c r="E77" s="1" t="s">
        <v>146</v>
      </c>
      <c r="F77">
        <v>94</v>
      </c>
      <c r="G77">
        <v>46.5</v>
      </c>
      <c r="I77" s="1" t="str">
        <f t="shared" si="2"/>
        <v>NEIN</v>
      </c>
      <c r="J77" s="1" t="str">
        <f t="shared" si="3"/>
        <v>Salurn</v>
      </c>
      <c r="K77" s="1">
        <f>IF(H77="",B77,_xlfn.XLOOKUP(H77,Gemeinde_NEU_ID!A:A,Gemeinde_NEU_ID!B:B))</f>
        <v>76</v>
      </c>
    </row>
    <row r="78" spans="1:11" x14ac:dyDescent="0.25">
      <c r="A78">
        <v>21077</v>
      </c>
      <c r="B78">
        <v>77</v>
      </c>
      <c r="C78" s="1" t="s">
        <v>106</v>
      </c>
      <c r="D78" s="1">
        <v>8</v>
      </c>
      <c r="E78" s="1" t="s">
        <v>18</v>
      </c>
      <c r="F78">
        <v>98</v>
      </c>
      <c r="G78">
        <v>53.5</v>
      </c>
      <c r="H78" t="s">
        <v>106</v>
      </c>
      <c r="I78" s="1" t="str">
        <f t="shared" si="2"/>
        <v>JA</v>
      </c>
      <c r="J78" s="1" t="str">
        <f t="shared" si="3"/>
        <v>Innichen</v>
      </c>
      <c r="K78" s="1">
        <f>IF(H78="",B78,_xlfn.XLOOKUP(H78,Gemeinde_NEU_ID!A:A,Gemeinde_NEU_ID!B:B))</f>
        <v>207</v>
      </c>
    </row>
    <row r="79" spans="1:11" x14ac:dyDescent="0.25">
      <c r="A79">
        <v>21079</v>
      </c>
      <c r="B79">
        <v>79</v>
      </c>
      <c r="C79" s="1" t="s">
        <v>107</v>
      </c>
      <c r="D79" s="1">
        <v>5</v>
      </c>
      <c r="E79" s="1" t="s">
        <v>150</v>
      </c>
      <c r="F79">
        <v>86</v>
      </c>
      <c r="G79">
        <v>80</v>
      </c>
      <c r="I79" s="1" t="str">
        <f t="shared" si="2"/>
        <v>NEIN</v>
      </c>
      <c r="J79" s="1" t="str">
        <f t="shared" si="3"/>
        <v>Jenesien</v>
      </c>
      <c r="K79" s="1">
        <f>IF(H79="",B79,_xlfn.XLOOKUP(H79,Gemeinde_NEU_ID!A:A,Gemeinde_NEU_ID!B:B))</f>
        <v>79</v>
      </c>
    </row>
    <row r="80" spans="1:11" x14ac:dyDescent="0.25">
      <c r="A80">
        <v>21080</v>
      </c>
      <c r="B80">
        <v>80</v>
      </c>
      <c r="C80" s="1" t="s">
        <v>158</v>
      </c>
      <c r="D80" s="1">
        <v>2</v>
      </c>
      <c r="E80" s="1" t="s">
        <v>15</v>
      </c>
      <c r="F80">
        <v>94</v>
      </c>
      <c r="G80">
        <v>80.5</v>
      </c>
      <c r="H80" t="s">
        <v>80</v>
      </c>
      <c r="I80" s="1" t="str">
        <f t="shared" si="2"/>
        <v>JA</v>
      </c>
      <c r="J80" s="1" t="str">
        <f t="shared" si="3"/>
        <v>St. Leonhard in Passeier</v>
      </c>
      <c r="K80" s="1">
        <f>IF(H80="",B80,_xlfn.XLOOKUP(H80,Gemeinde_NEU_ID!A:A,Gemeinde_NEU_ID!B:B))</f>
        <v>222</v>
      </c>
    </row>
    <row r="81" spans="1:11" x14ac:dyDescent="0.25">
      <c r="A81">
        <v>21081</v>
      </c>
      <c r="B81">
        <v>81</v>
      </c>
      <c r="C81" s="1" t="s">
        <v>159</v>
      </c>
      <c r="D81" s="1">
        <v>8</v>
      </c>
      <c r="E81" s="1" t="s">
        <v>18</v>
      </c>
      <c r="F81">
        <v>80</v>
      </c>
      <c r="G81">
        <v>66</v>
      </c>
      <c r="I81" s="1" t="str">
        <f t="shared" si="2"/>
        <v>NEIN</v>
      </c>
      <c r="J81" s="1" t="str">
        <f t="shared" si="3"/>
        <v>St.Lorenzen</v>
      </c>
      <c r="K81" s="1">
        <f>IF(H81="",B81,_xlfn.XLOOKUP(H81,Gemeinde_NEU_ID!A:A,Gemeinde_NEU_ID!B:B))</f>
        <v>81</v>
      </c>
    </row>
    <row r="82" spans="1:11" x14ac:dyDescent="0.25">
      <c r="A82">
        <v>21082</v>
      </c>
      <c r="B82">
        <v>82</v>
      </c>
      <c r="C82" s="1" t="s">
        <v>160</v>
      </c>
      <c r="D82" s="1">
        <v>8</v>
      </c>
      <c r="E82" s="1" t="s">
        <v>18</v>
      </c>
      <c r="F82">
        <v>88</v>
      </c>
      <c r="G82">
        <v>33.5</v>
      </c>
      <c r="H82" t="s">
        <v>110</v>
      </c>
      <c r="I82" s="1" t="str">
        <f t="shared" si="2"/>
        <v>JA</v>
      </c>
      <c r="J82" s="1" t="str">
        <f t="shared" si="3"/>
        <v>Wengen - St. Martin</v>
      </c>
      <c r="K82" s="1">
        <f>IF(H82="",B82,_xlfn.XLOOKUP(H82,Gemeinde_NEU_ID!A:A,Gemeinde_NEU_ID!B:B))</f>
        <v>231</v>
      </c>
    </row>
    <row r="83" spans="1:11" x14ac:dyDescent="0.25">
      <c r="A83">
        <v>21083</v>
      </c>
      <c r="B83">
        <v>83</v>
      </c>
      <c r="C83" s="1" t="s">
        <v>161</v>
      </c>
      <c r="D83" s="1">
        <v>2</v>
      </c>
      <c r="E83" s="1" t="s">
        <v>15</v>
      </c>
      <c r="F83">
        <v>84</v>
      </c>
      <c r="G83">
        <v>61</v>
      </c>
      <c r="I83" s="1" t="str">
        <f t="shared" si="2"/>
        <v>NEIN</v>
      </c>
      <c r="J83" s="1" t="str">
        <f t="shared" si="3"/>
        <v>St.Martin in Passeier</v>
      </c>
      <c r="K83" s="1">
        <f>IF(H83="",B83,_xlfn.XLOOKUP(H83,Gemeinde_NEU_ID!A:A,Gemeinde_NEU_ID!B:B))</f>
        <v>83</v>
      </c>
    </row>
    <row r="84" spans="1:11" x14ac:dyDescent="0.25">
      <c r="A84">
        <v>21084</v>
      </c>
      <c r="B84">
        <v>84</v>
      </c>
      <c r="C84" s="1" t="s">
        <v>162</v>
      </c>
      <c r="D84" s="1">
        <v>2</v>
      </c>
      <c r="E84" s="1" t="s">
        <v>15</v>
      </c>
      <c r="F84">
        <v>79</v>
      </c>
      <c r="G84">
        <v>94.5</v>
      </c>
      <c r="H84" t="s">
        <v>66</v>
      </c>
      <c r="I84" s="1" t="str">
        <f t="shared" si="2"/>
        <v>JA</v>
      </c>
      <c r="J84" s="1" t="str">
        <f t="shared" si="3"/>
        <v>St. Pankraz - Ulten</v>
      </c>
      <c r="K84" s="1">
        <f>IF(H84="",B84,_xlfn.XLOOKUP(H84,Gemeinde_NEU_ID!A:A,Gemeinde_NEU_ID!B:B))</f>
        <v>223</v>
      </c>
    </row>
    <row r="85" spans="1:11" x14ac:dyDescent="0.25">
      <c r="A85">
        <v>21085</v>
      </c>
      <c r="B85">
        <v>85</v>
      </c>
      <c r="C85" s="1" t="s">
        <v>163</v>
      </c>
      <c r="D85" s="1">
        <v>5</v>
      </c>
      <c r="E85" s="1" t="s">
        <v>150</v>
      </c>
      <c r="F85">
        <v>78</v>
      </c>
      <c r="G85">
        <v>68</v>
      </c>
      <c r="H85" t="s">
        <v>114</v>
      </c>
      <c r="I85" s="1" t="str">
        <f t="shared" si="2"/>
        <v>JA</v>
      </c>
      <c r="J85" s="1" t="str">
        <f t="shared" si="3"/>
        <v>St. Christina - Wolkenstein</v>
      </c>
      <c r="K85" s="1">
        <f>IF(H85="",B85,_xlfn.XLOOKUP(H85,Gemeinde_NEU_ID!A:A,Gemeinde_NEU_ID!B:B))</f>
        <v>221</v>
      </c>
    </row>
    <row r="86" spans="1:11" x14ac:dyDescent="0.25">
      <c r="A86">
        <v>21086</v>
      </c>
      <c r="B86">
        <v>86</v>
      </c>
      <c r="C86" s="1" t="s">
        <v>115</v>
      </c>
      <c r="D86" s="1">
        <v>5</v>
      </c>
      <c r="E86" s="1" t="s">
        <v>150</v>
      </c>
      <c r="F86">
        <v>90</v>
      </c>
      <c r="G86">
        <v>72.5</v>
      </c>
      <c r="I86" s="1" t="str">
        <f t="shared" si="2"/>
        <v>NEIN</v>
      </c>
      <c r="J86" s="1" t="str">
        <f t="shared" si="3"/>
        <v>Sarntal</v>
      </c>
      <c r="K86" s="1">
        <f>IF(H86="",B86,_xlfn.XLOOKUP(H86,Gemeinde_NEU_ID!A:A,Gemeinde_NEU_ID!B:B))</f>
        <v>86</v>
      </c>
    </row>
    <row r="87" spans="1:11" x14ac:dyDescent="0.25">
      <c r="A87">
        <v>21087</v>
      </c>
      <c r="B87">
        <v>87</v>
      </c>
      <c r="C87" s="1" t="s">
        <v>16</v>
      </c>
      <c r="D87" s="1">
        <v>2</v>
      </c>
      <c r="E87" s="1" t="s">
        <v>15</v>
      </c>
      <c r="F87">
        <v>84</v>
      </c>
      <c r="G87">
        <v>84</v>
      </c>
      <c r="H87" t="s">
        <v>16</v>
      </c>
      <c r="I87" s="1" t="str">
        <f t="shared" si="2"/>
        <v>JA</v>
      </c>
      <c r="J87" s="1" t="str">
        <f t="shared" si="3"/>
        <v>Schenna</v>
      </c>
      <c r="K87" s="1">
        <f>IF(H87="",B87,_xlfn.XLOOKUP(H87,Gemeinde_NEU_ID!A:A,Gemeinde_NEU_ID!B:B))</f>
        <v>220</v>
      </c>
    </row>
    <row r="88" spans="1:11" x14ac:dyDescent="0.25">
      <c r="A88">
        <v>21088</v>
      </c>
      <c r="B88">
        <v>88</v>
      </c>
      <c r="C88" s="1" t="s">
        <v>116</v>
      </c>
      <c r="D88" s="1">
        <v>8</v>
      </c>
      <c r="E88" s="1" t="s">
        <v>18</v>
      </c>
      <c r="F88">
        <v>61</v>
      </c>
      <c r="G88">
        <v>59.5</v>
      </c>
      <c r="H88" t="s">
        <v>34</v>
      </c>
      <c r="I88" s="1" t="str">
        <f t="shared" si="2"/>
        <v>JA</v>
      </c>
      <c r="J88" s="1" t="str">
        <f t="shared" si="3"/>
        <v>Sand in Taufers</v>
      </c>
      <c r="K88" s="1">
        <f>IF(H88="",B88,_xlfn.XLOOKUP(H88,Gemeinde_NEU_ID!A:A,Gemeinde_NEU_ID!B:B))</f>
        <v>219</v>
      </c>
    </row>
    <row r="89" spans="1:11" x14ac:dyDescent="0.25">
      <c r="A89">
        <v>21089</v>
      </c>
      <c r="B89">
        <v>89</v>
      </c>
      <c r="C89" s="1" t="s">
        <v>117</v>
      </c>
      <c r="D89" s="1">
        <v>5</v>
      </c>
      <c r="E89" s="1" t="s">
        <v>150</v>
      </c>
      <c r="F89">
        <v>72</v>
      </c>
      <c r="G89">
        <v>95</v>
      </c>
      <c r="H89" t="s">
        <v>114</v>
      </c>
      <c r="I89" s="1" t="str">
        <f t="shared" si="2"/>
        <v>JA</v>
      </c>
      <c r="J89" s="1" t="str">
        <f t="shared" si="3"/>
        <v>St. Christina - Wolkenstein</v>
      </c>
      <c r="K89" s="1">
        <f>IF(H89="",B89,_xlfn.XLOOKUP(H89,Gemeinde_NEU_ID!A:A,Gemeinde_NEU_ID!B:B))</f>
        <v>221</v>
      </c>
    </row>
    <row r="90" spans="1:11" x14ac:dyDescent="0.25">
      <c r="A90">
        <v>21091</v>
      </c>
      <c r="B90">
        <v>91</v>
      </c>
      <c r="C90" s="1" t="s">
        <v>118</v>
      </c>
      <c r="D90" s="1">
        <v>1</v>
      </c>
      <c r="E90" s="1" t="s">
        <v>36</v>
      </c>
      <c r="F90">
        <v>67</v>
      </c>
      <c r="G90">
        <v>40</v>
      </c>
      <c r="I90" s="1" t="str">
        <f t="shared" si="2"/>
        <v>NEIN</v>
      </c>
      <c r="J90" s="1" t="str">
        <f t="shared" si="3"/>
        <v>Schnals</v>
      </c>
      <c r="K90" s="1">
        <f>IF(H90="",B90,_xlfn.XLOOKUP(H90,Gemeinde_NEU_ID!A:A,Gemeinde_NEU_ID!B:B))</f>
        <v>91</v>
      </c>
    </row>
    <row r="91" spans="1:11" x14ac:dyDescent="0.25">
      <c r="A91">
        <v>21092</v>
      </c>
      <c r="B91">
        <v>92</v>
      </c>
      <c r="C91" s="1" t="s">
        <v>119</v>
      </c>
      <c r="D91" s="1">
        <v>8</v>
      </c>
      <c r="E91" s="1" t="s">
        <v>18</v>
      </c>
      <c r="F91">
        <v>72</v>
      </c>
      <c r="G91">
        <v>48.5</v>
      </c>
      <c r="H91" t="s">
        <v>106</v>
      </c>
      <c r="I91" s="1" t="str">
        <f t="shared" si="2"/>
        <v>JA</v>
      </c>
      <c r="J91" s="1" t="str">
        <f t="shared" si="3"/>
        <v>Innichen</v>
      </c>
      <c r="K91" s="1">
        <f>IF(H91="",B91,_xlfn.XLOOKUP(H91,Gemeinde_NEU_ID!A:A,Gemeinde_NEU_ID!B:B))</f>
        <v>207</v>
      </c>
    </row>
    <row r="92" spans="1:11" x14ac:dyDescent="0.25">
      <c r="A92">
        <v>21093</v>
      </c>
      <c r="B92">
        <v>93</v>
      </c>
      <c r="C92" s="1" t="s">
        <v>120</v>
      </c>
      <c r="D92" s="1">
        <v>1</v>
      </c>
      <c r="E92" s="1" t="s">
        <v>36</v>
      </c>
      <c r="F92">
        <v>100</v>
      </c>
      <c r="G92">
        <v>65.5</v>
      </c>
      <c r="I92" s="1" t="str">
        <f t="shared" si="2"/>
        <v>NEIN</v>
      </c>
      <c r="J92" s="1" t="str">
        <f t="shared" si="3"/>
        <v>Schlanders</v>
      </c>
      <c r="K92" s="1">
        <f>IF(H92="",B92,_xlfn.XLOOKUP(H92,Gemeinde_NEU_ID!A:A,Gemeinde_NEU_ID!B:B))</f>
        <v>93</v>
      </c>
    </row>
    <row r="93" spans="1:11" x14ac:dyDescent="0.25">
      <c r="A93">
        <v>21094</v>
      </c>
      <c r="B93">
        <v>94</v>
      </c>
      <c r="C93" s="1" t="s">
        <v>121</v>
      </c>
      <c r="D93" s="1">
        <v>1</v>
      </c>
      <c r="E93" s="1" t="s">
        <v>36</v>
      </c>
      <c r="F93">
        <v>78</v>
      </c>
      <c r="G93">
        <v>75</v>
      </c>
      <c r="H93" t="s">
        <v>58</v>
      </c>
      <c r="I93" s="1" t="str">
        <f t="shared" si="2"/>
        <v>JA</v>
      </c>
      <c r="J93" s="1" t="str">
        <f t="shared" si="3"/>
        <v>Glurns - Schluderns</v>
      </c>
      <c r="K93" s="1">
        <f>IF(H93="",B93,_xlfn.XLOOKUP(H93,Gemeinde_NEU_ID!A:A,Gemeinde_NEU_ID!B:B))</f>
        <v>206</v>
      </c>
    </row>
    <row r="94" spans="1:11" x14ac:dyDescent="0.25">
      <c r="A94">
        <v>21095</v>
      </c>
      <c r="B94">
        <v>95</v>
      </c>
      <c r="C94" s="1" t="s">
        <v>122</v>
      </c>
      <c r="D94" s="1">
        <v>1</v>
      </c>
      <c r="E94" s="1" t="s">
        <v>36</v>
      </c>
      <c r="F94">
        <v>71</v>
      </c>
      <c r="G94">
        <v>79.5</v>
      </c>
      <c r="H94" t="s">
        <v>94</v>
      </c>
      <c r="I94" s="1" t="str">
        <f t="shared" si="2"/>
        <v>JA</v>
      </c>
      <c r="J94" s="1" t="str">
        <f t="shared" si="3"/>
        <v>Prad - Stilfs</v>
      </c>
      <c r="K94" s="1">
        <f>IF(H94="",B94,_xlfn.XLOOKUP(H94,Gemeinde_NEU_ID!A:A,Gemeinde_NEU_ID!B:B))</f>
        <v>218</v>
      </c>
    </row>
    <row r="95" spans="1:11" x14ac:dyDescent="0.25">
      <c r="A95">
        <v>21096</v>
      </c>
      <c r="B95">
        <v>96</v>
      </c>
      <c r="C95" s="1" t="s">
        <v>123</v>
      </c>
      <c r="D95" s="1">
        <v>8</v>
      </c>
      <c r="E95" s="1" t="s">
        <v>18</v>
      </c>
      <c r="F95">
        <v>67</v>
      </c>
      <c r="G95">
        <v>52</v>
      </c>
      <c r="H95" t="s">
        <v>124</v>
      </c>
      <c r="I95" s="1" t="str">
        <f t="shared" si="2"/>
        <v>JA</v>
      </c>
      <c r="J95" s="1" t="str">
        <f t="shared" si="3"/>
        <v>Vintl</v>
      </c>
      <c r="K95" s="1">
        <f>IF(H95="",B95,_xlfn.XLOOKUP(H95,Gemeinde_NEU_ID!A:A,Gemeinde_NEU_ID!B:B))</f>
        <v>227</v>
      </c>
    </row>
    <row r="96" spans="1:11" x14ac:dyDescent="0.25">
      <c r="A96">
        <v>21097</v>
      </c>
      <c r="B96">
        <v>97</v>
      </c>
      <c r="C96" s="1" t="s">
        <v>11</v>
      </c>
      <c r="D96" s="1">
        <v>3</v>
      </c>
      <c r="E96" s="1" t="s">
        <v>146</v>
      </c>
      <c r="F96">
        <v>96</v>
      </c>
      <c r="G96">
        <v>67.5</v>
      </c>
      <c r="H96" t="s">
        <v>11</v>
      </c>
      <c r="I96" s="1" t="str">
        <f t="shared" si="2"/>
        <v>JA</v>
      </c>
      <c r="J96" s="1" t="str">
        <f t="shared" si="3"/>
        <v>Terlan</v>
      </c>
      <c r="K96" s="1">
        <f>IF(H96="",B96,_xlfn.XLOOKUP(H96,Gemeinde_NEU_ID!A:A,Gemeinde_NEU_ID!B:B))</f>
        <v>224</v>
      </c>
    </row>
    <row r="97" spans="1:11" x14ac:dyDescent="0.25">
      <c r="A97">
        <v>21098</v>
      </c>
      <c r="B97">
        <v>98</v>
      </c>
      <c r="C97" s="1" t="s">
        <v>164</v>
      </c>
      <c r="D97" s="1">
        <v>3</v>
      </c>
      <c r="E97" s="1" t="s">
        <v>146</v>
      </c>
      <c r="F97">
        <v>90</v>
      </c>
      <c r="G97">
        <v>33.5</v>
      </c>
      <c r="I97" s="1" t="str">
        <f t="shared" si="2"/>
        <v>NEIN</v>
      </c>
      <c r="J97" s="1" t="str">
        <f t="shared" si="3"/>
        <v>Tramin a.d. Weinstr.</v>
      </c>
      <c r="K97" s="1">
        <f>IF(H97="",B97,_xlfn.XLOOKUP(H97,Gemeinde_NEU_ID!A:A,Gemeinde_NEU_ID!B:B))</f>
        <v>98</v>
      </c>
    </row>
    <row r="98" spans="1:11" x14ac:dyDescent="0.25">
      <c r="A98">
        <v>21099</v>
      </c>
      <c r="B98">
        <v>99</v>
      </c>
      <c r="C98" s="1" t="s">
        <v>126</v>
      </c>
      <c r="D98" s="1">
        <v>2</v>
      </c>
      <c r="E98" s="1" t="s">
        <v>15</v>
      </c>
      <c r="F98">
        <v>72</v>
      </c>
      <c r="G98">
        <v>41.5</v>
      </c>
      <c r="H98" t="s">
        <v>126</v>
      </c>
      <c r="I98" s="1" t="str">
        <f t="shared" si="2"/>
        <v>JA</v>
      </c>
      <c r="J98" s="1" t="str">
        <f t="shared" si="3"/>
        <v>Tisens</v>
      </c>
      <c r="K98" s="1">
        <f>IF(H98="",B98,_xlfn.XLOOKUP(H98,Gemeinde_NEU_ID!A:A,Gemeinde_NEU_ID!B:B))</f>
        <v>226</v>
      </c>
    </row>
    <row r="99" spans="1:11" x14ac:dyDescent="0.25">
      <c r="A99">
        <v>21100</v>
      </c>
      <c r="B99">
        <v>100</v>
      </c>
      <c r="C99" s="1" t="s">
        <v>127</v>
      </c>
      <c r="D99" s="1">
        <v>5</v>
      </c>
      <c r="E99" s="1" t="s">
        <v>150</v>
      </c>
      <c r="F99">
        <v>67</v>
      </c>
      <c r="G99">
        <v>45</v>
      </c>
      <c r="H99" t="s">
        <v>51</v>
      </c>
      <c r="I99" s="1" t="str">
        <f t="shared" si="2"/>
        <v>JA</v>
      </c>
      <c r="J99" s="1" t="str">
        <f t="shared" si="3"/>
        <v>Völs am Schlern</v>
      </c>
      <c r="K99" s="1">
        <f>IF(H99="",B99,_xlfn.XLOOKUP(H99,Gemeinde_NEU_ID!A:A,Gemeinde_NEU_ID!B:B))</f>
        <v>228</v>
      </c>
    </row>
    <row r="100" spans="1:11" x14ac:dyDescent="0.25">
      <c r="A100">
        <v>21101</v>
      </c>
      <c r="B100">
        <v>101</v>
      </c>
      <c r="C100" s="1" t="s">
        <v>31</v>
      </c>
      <c r="D100" s="1">
        <v>2</v>
      </c>
      <c r="E100" s="1" t="s">
        <v>15</v>
      </c>
      <c r="F100">
        <v>84</v>
      </c>
      <c r="G100">
        <v>75</v>
      </c>
      <c r="H100" t="s">
        <v>31</v>
      </c>
      <c r="I100" s="1" t="str">
        <f t="shared" si="2"/>
        <v>JA</v>
      </c>
      <c r="J100" s="1" t="str">
        <f t="shared" si="3"/>
        <v>Tirol</v>
      </c>
      <c r="K100" s="1">
        <f>IF(H100="",B100,_xlfn.XLOOKUP(H100,Gemeinde_NEU_ID!A:A,Gemeinde_NEU_ID!B:B))</f>
        <v>225</v>
      </c>
    </row>
    <row r="101" spans="1:11" x14ac:dyDescent="0.25">
      <c r="A101">
        <v>21102</v>
      </c>
      <c r="B101">
        <v>102</v>
      </c>
      <c r="C101" s="1" t="s">
        <v>128</v>
      </c>
      <c r="D101" s="1">
        <v>3</v>
      </c>
      <c r="E101" s="1" t="s">
        <v>146</v>
      </c>
      <c r="F101">
        <v>69</v>
      </c>
      <c r="G101">
        <v>71</v>
      </c>
      <c r="H101" t="s">
        <v>9</v>
      </c>
      <c r="I101" s="1" t="str">
        <f t="shared" si="2"/>
        <v>JA</v>
      </c>
      <c r="J101" s="1" t="str">
        <f t="shared" si="3"/>
        <v>Montan - Aldein</v>
      </c>
      <c r="K101" s="1">
        <f>IF(H101="",B101,_xlfn.XLOOKUP(H101,Gemeinde_NEU_ID!A:A,Gemeinde_NEU_ID!B:B))</f>
        <v>214</v>
      </c>
    </row>
    <row r="102" spans="1:11" x14ac:dyDescent="0.25">
      <c r="A102">
        <v>21103</v>
      </c>
      <c r="B102">
        <v>103</v>
      </c>
      <c r="C102" s="1" t="s">
        <v>129</v>
      </c>
      <c r="D102" s="1">
        <v>1</v>
      </c>
      <c r="E102" s="1" t="s">
        <v>36</v>
      </c>
      <c r="F102">
        <v>61</v>
      </c>
      <c r="G102">
        <v>61</v>
      </c>
      <c r="H102" t="s">
        <v>69</v>
      </c>
      <c r="I102" s="1" t="str">
        <f t="shared" si="2"/>
        <v>JA</v>
      </c>
      <c r="J102" s="1" t="str">
        <f t="shared" si="3"/>
        <v>Mals</v>
      </c>
      <c r="K102" s="1">
        <f>IF(H102="",B102,_xlfn.XLOOKUP(H102,Gemeinde_NEU_ID!A:A,Gemeinde_NEU_ID!B:B))</f>
        <v>212</v>
      </c>
    </row>
    <row r="103" spans="1:11" x14ac:dyDescent="0.25">
      <c r="A103">
        <v>21104</v>
      </c>
      <c r="B103">
        <v>104</v>
      </c>
      <c r="C103" s="1" t="s">
        <v>130</v>
      </c>
      <c r="D103" s="1">
        <v>2</v>
      </c>
      <c r="E103" s="1" t="s">
        <v>15</v>
      </c>
      <c r="F103">
        <v>90</v>
      </c>
      <c r="G103">
        <v>8</v>
      </c>
      <c r="H103" t="s">
        <v>66</v>
      </c>
      <c r="I103" s="1" t="str">
        <f t="shared" si="2"/>
        <v>JA</v>
      </c>
      <c r="J103" s="1" t="str">
        <f t="shared" si="3"/>
        <v>St. Pankraz - Ulten</v>
      </c>
      <c r="K103" s="1">
        <f>IF(H103="",B103,_xlfn.XLOOKUP(H103,Gemeinde_NEU_ID!A:A,Gemeinde_NEU_ID!B:B))</f>
        <v>223</v>
      </c>
    </row>
    <row r="104" spans="1:11" x14ac:dyDescent="0.25">
      <c r="A104">
        <v>21105</v>
      </c>
      <c r="B104">
        <v>105</v>
      </c>
      <c r="C104" s="1" t="s">
        <v>131</v>
      </c>
      <c r="D104" s="1">
        <v>3</v>
      </c>
      <c r="E104" s="1" t="s">
        <v>146</v>
      </c>
      <c r="F104">
        <v>57</v>
      </c>
      <c r="G104">
        <v>77</v>
      </c>
      <c r="H104" t="s">
        <v>28</v>
      </c>
      <c r="I104" s="1" t="str">
        <f t="shared" si="2"/>
        <v>JA</v>
      </c>
      <c r="J104" s="1" t="str">
        <f t="shared" si="3"/>
        <v>Branzoll</v>
      </c>
      <c r="K104" s="1">
        <f>IF(H104="",B104,_xlfn.XLOOKUP(H104,Gemeinde_NEU_ID!A:A,Gemeinde_NEU_ID!B:B))</f>
        <v>204</v>
      </c>
    </row>
    <row r="105" spans="1:11" x14ac:dyDescent="0.25">
      <c r="A105">
        <v>21106</v>
      </c>
      <c r="B105">
        <v>106</v>
      </c>
      <c r="C105" s="1" t="s">
        <v>132</v>
      </c>
      <c r="D105" s="1">
        <v>8</v>
      </c>
      <c r="E105" s="1" t="s">
        <v>18</v>
      </c>
      <c r="F105">
        <v>86</v>
      </c>
      <c r="G105">
        <v>57.5</v>
      </c>
      <c r="H105" t="s">
        <v>100</v>
      </c>
      <c r="I105" s="1" t="str">
        <f t="shared" si="2"/>
        <v>JA</v>
      </c>
      <c r="J105" s="1" t="str">
        <f t="shared" si="3"/>
        <v>Antholz - Olang</v>
      </c>
      <c r="K105" s="1">
        <f>IF(H105="",B105,_xlfn.XLOOKUP(H105,Gemeinde_NEU_ID!A:A,Gemeinde_NEU_ID!B:B))</f>
        <v>203</v>
      </c>
    </row>
    <row r="106" spans="1:11" x14ac:dyDescent="0.25">
      <c r="A106">
        <v>21107</v>
      </c>
      <c r="B106">
        <v>107</v>
      </c>
      <c r="C106" s="1" t="s">
        <v>133</v>
      </c>
      <c r="D106" s="1">
        <v>7</v>
      </c>
      <c r="E106" s="1" t="s">
        <v>26</v>
      </c>
      <c r="F106">
        <v>68</v>
      </c>
      <c r="G106">
        <v>76</v>
      </c>
      <c r="I106" s="1" t="str">
        <f t="shared" si="2"/>
        <v>NEIN</v>
      </c>
      <c r="J106" s="1" t="str">
        <f t="shared" si="3"/>
        <v>Pfitsch</v>
      </c>
      <c r="K106" s="1">
        <f>IF(H106="",B106,_xlfn.XLOOKUP(H106,Gemeinde_NEU_ID!A:A,Gemeinde_NEU_ID!B:B))</f>
        <v>107</v>
      </c>
    </row>
    <row r="107" spans="1:11" x14ac:dyDescent="0.25">
      <c r="A107">
        <v>21108</v>
      </c>
      <c r="B107">
        <v>108</v>
      </c>
      <c r="C107" s="1" t="s">
        <v>96</v>
      </c>
      <c r="D107" s="1">
        <v>8</v>
      </c>
      <c r="E107" s="1" t="s">
        <v>18</v>
      </c>
      <c r="F107">
        <v>88</v>
      </c>
      <c r="G107">
        <v>64.5</v>
      </c>
      <c r="H107" t="s">
        <v>96</v>
      </c>
      <c r="I107" s="1" t="str">
        <f t="shared" si="2"/>
        <v>JA</v>
      </c>
      <c r="J107" s="1" t="str">
        <f t="shared" si="3"/>
        <v>Ahrntal</v>
      </c>
      <c r="K107" s="1">
        <f>IF(H107="",B107,_xlfn.XLOOKUP(H107,Gemeinde_NEU_ID!A:A,Gemeinde_NEU_ID!B:B))</f>
        <v>202</v>
      </c>
    </row>
    <row r="108" spans="1:11" x14ac:dyDescent="0.25">
      <c r="A108">
        <v>21109</v>
      </c>
      <c r="B108">
        <v>109</v>
      </c>
      <c r="C108" s="1" t="s">
        <v>134</v>
      </c>
      <c r="D108" s="1">
        <v>8</v>
      </c>
      <c r="E108" s="1" t="s">
        <v>18</v>
      </c>
      <c r="F108">
        <v>67</v>
      </c>
      <c r="G108">
        <v>52.5</v>
      </c>
      <c r="H108" t="s">
        <v>77</v>
      </c>
      <c r="I108" s="1" t="str">
        <f t="shared" si="2"/>
        <v>JA</v>
      </c>
      <c r="J108" s="1" t="str">
        <f t="shared" si="3"/>
        <v>Welsberg - Taisten - Gsies</v>
      </c>
      <c r="K108" s="1">
        <f>IF(H108="",B108,_xlfn.XLOOKUP(H108,Gemeinde_NEU_ID!A:A,Gemeinde_NEU_ID!B:B))</f>
        <v>230</v>
      </c>
    </row>
    <row r="109" spans="1:11" x14ac:dyDescent="0.25">
      <c r="A109">
        <v>21110</v>
      </c>
      <c r="B109">
        <v>110</v>
      </c>
      <c r="C109" s="1" t="s">
        <v>124</v>
      </c>
      <c r="D109" s="1">
        <v>8</v>
      </c>
      <c r="E109" s="1" t="s">
        <v>18</v>
      </c>
      <c r="F109">
        <v>92</v>
      </c>
      <c r="G109">
        <v>66</v>
      </c>
      <c r="H109" t="s">
        <v>124</v>
      </c>
      <c r="I109" s="1" t="str">
        <f t="shared" si="2"/>
        <v>JA</v>
      </c>
      <c r="J109" s="1" t="str">
        <f t="shared" si="3"/>
        <v>Vintl</v>
      </c>
      <c r="K109" s="1">
        <f>IF(H109="",B109,_xlfn.XLOOKUP(H109,Gemeinde_NEU_ID!A:A,Gemeinde_NEU_ID!B:B))</f>
        <v>227</v>
      </c>
    </row>
    <row r="110" spans="1:11" x14ac:dyDescent="0.25">
      <c r="A110">
        <v>21111</v>
      </c>
      <c r="B110">
        <v>111</v>
      </c>
      <c r="C110" s="1" t="s">
        <v>135</v>
      </c>
      <c r="D110" s="1">
        <v>6</v>
      </c>
      <c r="E110" s="1" t="s">
        <v>21</v>
      </c>
      <c r="F110">
        <v>74</v>
      </c>
      <c r="G110">
        <v>61.5</v>
      </c>
      <c r="I110" s="1" t="str">
        <f t="shared" si="2"/>
        <v>NEIN</v>
      </c>
      <c r="J110" s="1" t="str">
        <f t="shared" si="3"/>
        <v>Vahrn</v>
      </c>
      <c r="K110" s="1">
        <f>IF(H110="",B110,_xlfn.XLOOKUP(H110,Gemeinde_NEU_ID!A:A,Gemeinde_NEU_ID!B:B))</f>
        <v>111</v>
      </c>
    </row>
    <row r="111" spans="1:11" x14ac:dyDescent="0.25">
      <c r="A111">
        <v>21112</v>
      </c>
      <c r="B111">
        <v>112</v>
      </c>
      <c r="C111" s="1" t="s">
        <v>136</v>
      </c>
      <c r="D111" s="1">
        <v>2</v>
      </c>
      <c r="E111" s="1" t="s">
        <v>15</v>
      </c>
      <c r="F111">
        <v>67</v>
      </c>
      <c r="G111">
        <v>68.5</v>
      </c>
      <c r="H111" t="s">
        <v>74</v>
      </c>
      <c r="I111" s="1" t="str">
        <f t="shared" si="2"/>
        <v>JA</v>
      </c>
      <c r="J111" s="1" t="str">
        <f t="shared" si="3"/>
        <v>Vöran - Mölten</v>
      </c>
      <c r="K111" s="1">
        <f>IF(H111="",B111,_xlfn.XLOOKUP(H111,Gemeinde_NEU_ID!A:A,Gemeinde_NEU_ID!B:B))</f>
        <v>229</v>
      </c>
    </row>
    <row r="112" spans="1:11" x14ac:dyDescent="0.25">
      <c r="A112">
        <v>21113</v>
      </c>
      <c r="B112">
        <v>113</v>
      </c>
      <c r="C112" s="1" t="s">
        <v>137</v>
      </c>
      <c r="D112" s="1">
        <v>8</v>
      </c>
      <c r="E112" s="1" t="s">
        <v>18</v>
      </c>
      <c r="F112">
        <v>67</v>
      </c>
      <c r="G112">
        <v>69.5</v>
      </c>
      <c r="H112" t="s">
        <v>24</v>
      </c>
      <c r="I112" s="1" t="str">
        <f t="shared" si="2"/>
        <v>JA</v>
      </c>
      <c r="J112" s="1" t="str">
        <f t="shared" si="3"/>
        <v>Niederdorf - Prags</v>
      </c>
      <c r="K112" s="1">
        <f>IF(H112="",B112,_xlfn.XLOOKUP(H112,Gemeinde_NEU_ID!A:A,Gemeinde_NEU_ID!B:B))</f>
        <v>217</v>
      </c>
    </row>
    <row r="113" spans="1:11" x14ac:dyDescent="0.25">
      <c r="A113">
        <v>21114</v>
      </c>
      <c r="B113">
        <v>114</v>
      </c>
      <c r="C113" s="1" t="s">
        <v>138</v>
      </c>
      <c r="D113" s="1">
        <v>6</v>
      </c>
      <c r="E113" s="1" t="s">
        <v>21</v>
      </c>
      <c r="F113">
        <v>67</v>
      </c>
      <c r="G113">
        <v>59.5</v>
      </c>
      <c r="H113" t="s">
        <v>42</v>
      </c>
      <c r="I113" s="1" t="str">
        <f t="shared" si="2"/>
        <v>JA</v>
      </c>
      <c r="J113" s="1" t="str">
        <f t="shared" si="3"/>
        <v>Klausen</v>
      </c>
      <c r="K113" s="1">
        <f>IF(H113="",B113,_xlfn.XLOOKUP(H113,Gemeinde_NEU_ID!A:A,Gemeinde_NEU_ID!B:B))</f>
        <v>208</v>
      </c>
    </row>
    <row r="114" spans="1:11" x14ac:dyDescent="0.25">
      <c r="A114">
        <v>21115</v>
      </c>
      <c r="B114">
        <v>115</v>
      </c>
      <c r="C114" s="1" t="s">
        <v>139</v>
      </c>
      <c r="D114" s="1">
        <v>7</v>
      </c>
      <c r="E114" s="1" t="s">
        <v>26</v>
      </c>
      <c r="F114">
        <v>100</v>
      </c>
      <c r="G114">
        <v>34.5</v>
      </c>
      <c r="I114" s="1" t="str">
        <f t="shared" si="2"/>
        <v>NEIN</v>
      </c>
      <c r="J114" s="1" t="str">
        <f t="shared" si="3"/>
        <v>Sterzing</v>
      </c>
      <c r="K114" s="1">
        <f>IF(H114="",B114,_xlfn.XLOOKUP(H114,Gemeinde_NEU_ID!A:A,Gemeinde_NEU_ID!B:B))</f>
        <v>115</v>
      </c>
    </row>
    <row r="115" spans="1:11" x14ac:dyDescent="0.25">
      <c r="A115">
        <v>21116</v>
      </c>
      <c r="B115">
        <v>116</v>
      </c>
      <c r="C115" s="1" t="s">
        <v>140</v>
      </c>
      <c r="D115" s="1">
        <v>6</v>
      </c>
      <c r="E115" s="1" t="s">
        <v>21</v>
      </c>
      <c r="F115">
        <v>72</v>
      </c>
      <c r="G115">
        <v>67.5</v>
      </c>
      <c r="I115" s="1" t="str">
        <f t="shared" si="2"/>
        <v>NEIN</v>
      </c>
      <c r="J115" s="1" t="str">
        <f t="shared" si="3"/>
        <v>Feldthurns</v>
      </c>
      <c r="K115" s="1">
        <f>IF(H115="",B115,_xlfn.XLOOKUP(H115,Gemeinde_NEU_ID!A:A,Gemeinde_NEU_ID!B:B))</f>
        <v>116</v>
      </c>
    </row>
    <row r="116" spans="1:11" x14ac:dyDescent="0.25">
      <c r="A116">
        <v>21117</v>
      </c>
      <c r="B116">
        <v>117</v>
      </c>
      <c r="C116" s="1" t="s">
        <v>141</v>
      </c>
      <c r="D116" s="1">
        <v>8</v>
      </c>
      <c r="E116" s="1" t="s">
        <v>18</v>
      </c>
      <c r="F116">
        <v>67</v>
      </c>
      <c r="G116">
        <v>58</v>
      </c>
      <c r="H116" t="s">
        <v>110</v>
      </c>
      <c r="I116" s="1" t="str">
        <f t="shared" si="2"/>
        <v>JA</v>
      </c>
      <c r="J116" s="1" t="str">
        <f t="shared" si="3"/>
        <v>Wengen - St. Martin</v>
      </c>
      <c r="K116" s="1">
        <f>IF(H116="",B116,_xlfn.XLOOKUP(H116,Gemeinde_NEU_ID!A:A,Gemeinde_NEU_ID!B:B))</f>
        <v>231</v>
      </c>
    </row>
    <row r="117" spans="1:11" x14ac:dyDescent="0.25">
      <c r="A117">
        <v>21118</v>
      </c>
      <c r="B117">
        <v>118</v>
      </c>
      <c r="C117" s="1" t="s">
        <v>165</v>
      </c>
      <c r="D117" s="1">
        <v>2</v>
      </c>
      <c r="E117" s="1" t="s">
        <v>15</v>
      </c>
      <c r="F117">
        <v>70</v>
      </c>
      <c r="G117">
        <v>37</v>
      </c>
      <c r="H117" t="s">
        <v>126</v>
      </c>
      <c r="I117" s="1" t="str">
        <f t="shared" si="2"/>
        <v>JA</v>
      </c>
      <c r="J117" s="1" t="str">
        <f t="shared" si="3"/>
        <v>Tisens</v>
      </c>
      <c r="K117" s="1">
        <f>IF(H117="",B117,_xlfn.XLOOKUP(H117,Gemeinde_NEU_ID!A:A,Gemeinde_NEU_ID!B:B))</f>
        <v>226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48E8-02BD-4166-B378-F4DE6E9C6C47}">
  <dimension ref="A1:B32"/>
  <sheetViews>
    <sheetView workbookViewId="0">
      <selection activeCell="A7" sqref="A7"/>
    </sheetView>
  </sheetViews>
  <sheetFormatPr baseColWidth="10" defaultRowHeight="15" x14ac:dyDescent="0.25"/>
  <cols>
    <col min="1" max="1" width="24.7109375" bestFit="1" customWidth="1"/>
    <col min="2" max="2" width="18" bestFit="1" customWidth="1"/>
  </cols>
  <sheetData>
    <row r="1" spans="1:2" x14ac:dyDescent="0.25">
      <c r="A1" t="s">
        <v>6</v>
      </c>
      <c r="B1" s="1" t="s">
        <v>171</v>
      </c>
    </row>
    <row r="2" spans="1:2" x14ac:dyDescent="0.25">
      <c r="A2" t="s">
        <v>19</v>
      </c>
      <c r="B2">
        <v>201</v>
      </c>
    </row>
    <row r="3" spans="1:2" x14ac:dyDescent="0.25">
      <c r="A3" t="s">
        <v>96</v>
      </c>
      <c r="B3">
        <v>202</v>
      </c>
    </row>
    <row r="4" spans="1:2" x14ac:dyDescent="0.25">
      <c r="A4" t="s">
        <v>100</v>
      </c>
      <c r="B4">
        <v>203</v>
      </c>
    </row>
    <row r="5" spans="1:2" x14ac:dyDescent="0.25">
      <c r="A5" t="s">
        <v>28</v>
      </c>
      <c r="B5">
        <v>204</v>
      </c>
    </row>
    <row r="6" spans="1:2" x14ac:dyDescent="0.25">
      <c r="A6" t="s">
        <v>56</v>
      </c>
      <c r="B6">
        <v>205</v>
      </c>
    </row>
    <row r="7" spans="1:2" x14ac:dyDescent="0.25">
      <c r="A7" t="s">
        <v>58</v>
      </c>
      <c r="B7">
        <v>206</v>
      </c>
    </row>
    <row r="8" spans="1:2" x14ac:dyDescent="0.25">
      <c r="A8" t="s">
        <v>106</v>
      </c>
      <c r="B8">
        <v>207</v>
      </c>
    </row>
    <row r="9" spans="1:2" x14ac:dyDescent="0.25">
      <c r="A9" t="s">
        <v>42</v>
      </c>
      <c r="B9">
        <v>208</v>
      </c>
    </row>
    <row r="10" spans="1:2" x14ac:dyDescent="0.25">
      <c r="A10" t="s">
        <v>44</v>
      </c>
      <c r="B10">
        <v>209</v>
      </c>
    </row>
    <row r="11" spans="1:2" x14ac:dyDescent="0.25">
      <c r="A11" t="s">
        <v>61</v>
      </c>
      <c r="B11">
        <v>210</v>
      </c>
    </row>
    <row r="12" spans="1:2" x14ac:dyDescent="0.25">
      <c r="A12" t="s">
        <v>59</v>
      </c>
      <c r="B12">
        <v>211</v>
      </c>
    </row>
    <row r="13" spans="1:2" x14ac:dyDescent="0.25">
      <c r="A13" t="s">
        <v>69</v>
      </c>
      <c r="B13">
        <v>212</v>
      </c>
    </row>
    <row r="14" spans="1:2" x14ac:dyDescent="0.25">
      <c r="A14" t="s">
        <v>40</v>
      </c>
      <c r="B14">
        <v>213</v>
      </c>
    </row>
    <row r="15" spans="1:2" x14ac:dyDescent="0.25">
      <c r="A15" t="s">
        <v>9</v>
      </c>
      <c r="B15">
        <v>214</v>
      </c>
    </row>
    <row r="16" spans="1:2" x14ac:dyDescent="0.25">
      <c r="A16" t="s">
        <v>103</v>
      </c>
      <c r="B16">
        <v>215</v>
      </c>
    </row>
    <row r="17" spans="1:2" x14ac:dyDescent="0.25">
      <c r="A17" t="s">
        <v>82</v>
      </c>
      <c r="B17">
        <v>216</v>
      </c>
    </row>
    <row r="18" spans="1:2" x14ac:dyDescent="0.25">
      <c r="A18" t="s">
        <v>24</v>
      </c>
      <c r="B18">
        <v>217</v>
      </c>
    </row>
    <row r="19" spans="1:2" x14ac:dyDescent="0.25">
      <c r="A19" t="s">
        <v>94</v>
      </c>
      <c r="B19">
        <v>218</v>
      </c>
    </row>
    <row r="20" spans="1:2" x14ac:dyDescent="0.25">
      <c r="A20" t="s">
        <v>34</v>
      </c>
      <c r="B20">
        <v>219</v>
      </c>
    </row>
    <row r="21" spans="1:2" x14ac:dyDescent="0.25">
      <c r="A21" t="s">
        <v>16</v>
      </c>
      <c r="B21">
        <v>220</v>
      </c>
    </row>
    <row r="22" spans="1:2" x14ac:dyDescent="0.25">
      <c r="A22" t="s">
        <v>114</v>
      </c>
      <c r="B22">
        <v>221</v>
      </c>
    </row>
    <row r="23" spans="1:2" x14ac:dyDescent="0.25">
      <c r="A23" t="s">
        <v>80</v>
      </c>
      <c r="B23">
        <v>222</v>
      </c>
    </row>
    <row r="24" spans="1:2" x14ac:dyDescent="0.25">
      <c r="A24" t="s">
        <v>66</v>
      </c>
      <c r="B24">
        <v>223</v>
      </c>
    </row>
    <row r="25" spans="1:2" x14ac:dyDescent="0.25">
      <c r="A25" t="s">
        <v>11</v>
      </c>
      <c r="B25">
        <v>224</v>
      </c>
    </row>
    <row r="26" spans="1:2" x14ac:dyDescent="0.25">
      <c r="A26" t="s">
        <v>31</v>
      </c>
      <c r="B26">
        <v>225</v>
      </c>
    </row>
    <row r="27" spans="1:2" x14ac:dyDescent="0.25">
      <c r="A27" t="s">
        <v>126</v>
      </c>
      <c r="B27">
        <v>226</v>
      </c>
    </row>
    <row r="28" spans="1:2" x14ac:dyDescent="0.25">
      <c r="A28" t="s">
        <v>124</v>
      </c>
      <c r="B28">
        <v>227</v>
      </c>
    </row>
    <row r="29" spans="1:2" x14ac:dyDescent="0.25">
      <c r="A29" t="s">
        <v>51</v>
      </c>
      <c r="B29">
        <v>228</v>
      </c>
    </row>
    <row r="30" spans="1:2" x14ac:dyDescent="0.25">
      <c r="A30" t="s">
        <v>74</v>
      </c>
      <c r="B30">
        <v>229</v>
      </c>
    </row>
    <row r="31" spans="1:2" x14ac:dyDescent="0.25">
      <c r="A31" t="s">
        <v>77</v>
      </c>
      <c r="B31">
        <v>230</v>
      </c>
    </row>
    <row r="32" spans="1:2" x14ac:dyDescent="0.25">
      <c r="A32" t="s">
        <v>110</v>
      </c>
      <c r="B32">
        <v>231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workbookViewId="0">
      <selection activeCell="G5" sqref="G5"/>
    </sheetView>
  </sheetViews>
  <sheetFormatPr baseColWidth="10" defaultColWidth="9.28515625" defaultRowHeight="15" x14ac:dyDescent="0.25"/>
  <cols>
    <col min="1" max="1" width="20.28515625" bestFit="1" customWidth="1"/>
    <col min="2" max="2" width="4" bestFit="1" customWidth="1"/>
    <col min="3" max="3" width="26.42578125" bestFit="1" customWidth="1"/>
    <col min="4" max="4" width="31.7109375" bestFit="1" customWidth="1"/>
    <col min="5" max="5" width="18.5703125" bestFit="1" customWidth="1"/>
    <col min="6" max="6" width="13" bestFit="1" customWidth="1"/>
    <col min="7" max="7" width="24.7109375" bestFit="1" customWidth="1"/>
    <col min="8" max="8" width="12.140625" style="1" bestFit="1" customWidth="1"/>
    <col min="9" max="9" width="10.85546875" style="1" bestFit="1" customWidth="1"/>
    <col min="10" max="10" width="25.425781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143</v>
      </c>
      <c r="I1" s="1" t="s">
        <v>144</v>
      </c>
      <c r="J1" s="1" t="s">
        <v>145</v>
      </c>
    </row>
    <row r="2" spans="1:10" x14ac:dyDescent="0.25">
      <c r="A2">
        <v>21001</v>
      </c>
      <c r="B2">
        <v>1</v>
      </c>
      <c r="C2" t="s">
        <v>7</v>
      </c>
      <c r="D2" t="s">
        <v>8</v>
      </c>
      <c r="E2">
        <v>69</v>
      </c>
      <c r="F2">
        <v>40.5</v>
      </c>
      <c r="G2" t="s">
        <v>9</v>
      </c>
      <c r="H2" s="1">
        <f>IF(G2&lt;&gt;"",COUNTIFS(G:G,G2),"")</f>
        <v>4</v>
      </c>
      <c r="I2" s="1">
        <f>IF(G2&lt;&gt;"",COUNTIFS(G:G,G2,D:D,D2),"")</f>
        <v>4</v>
      </c>
      <c r="J2" s="2" t="str">
        <f>IF(H2&lt;&gt;I2,"X","")</f>
        <v/>
      </c>
    </row>
    <row r="3" spans="1:10" x14ac:dyDescent="0.25">
      <c r="A3">
        <v>21002</v>
      </c>
      <c r="B3">
        <v>2</v>
      </c>
      <c r="C3" t="s">
        <v>10</v>
      </c>
      <c r="D3" t="s">
        <v>8</v>
      </c>
      <c r="E3">
        <v>67</v>
      </c>
      <c r="F3">
        <v>73.5</v>
      </c>
      <c r="G3" t="s">
        <v>11</v>
      </c>
      <c r="H3" s="1">
        <f t="shared" ref="H3:H66" si="0">IF(G3&lt;&gt;"",COUNTIFS(G:G,G3),"")</f>
        <v>3</v>
      </c>
      <c r="I3" s="1">
        <f t="shared" ref="I3:I66" si="1">IF(G3&lt;&gt;"",COUNTIFS(G:G,G3,D:D,D3),"")</f>
        <v>2</v>
      </c>
      <c r="J3" s="2" t="str">
        <f t="shared" ref="J3:J66" si="2">IF(H3&lt;&gt;I3,"X","")</f>
        <v>X</v>
      </c>
    </row>
    <row r="4" spans="1:10" x14ac:dyDescent="0.25">
      <c r="A4">
        <v>21003</v>
      </c>
      <c r="B4">
        <v>3</v>
      </c>
      <c r="C4" t="s">
        <v>12</v>
      </c>
      <c r="D4" t="s">
        <v>8</v>
      </c>
      <c r="E4">
        <v>63</v>
      </c>
      <c r="F4">
        <v>74.5</v>
      </c>
      <c r="G4" t="s">
        <v>9</v>
      </c>
      <c r="H4" s="1">
        <f t="shared" si="0"/>
        <v>4</v>
      </c>
      <c r="I4" s="1">
        <f t="shared" si="1"/>
        <v>4</v>
      </c>
      <c r="J4" s="2" t="str">
        <f t="shared" si="2"/>
        <v/>
      </c>
    </row>
    <row r="5" spans="1:10" x14ac:dyDescent="0.25">
      <c r="A5">
        <v>21004</v>
      </c>
      <c r="B5">
        <v>4</v>
      </c>
      <c r="C5" t="s">
        <v>13</v>
      </c>
      <c r="D5" t="s">
        <v>8</v>
      </c>
      <c r="E5">
        <v>100</v>
      </c>
      <c r="F5">
        <v>36.5</v>
      </c>
      <c r="H5" s="1" t="str">
        <f t="shared" si="0"/>
        <v/>
      </c>
      <c r="I5" s="1" t="str">
        <f t="shared" si="1"/>
        <v/>
      </c>
      <c r="J5" s="2" t="str">
        <f t="shared" si="2"/>
        <v/>
      </c>
    </row>
    <row r="6" spans="1:10" x14ac:dyDescent="0.25">
      <c r="A6">
        <v>21005</v>
      </c>
      <c r="B6">
        <v>5</v>
      </c>
      <c r="C6" t="s">
        <v>14</v>
      </c>
      <c r="D6" t="s">
        <v>15</v>
      </c>
      <c r="E6">
        <v>50</v>
      </c>
      <c r="F6">
        <v>82</v>
      </c>
      <c r="G6" t="s">
        <v>16</v>
      </c>
      <c r="H6" s="1">
        <f t="shared" si="0"/>
        <v>2</v>
      </c>
      <c r="I6" s="1">
        <f t="shared" si="1"/>
        <v>2</v>
      </c>
      <c r="J6" s="2" t="str">
        <f t="shared" si="2"/>
        <v/>
      </c>
    </row>
    <row r="7" spans="1:10" x14ac:dyDescent="0.25">
      <c r="A7">
        <v>21006</v>
      </c>
      <c r="B7">
        <v>6</v>
      </c>
      <c r="C7" t="s">
        <v>17</v>
      </c>
      <c r="D7" t="s">
        <v>18</v>
      </c>
      <c r="E7">
        <v>88</v>
      </c>
      <c r="F7">
        <v>58</v>
      </c>
      <c r="G7" t="s">
        <v>19</v>
      </c>
      <c r="H7" s="1">
        <f t="shared" si="0"/>
        <v>2</v>
      </c>
      <c r="I7" s="1">
        <f t="shared" si="1"/>
        <v>2</v>
      </c>
      <c r="J7" s="2" t="str">
        <f t="shared" si="2"/>
        <v/>
      </c>
    </row>
    <row r="8" spans="1:10" x14ac:dyDescent="0.25">
      <c r="A8">
        <v>21007</v>
      </c>
      <c r="B8">
        <v>7</v>
      </c>
      <c r="C8" t="s">
        <v>20</v>
      </c>
      <c r="D8" t="s">
        <v>21</v>
      </c>
      <c r="E8">
        <v>68</v>
      </c>
      <c r="F8">
        <v>89.5</v>
      </c>
      <c r="H8" s="1" t="str">
        <f t="shared" si="0"/>
        <v/>
      </c>
      <c r="I8" s="1" t="str">
        <f t="shared" si="1"/>
        <v/>
      </c>
      <c r="J8" s="2" t="str">
        <f t="shared" si="2"/>
        <v/>
      </c>
    </row>
    <row r="9" spans="1:10" x14ac:dyDescent="0.25">
      <c r="A9">
        <v>21008</v>
      </c>
      <c r="B9">
        <v>8</v>
      </c>
      <c r="C9" t="s">
        <v>22</v>
      </c>
      <c r="D9" t="s">
        <v>22</v>
      </c>
      <c r="E9">
        <v>100</v>
      </c>
      <c r="F9">
        <v>55</v>
      </c>
      <c r="H9" s="1" t="str">
        <f t="shared" si="0"/>
        <v/>
      </c>
      <c r="I9" s="1" t="str">
        <f t="shared" si="1"/>
        <v/>
      </c>
      <c r="J9" s="2" t="str">
        <f t="shared" si="2"/>
        <v/>
      </c>
    </row>
    <row r="10" spans="1:10" x14ac:dyDescent="0.25">
      <c r="A10">
        <v>21009</v>
      </c>
      <c r="B10">
        <v>9</v>
      </c>
      <c r="C10" t="s">
        <v>23</v>
      </c>
      <c r="D10" t="s">
        <v>18</v>
      </c>
      <c r="E10">
        <v>61</v>
      </c>
      <c r="F10">
        <v>91.5</v>
      </c>
      <c r="G10" t="s">
        <v>24</v>
      </c>
      <c r="H10" s="1">
        <f t="shared" si="0"/>
        <v>2</v>
      </c>
      <c r="I10" s="1">
        <f t="shared" si="1"/>
        <v>2</v>
      </c>
      <c r="J10" s="2" t="str">
        <f t="shared" si="2"/>
        <v/>
      </c>
    </row>
    <row r="11" spans="1:10" x14ac:dyDescent="0.25">
      <c r="A11">
        <v>21010</v>
      </c>
      <c r="B11">
        <v>10</v>
      </c>
      <c r="C11" t="s">
        <v>25</v>
      </c>
      <c r="D11" t="s">
        <v>26</v>
      </c>
      <c r="E11">
        <v>90</v>
      </c>
      <c r="F11">
        <v>69.5</v>
      </c>
      <c r="H11" s="1" t="str">
        <f t="shared" si="0"/>
        <v/>
      </c>
      <c r="I11" s="1" t="str">
        <f t="shared" si="1"/>
        <v/>
      </c>
      <c r="J11" s="2" t="str">
        <f t="shared" si="2"/>
        <v/>
      </c>
    </row>
    <row r="12" spans="1:10" x14ac:dyDescent="0.25">
      <c r="A12">
        <v>21011</v>
      </c>
      <c r="B12">
        <v>11</v>
      </c>
      <c r="C12" t="s">
        <v>27</v>
      </c>
      <c r="D12" t="s">
        <v>21</v>
      </c>
      <c r="E12">
        <v>100</v>
      </c>
      <c r="F12">
        <v>39</v>
      </c>
      <c r="H12" s="1" t="str">
        <f t="shared" si="0"/>
        <v/>
      </c>
      <c r="I12" s="1" t="str">
        <f t="shared" si="1"/>
        <v/>
      </c>
      <c r="J12" s="2" t="str">
        <f t="shared" si="2"/>
        <v/>
      </c>
    </row>
    <row r="13" spans="1:10" x14ac:dyDescent="0.25">
      <c r="A13">
        <v>21012</v>
      </c>
      <c r="B13">
        <v>12</v>
      </c>
      <c r="C13" t="s">
        <v>28</v>
      </c>
      <c r="D13" t="s">
        <v>8</v>
      </c>
      <c r="E13">
        <v>78</v>
      </c>
      <c r="F13">
        <v>38.5</v>
      </c>
      <c r="G13" t="s">
        <v>28</v>
      </c>
      <c r="H13" s="1">
        <f t="shared" si="0"/>
        <v>2</v>
      </c>
      <c r="I13" s="1">
        <f t="shared" si="1"/>
        <v>2</v>
      </c>
      <c r="J13" s="2" t="str">
        <f t="shared" si="2"/>
        <v/>
      </c>
    </row>
    <row r="14" spans="1:10" x14ac:dyDescent="0.25">
      <c r="A14">
        <v>21013</v>
      </c>
      <c r="B14">
        <v>13</v>
      </c>
      <c r="C14" t="s">
        <v>29</v>
      </c>
      <c r="D14" t="s">
        <v>18</v>
      </c>
      <c r="E14">
        <v>100</v>
      </c>
      <c r="F14">
        <v>51</v>
      </c>
      <c r="H14" s="1" t="str">
        <f t="shared" si="0"/>
        <v/>
      </c>
      <c r="I14" s="1" t="str">
        <f t="shared" si="1"/>
        <v/>
      </c>
      <c r="J14" s="2" t="str">
        <f t="shared" si="2"/>
        <v/>
      </c>
    </row>
    <row r="15" spans="1:10" x14ac:dyDescent="0.25">
      <c r="A15">
        <v>21014</v>
      </c>
      <c r="B15">
        <v>14</v>
      </c>
      <c r="C15" t="s">
        <v>30</v>
      </c>
      <c r="D15" t="s">
        <v>15</v>
      </c>
      <c r="E15">
        <v>34</v>
      </c>
      <c r="F15">
        <v>53</v>
      </c>
      <c r="G15" t="s">
        <v>31</v>
      </c>
      <c r="H15" s="1">
        <f t="shared" si="0"/>
        <v>3</v>
      </c>
      <c r="I15" s="1">
        <f t="shared" si="1"/>
        <v>3</v>
      </c>
      <c r="J15" s="2" t="str">
        <f t="shared" si="2"/>
        <v/>
      </c>
    </row>
    <row r="16" spans="1:10" x14ac:dyDescent="0.25">
      <c r="A16">
        <v>21015</v>
      </c>
      <c r="B16">
        <v>15</v>
      </c>
      <c r="C16" t="s">
        <v>32</v>
      </c>
      <c r="D16" t="s">
        <v>8</v>
      </c>
      <c r="E16">
        <v>86</v>
      </c>
      <c r="F16">
        <v>60.5</v>
      </c>
      <c r="H16" s="1" t="str">
        <f t="shared" si="0"/>
        <v/>
      </c>
      <c r="I16" s="1" t="str">
        <f t="shared" si="1"/>
        <v/>
      </c>
      <c r="J16" s="2" t="str">
        <f t="shared" si="2"/>
        <v/>
      </c>
    </row>
    <row r="17" spans="1:10" x14ac:dyDescent="0.25">
      <c r="A17">
        <v>21016</v>
      </c>
      <c r="B17">
        <v>16</v>
      </c>
      <c r="C17" t="s">
        <v>33</v>
      </c>
      <c r="D17" t="s">
        <v>26</v>
      </c>
      <c r="E17">
        <v>73</v>
      </c>
      <c r="F17">
        <v>48</v>
      </c>
      <c r="H17" s="1" t="str">
        <f t="shared" si="0"/>
        <v/>
      </c>
      <c r="I17" s="1" t="str">
        <f t="shared" si="1"/>
        <v/>
      </c>
      <c r="J17" s="2" t="str">
        <f t="shared" si="2"/>
        <v/>
      </c>
    </row>
    <row r="18" spans="1:10" x14ac:dyDescent="0.25">
      <c r="A18">
        <v>21017</v>
      </c>
      <c r="B18">
        <v>17</v>
      </c>
      <c r="C18" t="s">
        <v>34</v>
      </c>
      <c r="D18" t="s">
        <v>18</v>
      </c>
      <c r="E18">
        <v>90</v>
      </c>
      <c r="F18">
        <v>51.5</v>
      </c>
      <c r="G18" t="s">
        <v>34</v>
      </c>
      <c r="H18" s="1">
        <f t="shared" si="0"/>
        <v>2</v>
      </c>
      <c r="I18" s="1">
        <f t="shared" si="1"/>
        <v>2</v>
      </c>
      <c r="J18" s="2" t="str">
        <f t="shared" si="2"/>
        <v/>
      </c>
    </row>
    <row r="19" spans="1:10" x14ac:dyDescent="0.25">
      <c r="A19">
        <v>21018</v>
      </c>
      <c r="B19">
        <v>18</v>
      </c>
      <c r="C19" t="s">
        <v>35</v>
      </c>
      <c r="D19" t="s">
        <v>36</v>
      </c>
      <c r="E19">
        <v>78</v>
      </c>
      <c r="F19">
        <v>66.5</v>
      </c>
      <c r="H19" s="1" t="str">
        <f t="shared" si="0"/>
        <v/>
      </c>
      <c r="I19" s="1" t="str">
        <f t="shared" si="1"/>
        <v/>
      </c>
      <c r="J19" s="2" t="str">
        <f t="shared" si="2"/>
        <v/>
      </c>
    </row>
    <row r="20" spans="1:10" x14ac:dyDescent="0.25">
      <c r="A20">
        <v>21019</v>
      </c>
      <c r="B20">
        <v>19</v>
      </c>
      <c r="C20" t="s">
        <v>37</v>
      </c>
      <c r="D20" t="s">
        <v>38</v>
      </c>
      <c r="E20">
        <v>90</v>
      </c>
      <c r="F20">
        <v>66.5</v>
      </c>
      <c r="H20" s="1" t="str">
        <f t="shared" si="0"/>
        <v/>
      </c>
      <c r="I20" s="1" t="str">
        <f t="shared" si="1"/>
        <v/>
      </c>
      <c r="J20" s="2" t="str">
        <f t="shared" si="2"/>
        <v/>
      </c>
    </row>
    <row r="21" spans="1:10" x14ac:dyDescent="0.25">
      <c r="A21">
        <v>21020</v>
      </c>
      <c r="B21">
        <v>20</v>
      </c>
      <c r="C21" t="s">
        <v>39</v>
      </c>
      <c r="D21" t="s">
        <v>15</v>
      </c>
      <c r="E21">
        <v>67</v>
      </c>
      <c r="F21">
        <v>62.5</v>
      </c>
      <c r="G21" t="s">
        <v>40</v>
      </c>
      <c r="H21" s="1">
        <f t="shared" si="0"/>
        <v>2</v>
      </c>
      <c r="I21" s="1">
        <f t="shared" si="1"/>
        <v>2</v>
      </c>
      <c r="J21" s="2" t="str">
        <f t="shared" si="2"/>
        <v/>
      </c>
    </row>
    <row r="22" spans="1:10" x14ac:dyDescent="0.25">
      <c r="A22">
        <v>21021</v>
      </c>
      <c r="B22">
        <v>21</v>
      </c>
      <c r="C22" t="s">
        <v>41</v>
      </c>
      <c r="D22" t="s">
        <v>18</v>
      </c>
      <c r="E22">
        <v>78</v>
      </c>
      <c r="F22">
        <v>84.5</v>
      </c>
      <c r="H22" s="1" t="str">
        <f t="shared" si="0"/>
        <v/>
      </c>
      <c r="I22" s="1" t="str">
        <f t="shared" si="1"/>
        <v/>
      </c>
      <c r="J22" s="2" t="str">
        <f t="shared" si="2"/>
        <v/>
      </c>
    </row>
    <row r="23" spans="1:10" x14ac:dyDescent="0.25">
      <c r="A23">
        <v>21022</v>
      </c>
      <c r="B23">
        <v>22</v>
      </c>
      <c r="C23" t="s">
        <v>42</v>
      </c>
      <c r="D23" t="s">
        <v>21</v>
      </c>
      <c r="E23">
        <v>100</v>
      </c>
      <c r="F23">
        <v>51</v>
      </c>
      <c r="G23" t="s">
        <v>42</v>
      </c>
      <c r="H23" s="1">
        <f t="shared" si="0"/>
        <v>2</v>
      </c>
      <c r="I23" s="1">
        <f t="shared" si="1"/>
        <v>2</v>
      </c>
      <c r="J23" s="2" t="str">
        <f t="shared" si="2"/>
        <v/>
      </c>
    </row>
    <row r="24" spans="1:10" x14ac:dyDescent="0.25">
      <c r="A24">
        <v>21023</v>
      </c>
      <c r="B24">
        <v>23</v>
      </c>
      <c r="C24" t="s">
        <v>43</v>
      </c>
      <c r="D24" t="s">
        <v>38</v>
      </c>
      <c r="E24">
        <v>90</v>
      </c>
      <c r="F24">
        <v>72</v>
      </c>
      <c r="H24" s="1" t="str">
        <f t="shared" si="0"/>
        <v/>
      </c>
      <c r="I24" s="1" t="str">
        <f t="shared" si="1"/>
        <v/>
      </c>
      <c r="J24" s="2" t="str">
        <f t="shared" si="2"/>
        <v/>
      </c>
    </row>
    <row r="25" spans="1:10" x14ac:dyDescent="0.25">
      <c r="A25">
        <v>21024</v>
      </c>
      <c r="B25">
        <v>24</v>
      </c>
      <c r="C25" t="s">
        <v>44</v>
      </c>
      <c r="D25" t="s">
        <v>8</v>
      </c>
      <c r="E25">
        <v>72</v>
      </c>
      <c r="F25">
        <v>32.5</v>
      </c>
      <c r="G25" t="s">
        <v>44</v>
      </c>
      <c r="H25" s="1">
        <f t="shared" si="0"/>
        <v>3</v>
      </c>
      <c r="I25" s="1">
        <f t="shared" si="1"/>
        <v>3</v>
      </c>
      <c r="J25" s="2" t="str">
        <f t="shared" si="2"/>
        <v/>
      </c>
    </row>
    <row r="26" spans="1:10" x14ac:dyDescent="0.25">
      <c r="A26">
        <v>21025</v>
      </c>
      <c r="B26">
        <v>25</v>
      </c>
      <c r="C26" t="s">
        <v>45</v>
      </c>
      <c r="D26" t="s">
        <v>8</v>
      </c>
      <c r="E26">
        <v>53</v>
      </c>
      <c r="F26">
        <v>30</v>
      </c>
      <c r="G26" t="s">
        <v>44</v>
      </c>
      <c r="H26" s="1">
        <f t="shared" si="0"/>
        <v>3</v>
      </c>
      <c r="I26" s="1">
        <f t="shared" si="1"/>
        <v>3</v>
      </c>
      <c r="J26" s="2" t="str">
        <f t="shared" si="2"/>
        <v/>
      </c>
    </row>
    <row r="27" spans="1:10" x14ac:dyDescent="0.25">
      <c r="A27">
        <v>21026</v>
      </c>
      <c r="B27">
        <v>26</v>
      </c>
      <c r="C27" t="s">
        <v>46</v>
      </c>
      <c r="D27" t="s">
        <v>18</v>
      </c>
      <c r="E27">
        <v>72</v>
      </c>
      <c r="F27">
        <v>91.5</v>
      </c>
      <c r="G27" t="s">
        <v>19</v>
      </c>
      <c r="H27" s="1">
        <f t="shared" si="0"/>
        <v>2</v>
      </c>
      <c r="I27" s="1">
        <f t="shared" si="1"/>
        <v>2</v>
      </c>
      <c r="J27" s="2" t="str">
        <f t="shared" si="2"/>
        <v/>
      </c>
    </row>
    <row r="28" spans="1:10" x14ac:dyDescent="0.25">
      <c r="A28">
        <v>21027</v>
      </c>
      <c r="B28">
        <v>27</v>
      </c>
      <c r="C28" t="s">
        <v>47</v>
      </c>
      <c r="D28" t="s">
        <v>36</v>
      </c>
      <c r="E28">
        <v>88</v>
      </c>
      <c r="F28">
        <v>73</v>
      </c>
      <c r="H28" s="1" t="str">
        <f t="shared" si="0"/>
        <v/>
      </c>
      <c r="I28" s="1" t="str">
        <f t="shared" si="1"/>
        <v/>
      </c>
      <c r="J28" s="2" t="str">
        <f t="shared" si="2"/>
        <v/>
      </c>
    </row>
    <row r="29" spans="1:10" x14ac:dyDescent="0.25">
      <c r="A29">
        <v>21028</v>
      </c>
      <c r="B29">
        <v>28</v>
      </c>
      <c r="C29" t="s">
        <v>48</v>
      </c>
      <c r="D29" t="s">
        <v>18</v>
      </c>
      <c r="E29">
        <v>90</v>
      </c>
      <c r="F29">
        <v>75.5</v>
      </c>
      <c r="H29" s="1" t="str">
        <f t="shared" si="0"/>
        <v/>
      </c>
      <c r="I29" s="1" t="str">
        <f t="shared" si="1"/>
        <v/>
      </c>
      <c r="J29" s="2" t="str">
        <f t="shared" si="2"/>
        <v/>
      </c>
    </row>
    <row r="30" spans="1:10" x14ac:dyDescent="0.25">
      <c r="A30">
        <v>21029</v>
      </c>
      <c r="B30">
        <v>29</v>
      </c>
      <c r="C30" t="s">
        <v>49</v>
      </c>
      <c r="D30" t="s">
        <v>8</v>
      </c>
      <c r="E30">
        <v>100</v>
      </c>
      <c r="F30">
        <v>71.5</v>
      </c>
      <c r="H30" s="1" t="str">
        <f t="shared" si="0"/>
        <v/>
      </c>
      <c r="I30" s="1" t="str">
        <f t="shared" si="1"/>
        <v/>
      </c>
      <c r="J30" s="2" t="str">
        <f t="shared" si="2"/>
        <v/>
      </c>
    </row>
    <row r="31" spans="1:10" x14ac:dyDescent="0.25">
      <c r="A31">
        <v>21030</v>
      </c>
      <c r="B31">
        <v>30</v>
      </c>
      <c r="C31" t="s">
        <v>50</v>
      </c>
      <c r="D31" t="s">
        <v>18</v>
      </c>
      <c r="E31">
        <v>72</v>
      </c>
      <c r="F31">
        <v>76.5</v>
      </c>
      <c r="H31" s="1" t="str">
        <f t="shared" si="0"/>
        <v/>
      </c>
      <c r="I31" s="1" t="str">
        <f t="shared" si="1"/>
        <v/>
      </c>
      <c r="J31" s="2" t="str">
        <f t="shared" si="2"/>
        <v/>
      </c>
    </row>
    <row r="32" spans="1:10" x14ac:dyDescent="0.25">
      <c r="A32">
        <v>21031</v>
      </c>
      <c r="B32">
        <v>31</v>
      </c>
      <c r="C32" t="s">
        <v>51</v>
      </c>
      <c r="D32" t="s">
        <v>38</v>
      </c>
      <c r="E32">
        <v>74</v>
      </c>
      <c r="F32">
        <v>81</v>
      </c>
      <c r="G32" t="s">
        <v>51</v>
      </c>
      <c r="H32" s="1">
        <f t="shared" si="0"/>
        <v>2</v>
      </c>
      <c r="I32" s="1">
        <f t="shared" si="1"/>
        <v>2</v>
      </c>
      <c r="J32" s="2" t="str">
        <f t="shared" si="2"/>
        <v/>
      </c>
    </row>
    <row r="33" spans="1:10" x14ac:dyDescent="0.25">
      <c r="A33">
        <v>21032</v>
      </c>
      <c r="B33">
        <v>32</v>
      </c>
      <c r="C33" t="s">
        <v>52</v>
      </c>
      <c r="D33" t="s">
        <v>26</v>
      </c>
      <c r="E33">
        <v>73</v>
      </c>
      <c r="F33">
        <v>90.5</v>
      </c>
      <c r="H33" s="1" t="str">
        <f t="shared" si="0"/>
        <v/>
      </c>
      <c r="I33" s="1" t="str">
        <f t="shared" si="1"/>
        <v/>
      </c>
      <c r="J33" s="2" t="str">
        <f t="shared" si="2"/>
        <v/>
      </c>
    </row>
    <row r="34" spans="1:10" x14ac:dyDescent="0.25">
      <c r="A34">
        <v>21033</v>
      </c>
      <c r="B34">
        <v>33</v>
      </c>
      <c r="C34" t="s">
        <v>53</v>
      </c>
      <c r="D34" t="s">
        <v>21</v>
      </c>
      <c r="E34">
        <v>72</v>
      </c>
      <c r="F34">
        <v>48</v>
      </c>
      <c r="H34" s="1" t="str">
        <f t="shared" si="0"/>
        <v/>
      </c>
      <c r="I34" s="1" t="str">
        <f t="shared" si="1"/>
        <v/>
      </c>
      <c r="J34" s="2" t="str">
        <f t="shared" si="2"/>
        <v/>
      </c>
    </row>
    <row r="35" spans="1:10" x14ac:dyDescent="0.25">
      <c r="A35">
        <v>21034</v>
      </c>
      <c r="B35">
        <v>34</v>
      </c>
      <c r="C35" t="s">
        <v>54</v>
      </c>
      <c r="D35" t="s">
        <v>18</v>
      </c>
      <c r="E35">
        <v>67</v>
      </c>
      <c r="F35">
        <v>26</v>
      </c>
      <c r="H35" s="1" t="str">
        <f t="shared" si="0"/>
        <v/>
      </c>
      <c r="I35" s="1" t="str">
        <f t="shared" si="1"/>
        <v/>
      </c>
      <c r="J35" s="2" t="str">
        <f t="shared" si="2"/>
        <v/>
      </c>
    </row>
    <row r="36" spans="1:10" x14ac:dyDescent="0.25">
      <c r="A36">
        <v>21035</v>
      </c>
      <c r="B36">
        <v>35</v>
      </c>
      <c r="C36" t="s">
        <v>55</v>
      </c>
      <c r="D36" t="s">
        <v>15</v>
      </c>
      <c r="E36">
        <v>73</v>
      </c>
      <c r="F36">
        <v>69.5</v>
      </c>
      <c r="G36" t="s">
        <v>56</v>
      </c>
      <c r="H36" s="1">
        <f t="shared" si="0"/>
        <v>2</v>
      </c>
      <c r="I36" s="1">
        <f t="shared" si="1"/>
        <v>2</v>
      </c>
      <c r="J36" s="2" t="str">
        <f t="shared" si="2"/>
        <v/>
      </c>
    </row>
    <row r="37" spans="1:10" x14ac:dyDescent="0.25">
      <c r="A37">
        <v>21036</v>
      </c>
      <c r="B37">
        <v>36</v>
      </c>
      <c r="C37" t="s">
        <v>57</v>
      </c>
      <c r="D37" t="s">
        <v>36</v>
      </c>
      <c r="E37">
        <v>79</v>
      </c>
      <c r="F37">
        <v>81.5</v>
      </c>
      <c r="G37" t="s">
        <v>58</v>
      </c>
      <c r="H37" s="1">
        <f t="shared" si="0"/>
        <v>2</v>
      </c>
      <c r="I37" s="1">
        <f t="shared" si="1"/>
        <v>2</v>
      </c>
      <c r="J37" s="2" t="str">
        <f t="shared" si="2"/>
        <v/>
      </c>
    </row>
    <row r="38" spans="1:10" x14ac:dyDescent="0.25">
      <c r="A38">
        <v>21037</v>
      </c>
      <c r="B38">
        <v>37</v>
      </c>
      <c r="C38" t="s">
        <v>59</v>
      </c>
      <c r="D38" t="s">
        <v>36</v>
      </c>
      <c r="E38">
        <v>92</v>
      </c>
      <c r="F38">
        <v>75.5</v>
      </c>
      <c r="G38" t="s">
        <v>59</v>
      </c>
      <c r="H38" s="1">
        <f t="shared" si="0"/>
        <v>2</v>
      </c>
      <c r="I38" s="1">
        <f t="shared" si="1"/>
        <v>2</v>
      </c>
      <c r="J38" s="2" t="str">
        <f t="shared" si="2"/>
        <v/>
      </c>
    </row>
    <row r="39" spans="1:10" x14ac:dyDescent="0.25">
      <c r="A39">
        <v>21038</v>
      </c>
      <c r="B39">
        <v>38</v>
      </c>
      <c r="C39" t="s">
        <v>60</v>
      </c>
      <c r="D39" t="s">
        <v>15</v>
      </c>
      <c r="E39">
        <v>90</v>
      </c>
      <c r="F39">
        <v>75.5</v>
      </c>
      <c r="H39" s="1" t="str">
        <f t="shared" si="0"/>
        <v/>
      </c>
      <c r="I39" s="1" t="str">
        <f t="shared" si="1"/>
        <v/>
      </c>
      <c r="J39" s="2" t="str">
        <f t="shared" si="2"/>
        <v/>
      </c>
    </row>
    <row r="40" spans="1:10" x14ac:dyDescent="0.25">
      <c r="A40">
        <v>21039</v>
      </c>
      <c r="B40">
        <v>39</v>
      </c>
      <c r="C40" t="s">
        <v>61</v>
      </c>
      <c r="D40" t="s">
        <v>21</v>
      </c>
      <c r="E40">
        <v>78</v>
      </c>
      <c r="F40">
        <v>75.5</v>
      </c>
      <c r="G40" t="s">
        <v>61</v>
      </c>
      <c r="H40" s="1">
        <f t="shared" si="0"/>
        <v>2</v>
      </c>
      <c r="I40" s="1">
        <f t="shared" si="1"/>
        <v>2</v>
      </c>
      <c r="J40" s="2" t="str">
        <f t="shared" si="2"/>
        <v/>
      </c>
    </row>
    <row r="41" spans="1:10" x14ac:dyDescent="0.25">
      <c r="A41">
        <v>21040</v>
      </c>
      <c r="B41">
        <v>40</v>
      </c>
      <c r="C41" t="s">
        <v>62</v>
      </c>
      <c r="D41" t="s">
        <v>8</v>
      </c>
      <c r="E41">
        <v>96</v>
      </c>
      <c r="F41">
        <v>87</v>
      </c>
      <c r="H41" s="1" t="str">
        <f t="shared" si="0"/>
        <v/>
      </c>
      <c r="I41" s="1" t="str">
        <f t="shared" si="1"/>
        <v/>
      </c>
      <c r="J41" s="2" t="str">
        <f t="shared" si="2"/>
        <v/>
      </c>
    </row>
    <row r="42" spans="1:10" x14ac:dyDescent="0.25">
      <c r="A42">
        <v>21041</v>
      </c>
      <c r="B42">
        <v>41</v>
      </c>
      <c r="C42" t="s">
        <v>63</v>
      </c>
      <c r="D42" t="s">
        <v>15</v>
      </c>
      <c r="E42">
        <v>100</v>
      </c>
      <c r="F42">
        <v>66.5</v>
      </c>
      <c r="H42" s="1" t="str">
        <f t="shared" si="0"/>
        <v/>
      </c>
      <c r="I42" s="1" t="str">
        <f t="shared" si="1"/>
        <v/>
      </c>
      <c r="J42" s="2" t="str">
        <f t="shared" si="2"/>
        <v/>
      </c>
    </row>
    <row r="43" spans="1:10" x14ac:dyDescent="0.25">
      <c r="A43">
        <v>21042</v>
      </c>
      <c r="B43">
        <v>42</v>
      </c>
      <c r="C43" t="s">
        <v>64</v>
      </c>
      <c r="D43" t="s">
        <v>36</v>
      </c>
      <c r="E43">
        <v>90</v>
      </c>
      <c r="F43">
        <v>60.5</v>
      </c>
      <c r="H43" s="1" t="str">
        <f t="shared" si="0"/>
        <v/>
      </c>
      <c r="I43" s="1" t="str">
        <f t="shared" si="1"/>
        <v/>
      </c>
      <c r="J43" s="2" t="str">
        <f t="shared" si="2"/>
        <v/>
      </c>
    </row>
    <row r="44" spans="1:10" x14ac:dyDescent="0.25">
      <c r="A44">
        <v>21043</v>
      </c>
      <c r="B44">
        <v>43</v>
      </c>
      <c r="C44" t="s">
        <v>65</v>
      </c>
      <c r="D44" t="s">
        <v>15</v>
      </c>
      <c r="E44">
        <v>75</v>
      </c>
      <c r="F44">
        <v>84.5</v>
      </c>
      <c r="G44" t="s">
        <v>66</v>
      </c>
      <c r="H44" s="1">
        <f t="shared" si="0"/>
        <v>4</v>
      </c>
      <c r="I44" s="1">
        <f t="shared" si="1"/>
        <v>4</v>
      </c>
      <c r="J44" s="2" t="str">
        <f t="shared" si="2"/>
        <v/>
      </c>
    </row>
    <row r="45" spans="1:10" x14ac:dyDescent="0.25">
      <c r="A45">
        <v>21044</v>
      </c>
      <c r="B45">
        <v>44</v>
      </c>
      <c r="C45" t="s">
        <v>67</v>
      </c>
      <c r="D45" t="s">
        <v>21</v>
      </c>
      <c r="E45">
        <v>67</v>
      </c>
      <c r="F45">
        <v>79</v>
      </c>
      <c r="H45" s="1" t="str">
        <f t="shared" si="0"/>
        <v/>
      </c>
      <c r="I45" s="1" t="str">
        <f t="shared" si="1"/>
        <v/>
      </c>
      <c r="J45" s="2" t="str">
        <f t="shared" si="2"/>
        <v/>
      </c>
    </row>
    <row r="46" spans="1:10" x14ac:dyDescent="0.25">
      <c r="A46">
        <v>21045</v>
      </c>
      <c r="B46">
        <v>45</v>
      </c>
      <c r="C46" t="s">
        <v>68</v>
      </c>
      <c r="D46" t="s">
        <v>8</v>
      </c>
      <c r="E46">
        <v>73</v>
      </c>
      <c r="F46">
        <v>43</v>
      </c>
      <c r="G46" t="s">
        <v>44</v>
      </c>
      <c r="H46" s="1">
        <f t="shared" si="0"/>
        <v>3</v>
      </c>
      <c r="I46" s="1">
        <f t="shared" si="1"/>
        <v>3</v>
      </c>
      <c r="J46" s="2" t="str">
        <f t="shared" si="2"/>
        <v/>
      </c>
    </row>
    <row r="47" spans="1:10" x14ac:dyDescent="0.25">
      <c r="A47">
        <v>21046</v>
      </c>
      <c r="B47">
        <v>46</v>
      </c>
      <c r="C47" t="s">
        <v>69</v>
      </c>
      <c r="D47" t="s">
        <v>36</v>
      </c>
      <c r="E47">
        <v>100</v>
      </c>
      <c r="F47">
        <v>70</v>
      </c>
      <c r="G47" t="s">
        <v>69</v>
      </c>
      <c r="H47" s="1">
        <f t="shared" si="0"/>
        <v>2</v>
      </c>
      <c r="I47" s="1">
        <f t="shared" si="1"/>
        <v>2</v>
      </c>
      <c r="J47" s="2" t="str">
        <f t="shared" si="2"/>
        <v/>
      </c>
    </row>
    <row r="48" spans="1:10" x14ac:dyDescent="0.25">
      <c r="A48">
        <v>21047</v>
      </c>
      <c r="B48">
        <v>47</v>
      </c>
      <c r="C48" t="s">
        <v>70</v>
      </c>
      <c r="D48" t="s">
        <v>18</v>
      </c>
      <c r="E48">
        <v>88</v>
      </c>
      <c r="F48">
        <v>48.5</v>
      </c>
      <c r="H48" s="1" t="str">
        <f t="shared" si="0"/>
        <v/>
      </c>
      <c r="I48" s="1" t="str">
        <f t="shared" si="1"/>
        <v/>
      </c>
      <c r="J48" s="2" t="str">
        <f t="shared" si="2"/>
        <v/>
      </c>
    </row>
    <row r="49" spans="1:10" x14ac:dyDescent="0.25">
      <c r="A49">
        <v>21048</v>
      </c>
      <c r="B49">
        <v>48</v>
      </c>
      <c r="C49" t="s">
        <v>71</v>
      </c>
      <c r="D49" t="s">
        <v>15</v>
      </c>
      <c r="E49">
        <v>73</v>
      </c>
      <c r="F49">
        <v>86.5</v>
      </c>
      <c r="G49" t="s">
        <v>40</v>
      </c>
      <c r="H49" s="1">
        <f t="shared" si="0"/>
        <v>2</v>
      </c>
      <c r="I49" s="1">
        <f t="shared" si="1"/>
        <v>2</v>
      </c>
      <c r="J49" s="2" t="str">
        <f t="shared" si="2"/>
        <v/>
      </c>
    </row>
    <row r="50" spans="1:10" x14ac:dyDescent="0.25">
      <c r="A50">
        <v>21049</v>
      </c>
      <c r="B50">
        <v>49</v>
      </c>
      <c r="C50" t="s">
        <v>72</v>
      </c>
      <c r="D50" t="s">
        <v>36</v>
      </c>
      <c r="E50">
        <v>67</v>
      </c>
      <c r="F50">
        <v>77.5</v>
      </c>
      <c r="G50" t="s">
        <v>59</v>
      </c>
      <c r="H50" s="1">
        <f t="shared" si="0"/>
        <v>2</v>
      </c>
      <c r="I50" s="1">
        <f t="shared" si="1"/>
        <v>2</v>
      </c>
      <c r="J50" s="2" t="str">
        <f t="shared" si="2"/>
        <v/>
      </c>
    </row>
    <row r="51" spans="1:10" x14ac:dyDescent="0.25">
      <c r="A51">
        <v>21050</v>
      </c>
      <c r="B51">
        <v>50</v>
      </c>
      <c r="C51" t="s">
        <v>73</v>
      </c>
      <c r="D51" t="s">
        <v>38</v>
      </c>
      <c r="E51">
        <v>86</v>
      </c>
      <c r="F51">
        <v>75.5</v>
      </c>
      <c r="G51" t="s">
        <v>74</v>
      </c>
      <c r="H51" s="1">
        <f t="shared" si="0"/>
        <v>2</v>
      </c>
      <c r="I51" s="1">
        <f t="shared" si="1"/>
        <v>1</v>
      </c>
      <c r="J51" s="2" t="str">
        <f t="shared" si="2"/>
        <v>X</v>
      </c>
    </row>
    <row r="52" spans="1:10" x14ac:dyDescent="0.25">
      <c r="A52">
        <v>21051</v>
      </c>
      <c r="B52">
        <v>51</v>
      </c>
      <c r="C52" t="s">
        <v>75</v>
      </c>
      <c r="D52" t="s">
        <v>15</v>
      </c>
      <c r="E52">
        <v>100</v>
      </c>
      <c r="F52">
        <v>68</v>
      </c>
      <c r="H52" s="1" t="str">
        <f t="shared" si="0"/>
        <v/>
      </c>
      <c r="I52" s="1" t="str">
        <f t="shared" si="1"/>
        <v/>
      </c>
      <c r="J52" s="2" t="str">
        <f t="shared" si="2"/>
        <v/>
      </c>
    </row>
    <row r="53" spans="1:10" x14ac:dyDescent="0.25">
      <c r="A53">
        <v>21052</v>
      </c>
      <c r="B53">
        <v>52</v>
      </c>
      <c r="C53" t="s">
        <v>76</v>
      </c>
      <c r="D53" t="s">
        <v>18</v>
      </c>
      <c r="E53">
        <v>90</v>
      </c>
      <c r="F53">
        <v>54</v>
      </c>
      <c r="G53" t="s">
        <v>77</v>
      </c>
      <c r="H53" s="1">
        <f t="shared" si="0"/>
        <v>2</v>
      </c>
      <c r="I53" s="1">
        <f t="shared" si="1"/>
        <v>2</v>
      </c>
      <c r="J53" s="2" t="str">
        <f t="shared" si="2"/>
        <v/>
      </c>
    </row>
    <row r="54" spans="1:10" x14ac:dyDescent="0.25">
      <c r="A54">
        <v>21053</v>
      </c>
      <c r="B54">
        <v>53</v>
      </c>
      <c r="C54" t="s">
        <v>78</v>
      </c>
      <c r="D54" t="s">
        <v>8</v>
      </c>
      <c r="E54">
        <v>61</v>
      </c>
      <c r="F54">
        <v>64.5</v>
      </c>
      <c r="G54" t="s">
        <v>9</v>
      </c>
      <c r="H54" s="1">
        <f t="shared" si="0"/>
        <v>4</v>
      </c>
      <c r="I54" s="1">
        <f t="shared" si="1"/>
        <v>4</v>
      </c>
      <c r="J54" s="2" t="str">
        <f t="shared" si="2"/>
        <v/>
      </c>
    </row>
    <row r="55" spans="1:10" x14ac:dyDescent="0.25">
      <c r="A55">
        <v>21054</v>
      </c>
      <c r="B55">
        <v>54</v>
      </c>
      <c r="C55" t="s">
        <v>79</v>
      </c>
      <c r="D55" t="s">
        <v>15</v>
      </c>
      <c r="E55">
        <v>63</v>
      </c>
      <c r="F55">
        <v>65.5</v>
      </c>
      <c r="G55" t="s">
        <v>80</v>
      </c>
      <c r="H55" s="1">
        <f t="shared" si="0"/>
        <v>2</v>
      </c>
      <c r="I55" s="1">
        <f t="shared" si="1"/>
        <v>2</v>
      </c>
      <c r="J55" s="2" t="str">
        <f t="shared" si="2"/>
        <v/>
      </c>
    </row>
    <row r="56" spans="1:10" x14ac:dyDescent="0.25">
      <c r="A56">
        <v>21055</v>
      </c>
      <c r="B56">
        <v>55</v>
      </c>
      <c r="C56" t="s">
        <v>81</v>
      </c>
      <c r="D56" t="s">
        <v>15</v>
      </c>
      <c r="E56">
        <v>73</v>
      </c>
      <c r="F56">
        <v>60</v>
      </c>
      <c r="G56" t="s">
        <v>11</v>
      </c>
      <c r="H56" s="1">
        <f t="shared" si="0"/>
        <v>3</v>
      </c>
      <c r="I56" s="1">
        <f t="shared" si="1"/>
        <v>1</v>
      </c>
      <c r="J56" s="2" t="str">
        <f t="shared" si="2"/>
        <v>X</v>
      </c>
    </row>
    <row r="57" spans="1:10" x14ac:dyDescent="0.25">
      <c r="A57">
        <v>21056</v>
      </c>
      <c r="B57">
        <v>56</v>
      </c>
      <c r="C57" t="s">
        <v>82</v>
      </c>
      <c r="D57" t="s">
        <v>15</v>
      </c>
      <c r="E57">
        <v>100</v>
      </c>
      <c r="F57">
        <v>44.5</v>
      </c>
      <c r="G57" t="s">
        <v>82</v>
      </c>
      <c r="H57" s="1">
        <f t="shared" si="0"/>
        <v>2</v>
      </c>
      <c r="I57" s="1">
        <f t="shared" si="1"/>
        <v>2</v>
      </c>
      <c r="J57" s="2" t="str">
        <f t="shared" si="2"/>
        <v/>
      </c>
    </row>
    <row r="58" spans="1:10" x14ac:dyDescent="0.25">
      <c r="A58">
        <v>21057</v>
      </c>
      <c r="B58">
        <v>57</v>
      </c>
      <c r="C58" t="s">
        <v>83</v>
      </c>
      <c r="D58" t="s">
        <v>21</v>
      </c>
      <c r="E58">
        <v>72</v>
      </c>
      <c r="F58">
        <v>78</v>
      </c>
      <c r="H58" s="1" t="str">
        <f t="shared" si="0"/>
        <v/>
      </c>
      <c r="I58" s="1" t="str">
        <f t="shared" si="1"/>
        <v/>
      </c>
      <c r="J58" s="2" t="str">
        <f t="shared" si="2"/>
        <v/>
      </c>
    </row>
    <row r="59" spans="1:10" x14ac:dyDescent="0.25">
      <c r="A59">
        <v>21058</v>
      </c>
      <c r="B59">
        <v>58</v>
      </c>
      <c r="C59" t="s">
        <v>84</v>
      </c>
      <c r="D59" t="s">
        <v>38</v>
      </c>
      <c r="E59">
        <v>88</v>
      </c>
      <c r="F59">
        <v>67.5</v>
      </c>
      <c r="H59" s="1" t="str">
        <f t="shared" si="0"/>
        <v/>
      </c>
      <c r="I59" s="1" t="str">
        <f t="shared" si="1"/>
        <v/>
      </c>
      <c r="J59" s="2" t="str">
        <f t="shared" si="2"/>
        <v/>
      </c>
    </row>
    <row r="60" spans="1:10" x14ac:dyDescent="0.25">
      <c r="A60">
        <v>21059</v>
      </c>
      <c r="B60">
        <v>59</v>
      </c>
      <c r="C60" t="s">
        <v>85</v>
      </c>
      <c r="D60" t="s">
        <v>38</v>
      </c>
      <c r="E60">
        <v>90</v>
      </c>
      <c r="F60">
        <v>62.5</v>
      </c>
      <c r="H60" s="1" t="str">
        <f t="shared" si="0"/>
        <v/>
      </c>
      <c r="I60" s="1" t="str">
        <f t="shared" si="1"/>
        <v/>
      </c>
      <c r="J60" s="2" t="str">
        <f t="shared" si="2"/>
        <v/>
      </c>
    </row>
    <row r="61" spans="1:10" x14ac:dyDescent="0.25">
      <c r="A61">
        <v>21060</v>
      </c>
      <c r="B61">
        <v>60</v>
      </c>
      <c r="C61" t="s">
        <v>86</v>
      </c>
      <c r="D61" t="s">
        <v>8</v>
      </c>
      <c r="E61">
        <v>80</v>
      </c>
      <c r="F61">
        <v>41</v>
      </c>
      <c r="H61" s="1" t="str">
        <f t="shared" si="0"/>
        <v/>
      </c>
      <c r="I61" s="1" t="str">
        <f t="shared" si="1"/>
        <v/>
      </c>
      <c r="J61" s="2" t="str">
        <f t="shared" si="2"/>
        <v/>
      </c>
    </row>
    <row r="62" spans="1:10" x14ac:dyDescent="0.25">
      <c r="A62">
        <v>21061</v>
      </c>
      <c r="B62">
        <v>61</v>
      </c>
      <c r="C62" t="s">
        <v>87</v>
      </c>
      <c r="D62" t="s">
        <v>38</v>
      </c>
      <c r="E62">
        <v>88</v>
      </c>
      <c r="F62">
        <v>87</v>
      </c>
      <c r="H62" s="1" t="str">
        <f t="shared" si="0"/>
        <v/>
      </c>
      <c r="I62" s="1" t="str">
        <f t="shared" si="1"/>
        <v/>
      </c>
      <c r="J62" s="2" t="str">
        <f t="shared" si="2"/>
        <v/>
      </c>
    </row>
    <row r="63" spans="1:10" x14ac:dyDescent="0.25">
      <c r="A63">
        <v>21062</v>
      </c>
      <c r="B63">
        <v>62</v>
      </c>
      <c r="C63" t="s">
        <v>88</v>
      </c>
      <c r="D63" t="s">
        <v>15</v>
      </c>
      <c r="E63">
        <v>90</v>
      </c>
      <c r="F63">
        <v>60</v>
      </c>
      <c r="H63" s="1" t="str">
        <f t="shared" si="0"/>
        <v/>
      </c>
      <c r="I63" s="1" t="str">
        <f t="shared" si="1"/>
        <v/>
      </c>
      <c r="J63" s="2" t="str">
        <f t="shared" si="2"/>
        <v/>
      </c>
    </row>
    <row r="64" spans="1:10" x14ac:dyDescent="0.25">
      <c r="A64">
        <v>21063</v>
      </c>
      <c r="B64">
        <v>63</v>
      </c>
      <c r="C64" t="s">
        <v>89</v>
      </c>
      <c r="D64" t="s">
        <v>18</v>
      </c>
      <c r="E64">
        <v>73</v>
      </c>
      <c r="F64">
        <v>62.5</v>
      </c>
      <c r="H64" s="1" t="str">
        <f t="shared" si="0"/>
        <v/>
      </c>
      <c r="I64" s="1" t="str">
        <f t="shared" si="1"/>
        <v/>
      </c>
      <c r="J64" s="2" t="str">
        <f t="shared" si="2"/>
        <v/>
      </c>
    </row>
    <row r="65" spans="1:10" x14ac:dyDescent="0.25">
      <c r="A65">
        <v>21064</v>
      </c>
      <c r="B65">
        <v>64</v>
      </c>
      <c r="C65" t="s">
        <v>90</v>
      </c>
      <c r="D65" t="s">
        <v>15</v>
      </c>
      <c r="E65">
        <v>57</v>
      </c>
      <c r="F65">
        <v>39</v>
      </c>
      <c r="G65" t="s">
        <v>82</v>
      </c>
      <c r="H65" s="1">
        <f t="shared" si="0"/>
        <v>2</v>
      </c>
      <c r="I65" s="1">
        <f t="shared" si="1"/>
        <v>2</v>
      </c>
      <c r="J65" s="2" t="str">
        <f t="shared" si="2"/>
        <v/>
      </c>
    </row>
    <row r="66" spans="1:10" x14ac:dyDescent="0.25">
      <c r="A66">
        <v>21065</v>
      </c>
      <c r="B66">
        <v>65</v>
      </c>
      <c r="C66" t="s">
        <v>91</v>
      </c>
      <c r="D66" t="s">
        <v>21</v>
      </c>
      <c r="E66">
        <v>61</v>
      </c>
      <c r="F66">
        <v>95.5</v>
      </c>
      <c r="G66" t="s">
        <v>61</v>
      </c>
      <c r="H66" s="1">
        <f t="shared" si="0"/>
        <v>2</v>
      </c>
      <c r="I66" s="1">
        <f t="shared" si="1"/>
        <v>2</v>
      </c>
      <c r="J66" s="2" t="str">
        <f t="shared" si="2"/>
        <v/>
      </c>
    </row>
    <row r="67" spans="1:10" x14ac:dyDescent="0.25">
      <c r="A67">
        <v>21066</v>
      </c>
      <c r="B67">
        <v>66</v>
      </c>
      <c r="C67" t="s">
        <v>92</v>
      </c>
      <c r="D67" t="s">
        <v>15</v>
      </c>
      <c r="E67">
        <v>78</v>
      </c>
      <c r="F67">
        <v>79.5</v>
      </c>
      <c r="G67" t="s">
        <v>56</v>
      </c>
      <c r="H67" s="1">
        <f t="shared" ref="H67:H117" si="3">IF(G67&lt;&gt;"",COUNTIFS(G:G,G67),"")</f>
        <v>2</v>
      </c>
      <c r="I67" s="1">
        <f t="shared" ref="I67:I117" si="4">IF(G67&lt;&gt;"",COUNTIFS(G:G,G67,D:D,D67),"")</f>
        <v>2</v>
      </c>
      <c r="J67" s="2" t="str">
        <f t="shared" ref="J67:J117" si="5">IF(H67&lt;&gt;I67,"X","")</f>
        <v/>
      </c>
    </row>
    <row r="68" spans="1:10" x14ac:dyDescent="0.25">
      <c r="A68">
        <v>21067</v>
      </c>
      <c r="B68">
        <v>67</v>
      </c>
      <c r="C68" t="s">
        <v>93</v>
      </c>
      <c r="D68" t="s">
        <v>36</v>
      </c>
      <c r="E68">
        <v>94</v>
      </c>
      <c r="F68">
        <v>61.5</v>
      </c>
      <c r="G68" t="s">
        <v>94</v>
      </c>
      <c r="H68" s="1">
        <f t="shared" si="3"/>
        <v>2</v>
      </c>
      <c r="I68" s="1">
        <f t="shared" si="4"/>
        <v>2</v>
      </c>
      <c r="J68" s="2" t="str">
        <f t="shared" si="5"/>
        <v/>
      </c>
    </row>
    <row r="69" spans="1:10" x14ac:dyDescent="0.25">
      <c r="A69">
        <v>21068</v>
      </c>
      <c r="B69">
        <v>68</v>
      </c>
      <c r="C69" t="s">
        <v>95</v>
      </c>
      <c r="D69" t="s">
        <v>18</v>
      </c>
      <c r="E69">
        <v>55</v>
      </c>
      <c r="F69">
        <v>36</v>
      </c>
      <c r="G69" t="s">
        <v>96</v>
      </c>
      <c r="H69" s="1">
        <f t="shared" si="3"/>
        <v>2</v>
      </c>
      <c r="I69" s="1">
        <f t="shared" si="4"/>
        <v>2</v>
      </c>
      <c r="J69" s="2" t="str">
        <f t="shared" si="5"/>
        <v/>
      </c>
    </row>
    <row r="70" spans="1:10" x14ac:dyDescent="0.25">
      <c r="A70">
        <v>21069</v>
      </c>
      <c r="B70">
        <v>69</v>
      </c>
      <c r="C70" t="s">
        <v>97</v>
      </c>
      <c r="D70" t="s">
        <v>15</v>
      </c>
      <c r="E70">
        <v>38</v>
      </c>
      <c r="F70">
        <v>47.5</v>
      </c>
      <c r="G70" t="s">
        <v>66</v>
      </c>
      <c r="H70" s="1">
        <f t="shared" si="3"/>
        <v>4</v>
      </c>
      <c r="I70" s="1">
        <f t="shared" si="4"/>
        <v>4</v>
      </c>
      <c r="J70" s="2" t="str">
        <f t="shared" si="5"/>
        <v/>
      </c>
    </row>
    <row r="71" spans="1:10" x14ac:dyDescent="0.25">
      <c r="A71">
        <v>21070</v>
      </c>
      <c r="B71">
        <v>70</v>
      </c>
      <c r="C71" t="s">
        <v>98</v>
      </c>
      <c r="D71" t="s">
        <v>26</v>
      </c>
      <c r="E71">
        <v>72</v>
      </c>
      <c r="F71">
        <v>54.5</v>
      </c>
      <c r="H71" s="1" t="str">
        <f t="shared" si="3"/>
        <v/>
      </c>
      <c r="I71" s="1" t="str">
        <f t="shared" si="4"/>
        <v/>
      </c>
      <c r="J71" s="2" t="str">
        <f t="shared" si="5"/>
        <v/>
      </c>
    </row>
    <row r="72" spans="1:10" x14ac:dyDescent="0.25">
      <c r="A72">
        <v>21071</v>
      </c>
      <c r="B72">
        <v>71</v>
      </c>
      <c r="C72" t="s">
        <v>99</v>
      </c>
      <c r="D72" t="s">
        <v>18</v>
      </c>
      <c r="E72">
        <v>78</v>
      </c>
      <c r="F72">
        <v>51.5</v>
      </c>
      <c r="G72" t="s">
        <v>100</v>
      </c>
      <c r="H72" s="1">
        <f t="shared" si="3"/>
        <v>2</v>
      </c>
      <c r="I72" s="1">
        <f t="shared" si="4"/>
        <v>2</v>
      </c>
      <c r="J72" s="2" t="str">
        <f t="shared" si="5"/>
        <v/>
      </c>
    </row>
    <row r="73" spans="1:10" x14ac:dyDescent="0.25">
      <c r="A73">
        <v>21072</v>
      </c>
      <c r="B73">
        <v>72</v>
      </c>
      <c r="C73" t="s">
        <v>101</v>
      </c>
      <c r="D73" t="s">
        <v>38</v>
      </c>
      <c r="E73">
        <v>90</v>
      </c>
      <c r="F73">
        <v>74</v>
      </c>
      <c r="H73" s="1" t="str">
        <f t="shared" si="3"/>
        <v/>
      </c>
      <c r="I73" s="1" t="str">
        <f t="shared" si="4"/>
        <v/>
      </c>
      <c r="J73" s="2" t="str">
        <f t="shared" si="5"/>
        <v/>
      </c>
    </row>
    <row r="74" spans="1:10" x14ac:dyDescent="0.25">
      <c r="A74">
        <v>21073</v>
      </c>
      <c r="B74">
        <v>73</v>
      </c>
      <c r="C74" t="s">
        <v>102</v>
      </c>
      <c r="D74" t="s">
        <v>15</v>
      </c>
      <c r="E74">
        <v>67</v>
      </c>
      <c r="F74">
        <v>68.5</v>
      </c>
      <c r="G74" t="s">
        <v>31</v>
      </c>
      <c r="H74" s="1">
        <f t="shared" si="3"/>
        <v>3</v>
      </c>
      <c r="I74" s="1">
        <f t="shared" si="4"/>
        <v>3</v>
      </c>
      <c r="J74" s="2" t="str">
        <f t="shared" si="5"/>
        <v/>
      </c>
    </row>
    <row r="75" spans="1:10" x14ac:dyDescent="0.25">
      <c r="A75">
        <v>21074</v>
      </c>
      <c r="B75">
        <v>74</v>
      </c>
      <c r="C75" t="s">
        <v>103</v>
      </c>
      <c r="D75" t="s">
        <v>21</v>
      </c>
      <c r="E75">
        <v>96</v>
      </c>
      <c r="F75">
        <v>50.5</v>
      </c>
      <c r="G75" t="s">
        <v>103</v>
      </c>
      <c r="H75" s="1">
        <f t="shared" si="3"/>
        <v>2</v>
      </c>
      <c r="I75" s="1">
        <f t="shared" si="4"/>
        <v>2</v>
      </c>
      <c r="J75" s="2" t="str">
        <f t="shared" si="5"/>
        <v/>
      </c>
    </row>
    <row r="76" spans="1:10" x14ac:dyDescent="0.25">
      <c r="A76">
        <v>21075</v>
      </c>
      <c r="B76">
        <v>75</v>
      </c>
      <c r="C76" t="s">
        <v>104</v>
      </c>
      <c r="D76" t="s">
        <v>21</v>
      </c>
      <c r="E76">
        <v>63</v>
      </c>
      <c r="F76">
        <v>57.5</v>
      </c>
      <c r="G76" t="s">
        <v>103</v>
      </c>
      <c r="H76" s="1">
        <f t="shared" si="3"/>
        <v>2</v>
      </c>
      <c r="I76" s="1">
        <f t="shared" si="4"/>
        <v>2</v>
      </c>
      <c r="J76" s="2" t="str">
        <f t="shared" si="5"/>
        <v/>
      </c>
    </row>
    <row r="77" spans="1:10" x14ac:dyDescent="0.25">
      <c r="A77">
        <v>21076</v>
      </c>
      <c r="B77">
        <v>76</v>
      </c>
      <c r="C77" t="s">
        <v>105</v>
      </c>
      <c r="D77" t="s">
        <v>8</v>
      </c>
      <c r="E77">
        <v>94</v>
      </c>
      <c r="F77">
        <v>46.5</v>
      </c>
      <c r="H77" s="1" t="str">
        <f t="shared" si="3"/>
        <v/>
      </c>
      <c r="I77" s="1" t="str">
        <f t="shared" si="4"/>
        <v/>
      </c>
      <c r="J77" s="2" t="str">
        <f t="shared" si="5"/>
        <v/>
      </c>
    </row>
    <row r="78" spans="1:10" x14ac:dyDescent="0.25">
      <c r="A78">
        <v>21077</v>
      </c>
      <c r="B78">
        <v>77</v>
      </c>
      <c r="C78" t="s">
        <v>106</v>
      </c>
      <c r="D78" t="s">
        <v>18</v>
      </c>
      <c r="E78">
        <v>98</v>
      </c>
      <c r="F78">
        <v>53.5</v>
      </c>
      <c r="G78" t="s">
        <v>106</v>
      </c>
      <c r="H78" s="1">
        <f t="shared" si="3"/>
        <v>2</v>
      </c>
      <c r="I78" s="1">
        <f t="shared" si="4"/>
        <v>2</v>
      </c>
      <c r="J78" s="2" t="str">
        <f t="shared" si="5"/>
        <v/>
      </c>
    </row>
    <row r="79" spans="1:10" x14ac:dyDescent="0.25">
      <c r="A79">
        <v>21079</v>
      </c>
      <c r="B79">
        <v>79</v>
      </c>
      <c r="C79" t="s">
        <v>107</v>
      </c>
      <c r="D79" t="s">
        <v>38</v>
      </c>
      <c r="E79">
        <v>86</v>
      </c>
      <c r="F79">
        <v>80</v>
      </c>
      <c r="H79" s="1" t="str">
        <f t="shared" si="3"/>
        <v/>
      </c>
      <c r="I79" s="1" t="str">
        <f t="shared" si="4"/>
        <v/>
      </c>
      <c r="J79" s="2" t="str">
        <f t="shared" si="5"/>
        <v/>
      </c>
    </row>
    <row r="80" spans="1:10" x14ac:dyDescent="0.25">
      <c r="A80">
        <v>21080</v>
      </c>
      <c r="B80">
        <v>80</v>
      </c>
      <c r="C80" t="s">
        <v>80</v>
      </c>
      <c r="D80" t="s">
        <v>15</v>
      </c>
      <c r="E80">
        <v>94</v>
      </c>
      <c r="F80">
        <v>80.5</v>
      </c>
      <c r="G80" t="s">
        <v>80</v>
      </c>
      <c r="H80" s="1">
        <f t="shared" si="3"/>
        <v>2</v>
      </c>
      <c r="I80" s="1">
        <f t="shared" si="4"/>
        <v>2</v>
      </c>
      <c r="J80" s="2" t="str">
        <f t="shared" si="5"/>
        <v/>
      </c>
    </row>
    <row r="81" spans="1:10" x14ac:dyDescent="0.25">
      <c r="A81">
        <v>21081</v>
      </c>
      <c r="B81">
        <v>81</v>
      </c>
      <c r="C81" t="s">
        <v>108</v>
      </c>
      <c r="D81" t="s">
        <v>18</v>
      </c>
      <c r="E81">
        <v>80</v>
      </c>
      <c r="F81">
        <v>66</v>
      </c>
      <c r="H81" s="1" t="str">
        <f t="shared" si="3"/>
        <v/>
      </c>
      <c r="I81" s="1" t="str">
        <f t="shared" si="4"/>
        <v/>
      </c>
      <c r="J81" s="2" t="str">
        <f t="shared" si="5"/>
        <v/>
      </c>
    </row>
    <row r="82" spans="1:10" x14ac:dyDescent="0.25">
      <c r="A82">
        <v>21082</v>
      </c>
      <c r="B82">
        <v>82</v>
      </c>
      <c r="C82" t="s">
        <v>109</v>
      </c>
      <c r="D82" t="s">
        <v>18</v>
      </c>
      <c r="E82">
        <v>88</v>
      </c>
      <c r="F82">
        <v>33.5</v>
      </c>
      <c r="G82" t="s">
        <v>110</v>
      </c>
      <c r="H82" s="1">
        <f t="shared" si="3"/>
        <v>2</v>
      </c>
      <c r="I82" s="1">
        <f t="shared" si="4"/>
        <v>2</v>
      </c>
      <c r="J82" s="2" t="str">
        <f t="shared" si="5"/>
        <v/>
      </c>
    </row>
    <row r="83" spans="1:10" x14ac:dyDescent="0.25">
      <c r="A83">
        <v>21083</v>
      </c>
      <c r="B83">
        <v>83</v>
      </c>
      <c r="C83" t="s">
        <v>111</v>
      </c>
      <c r="D83" t="s">
        <v>15</v>
      </c>
      <c r="E83">
        <v>84</v>
      </c>
      <c r="F83">
        <v>61</v>
      </c>
      <c r="H83" s="1" t="str">
        <f t="shared" si="3"/>
        <v/>
      </c>
      <c r="I83" s="1" t="str">
        <f t="shared" si="4"/>
        <v/>
      </c>
      <c r="J83" s="2" t="str">
        <f t="shared" si="5"/>
        <v/>
      </c>
    </row>
    <row r="84" spans="1:10" x14ac:dyDescent="0.25">
      <c r="A84">
        <v>21084</v>
      </c>
      <c r="B84">
        <v>84</v>
      </c>
      <c r="C84" t="s">
        <v>112</v>
      </c>
      <c r="D84" t="s">
        <v>15</v>
      </c>
      <c r="E84">
        <v>79</v>
      </c>
      <c r="F84">
        <v>94.5</v>
      </c>
      <c r="G84" t="s">
        <v>66</v>
      </c>
      <c r="H84" s="1">
        <f t="shared" si="3"/>
        <v>4</v>
      </c>
      <c r="I84" s="1">
        <f t="shared" si="4"/>
        <v>4</v>
      </c>
      <c r="J84" s="2" t="str">
        <f t="shared" si="5"/>
        <v/>
      </c>
    </row>
    <row r="85" spans="1:10" x14ac:dyDescent="0.25">
      <c r="A85">
        <v>21085</v>
      </c>
      <c r="B85">
        <v>85</v>
      </c>
      <c r="C85" t="s">
        <v>113</v>
      </c>
      <c r="D85" t="s">
        <v>38</v>
      </c>
      <c r="E85">
        <v>78</v>
      </c>
      <c r="F85">
        <v>68</v>
      </c>
      <c r="G85" t="s">
        <v>114</v>
      </c>
      <c r="H85" s="1">
        <f t="shared" si="3"/>
        <v>2</v>
      </c>
      <c r="I85" s="1">
        <f t="shared" si="4"/>
        <v>2</v>
      </c>
      <c r="J85" s="2" t="str">
        <f t="shared" si="5"/>
        <v/>
      </c>
    </row>
    <row r="86" spans="1:10" x14ac:dyDescent="0.25">
      <c r="A86">
        <v>21086</v>
      </c>
      <c r="B86">
        <v>86</v>
      </c>
      <c r="C86" t="s">
        <v>115</v>
      </c>
      <c r="D86" t="s">
        <v>38</v>
      </c>
      <c r="E86">
        <v>90</v>
      </c>
      <c r="F86">
        <v>72.5</v>
      </c>
      <c r="H86" s="1" t="str">
        <f t="shared" si="3"/>
        <v/>
      </c>
      <c r="I86" s="1" t="str">
        <f t="shared" si="4"/>
        <v/>
      </c>
      <c r="J86" s="2" t="str">
        <f t="shared" si="5"/>
        <v/>
      </c>
    </row>
    <row r="87" spans="1:10" x14ac:dyDescent="0.25">
      <c r="A87">
        <v>21087</v>
      </c>
      <c r="B87">
        <v>87</v>
      </c>
      <c r="C87" t="s">
        <v>16</v>
      </c>
      <c r="D87" t="s">
        <v>15</v>
      </c>
      <c r="E87">
        <v>84</v>
      </c>
      <c r="F87">
        <v>84</v>
      </c>
      <c r="G87" t="s">
        <v>16</v>
      </c>
      <c r="H87" s="1">
        <f t="shared" si="3"/>
        <v>2</v>
      </c>
      <c r="I87" s="1">
        <f t="shared" si="4"/>
        <v>2</v>
      </c>
      <c r="J87" s="2" t="str">
        <f t="shared" si="5"/>
        <v/>
      </c>
    </row>
    <row r="88" spans="1:10" x14ac:dyDescent="0.25">
      <c r="A88">
        <v>21088</v>
      </c>
      <c r="B88">
        <v>88</v>
      </c>
      <c r="C88" t="s">
        <v>116</v>
      </c>
      <c r="D88" t="s">
        <v>18</v>
      </c>
      <c r="E88">
        <v>61</v>
      </c>
      <c r="F88">
        <v>59.5</v>
      </c>
      <c r="G88" t="s">
        <v>34</v>
      </c>
      <c r="H88" s="1">
        <f t="shared" si="3"/>
        <v>2</v>
      </c>
      <c r="I88" s="1">
        <f t="shared" si="4"/>
        <v>2</v>
      </c>
      <c r="J88" s="2" t="str">
        <f t="shared" si="5"/>
        <v/>
      </c>
    </row>
    <row r="89" spans="1:10" x14ac:dyDescent="0.25">
      <c r="A89">
        <v>21089</v>
      </c>
      <c r="B89">
        <v>89</v>
      </c>
      <c r="C89" t="s">
        <v>117</v>
      </c>
      <c r="D89" t="s">
        <v>38</v>
      </c>
      <c r="E89">
        <v>72</v>
      </c>
      <c r="F89">
        <v>95</v>
      </c>
      <c r="G89" t="s">
        <v>114</v>
      </c>
      <c r="H89" s="1">
        <f t="shared" si="3"/>
        <v>2</v>
      </c>
      <c r="I89" s="1">
        <f t="shared" si="4"/>
        <v>2</v>
      </c>
      <c r="J89" s="2" t="str">
        <f t="shared" si="5"/>
        <v/>
      </c>
    </row>
    <row r="90" spans="1:10" x14ac:dyDescent="0.25">
      <c r="A90">
        <v>21091</v>
      </c>
      <c r="B90">
        <v>91</v>
      </c>
      <c r="C90" t="s">
        <v>118</v>
      </c>
      <c r="D90" t="s">
        <v>36</v>
      </c>
      <c r="E90">
        <v>67</v>
      </c>
      <c r="F90">
        <v>40</v>
      </c>
      <c r="H90" s="1" t="str">
        <f t="shared" si="3"/>
        <v/>
      </c>
      <c r="I90" s="1" t="str">
        <f t="shared" si="4"/>
        <v/>
      </c>
      <c r="J90" s="2" t="str">
        <f t="shared" si="5"/>
        <v/>
      </c>
    </row>
    <row r="91" spans="1:10" x14ac:dyDescent="0.25">
      <c r="A91">
        <v>21092</v>
      </c>
      <c r="B91">
        <v>92</v>
      </c>
      <c r="C91" t="s">
        <v>119</v>
      </c>
      <c r="D91" t="s">
        <v>18</v>
      </c>
      <c r="E91">
        <v>72</v>
      </c>
      <c r="F91">
        <v>48.5</v>
      </c>
      <c r="G91" t="s">
        <v>106</v>
      </c>
      <c r="H91" s="1">
        <f t="shared" si="3"/>
        <v>2</v>
      </c>
      <c r="I91" s="1">
        <f t="shared" si="4"/>
        <v>2</v>
      </c>
      <c r="J91" s="2" t="str">
        <f t="shared" si="5"/>
        <v/>
      </c>
    </row>
    <row r="92" spans="1:10" x14ac:dyDescent="0.25">
      <c r="A92">
        <v>21093</v>
      </c>
      <c r="B92">
        <v>93</v>
      </c>
      <c r="C92" t="s">
        <v>120</v>
      </c>
      <c r="D92" t="s">
        <v>36</v>
      </c>
      <c r="E92">
        <v>100</v>
      </c>
      <c r="F92">
        <v>65.5</v>
      </c>
      <c r="H92" s="1" t="str">
        <f t="shared" si="3"/>
        <v/>
      </c>
      <c r="I92" s="1" t="str">
        <f t="shared" si="4"/>
        <v/>
      </c>
      <c r="J92" s="2" t="str">
        <f t="shared" si="5"/>
        <v/>
      </c>
    </row>
    <row r="93" spans="1:10" x14ac:dyDescent="0.25">
      <c r="A93">
        <v>21094</v>
      </c>
      <c r="B93">
        <v>94</v>
      </c>
      <c r="C93" t="s">
        <v>121</v>
      </c>
      <c r="D93" t="s">
        <v>36</v>
      </c>
      <c r="E93">
        <v>78</v>
      </c>
      <c r="F93">
        <v>75</v>
      </c>
      <c r="G93" t="s">
        <v>58</v>
      </c>
      <c r="H93" s="1">
        <f t="shared" si="3"/>
        <v>2</v>
      </c>
      <c r="I93" s="1">
        <f t="shared" si="4"/>
        <v>2</v>
      </c>
      <c r="J93" s="2" t="str">
        <f t="shared" si="5"/>
        <v/>
      </c>
    </row>
    <row r="94" spans="1:10" x14ac:dyDescent="0.25">
      <c r="A94">
        <v>21095</v>
      </c>
      <c r="B94">
        <v>95</v>
      </c>
      <c r="C94" t="s">
        <v>122</v>
      </c>
      <c r="D94" t="s">
        <v>36</v>
      </c>
      <c r="E94">
        <v>71</v>
      </c>
      <c r="F94">
        <v>79.5</v>
      </c>
      <c r="G94" t="s">
        <v>94</v>
      </c>
      <c r="H94" s="1">
        <f t="shared" si="3"/>
        <v>2</v>
      </c>
      <c r="I94" s="1">
        <f t="shared" si="4"/>
        <v>2</v>
      </c>
      <c r="J94" s="2" t="str">
        <f t="shared" si="5"/>
        <v/>
      </c>
    </row>
    <row r="95" spans="1:10" x14ac:dyDescent="0.25">
      <c r="A95">
        <v>21096</v>
      </c>
      <c r="B95">
        <v>96</v>
      </c>
      <c r="C95" t="s">
        <v>123</v>
      </c>
      <c r="D95" t="s">
        <v>18</v>
      </c>
      <c r="E95">
        <v>67</v>
      </c>
      <c r="F95">
        <v>52</v>
      </c>
      <c r="G95" t="s">
        <v>124</v>
      </c>
      <c r="H95" s="1">
        <f t="shared" si="3"/>
        <v>2</v>
      </c>
      <c r="I95" s="1">
        <f t="shared" si="4"/>
        <v>2</v>
      </c>
      <c r="J95" s="2" t="str">
        <f t="shared" si="5"/>
        <v/>
      </c>
    </row>
    <row r="96" spans="1:10" x14ac:dyDescent="0.25">
      <c r="A96">
        <v>21097</v>
      </c>
      <c r="B96">
        <v>97</v>
      </c>
      <c r="C96" t="s">
        <v>11</v>
      </c>
      <c r="D96" t="s">
        <v>8</v>
      </c>
      <c r="E96">
        <v>96</v>
      </c>
      <c r="F96">
        <v>67.5</v>
      </c>
      <c r="G96" t="s">
        <v>11</v>
      </c>
      <c r="H96" s="1">
        <f t="shared" si="3"/>
        <v>3</v>
      </c>
      <c r="I96" s="1">
        <f t="shared" si="4"/>
        <v>2</v>
      </c>
      <c r="J96" s="2" t="str">
        <f t="shared" si="5"/>
        <v>X</v>
      </c>
    </row>
    <row r="97" spans="1:10" x14ac:dyDescent="0.25">
      <c r="A97">
        <v>21098</v>
      </c>
      <c r="B97">
        <v>98</v>
      </c>
      <c r="C97" t="s">
        <v>125</v>
      </c>
      <c r="D97" t="s">
        <v>8</v>
      </c>
      <c r="E97">
        <v>90</v>
      </c>
      <c r="F97">
        <v>33.5</v>
      </c>
      <c r="H97" s="1" t="str">
        <f t="shared" si="3"/>
        <v/>
      </c>
      <c r="I97" s="1" t="str">
        <f t="shared" si="4"/>
        <v/>
      </c>
      <c r="J97" s="2" t="str">
        <f t="shared" si="5"/>
        <v/>
      </c>
    </row>
    <row r="98" spans="1:10" x14ac:dyDescent="0.25">
      <c r="A98">
        <v>21099</v>
      </c>
      <c r="B98">
        <v>99</v>
      </c>
      <c r="C98" t="s">
        <v>126</v>
      </c>
      <c r="D98" t="s">
        <v>15</v>
      </c>
      <c r="E98">
        <v>72</v>
      </c>
      <c r="F98">
        <v>41.5</v>
      </c>
      <c r="G98" t="s">
        <v>126</v>
      </c>
      <c r="H98" s="1">
        <f t="shared" si="3"/>
        <v>2</v>
      </c>
      <c r="I98" s="1">
        <f t="shared" si="4"/>
        <v>2</v>
      </c>
      <c r="J98" s="2" t="str">
        <f t="shared" si="5"/>
        <v/>
      </c>
    </row>
    <row r="99" spans="1:10" x14ac:dyDescent="0.25">
      <c r="A99">
        <v>21100</v>
      </c>
      <c r="B99">
        <v>100</v>
      </c>
      <c r="C99" t="s">
        <v>127</v>
      </c>
      <c r="D99" t="s">
        <v>38</v>
      </c>
      <c r="E99">
        <v>67</v>
      </c>
      <c r="F99">
        <v>45</v>
      </c>
      <c r="G99" t="s">
        <v>51</v>
      </c>
      <c r="H99" s="1">
        <f t="shared" si="3"/>
        <v>2</v>
      </c>
      <c r="I99" s="1">
        <f t="shared" si="4"/>
        <v>2</v>
      </c>
      <c r="J99" s="2" t="str">
        <f t="shared" si="5"/>
        <v/>
      </c>
    </row>
    <row r="100" spans="1:10" x14ac:dyDescent="0.25">
      <c r="A100">
        <v>21101</v>
      </c>
      <c r="B100">
        <v>101</v>
      </c>
      <c r="C100" t="s">
        <v>31</v>
      </c>
      <c r="D100" t="s">
        <v>15</v>
      </c>
      <c r="E100">
        <v>84</v>
      </c>
      <c r="F100">
        <v>75</v>
      </c>
      <c r="G100" t="s">
        <v>31</v>
      </c>
      <c r="H100" s="1">
        <f t="shared" si="3"/>
        <v>3</v>
      </c>
      <c r="I100" s="1">
        <f t="shared" si="4"/>
        <v>3</v>
      </c>
      <c r="J100" s="2" t="str">
        <f t="shared" si="5"/>
        <v/>
      </c>
    </row>
    <row r="101" spans="1:10" x14ac:dyDescent="0.25">
      <c r="A101">
        <v>21102</v>
      </c>
      <c r="B101">
        <v>102</v>
      </c>
      <c r="C101" t="s">
        <v>128</v>
      </c>
      <c r="D101" t="s">
        <v>8</v>
      </c>
      <c r="E101">
        <v>69</v>
      </c>
      <c r="F101">
        <v>71</v>
      </c>
      <c r="G101" t="s">
        <v>9</v>
      </c>
      <c r="H101" s="1">
        <f t="shared" si="3"/>
        <v>4</v>
      </c>
      <c r="I101" s="1">
        <f t="shared" si="4"/>
        <v>4</v>
      </c>
      <c r="J101" s="2" t="str">
        <f t="shared" si="5"/>
        <v/>
      </c>
    </row>
    <row r="102" spans="1:10" x14ac:dyDescent="0.25">
      <c r="A102">
        <v>21103</v>
      </c>
      <c r="B102">
        <v>103</v>
      </c>
      <c r="C102" t="s">
        <v>129</v>
      </c>
      <c r="D102" t="s">
        <v>36</v>
      </c>
      <c r="E102">
        <v>61</v>
      </c>
      <c r="F102">
        <v>61</v>
      </c>
      <c r="G102" t="s">
        <v>69</v>
      </c>
      <c r="H102" s="1">
        <f t="shared" si="3"/>
        <v>2</v>
      </c>
      <c r="I102" s="1">
        <f t="shared" si="4"/>
        <v>2</v>
      </c>
      <c r="J102" s="2" t="str">
        <f t="shared" si="5"/>
        <v/>
      </c>
    </row>
    <row r="103" spans="1:10" x14ac:dyDescent="0.25">
      <c r="A103">
        <v>21104</v>
      </c>
      <c r="B103">
        <v>104</v>
      </c>
      <c r="C103" t="s">
        <v>130</v>
      </c>
      <c r="D103" t="s">
        <v>15</v>
      </c>
      <c r="E103">
        <v>90</v>
      </c>
      <c r="F103">
        <v>8</v>
      </c>
      <c r="G103" t="s">
        <v>66</v>
      </c>
      <c r="H103" s="1">
        <f t="shared" si="3"/>
        <v>4</v>
      </c>
      <c r="I103" s="1">
        <f t="shared" si="4"/>
        <v>4</v>
      </c>
      <c r="J103" s="2" t="str">
        <f t="shared" si="5"/>
        <v/>
      </c>
    </row>
    <row r="104" spans="1:10" x14ac:dyDescent="0.25">
      <c r="A104">
        <v>21105</v>
      </c>
      <c r="B104">
        <v>105</v>
      </c>
      <c r="C104" t="s">
        <v>131</v>
      </c>
      <c r="D104" t="s">
        <v>8</v>
      </c>
      <c r="E104">
        <v>57</v>
      </c>
      <c r="F104">
        <v>77</v>
      </c>
      <c r="G104" t="s">
        <v>28</v>
      </c>
      <c r="H104" s="1">
        <f t="shared" si="3"/>
        <v>2</v>
      </c>
      <c r="I104" s="1">
        <f t="shared" si="4"/>
        <v>2</v>
      </c>
      <c r="J104" s="2" t="str">
        <f t="shared" si="5"/>
        <v/>
      </c>
    </row>
    <row r="105" spans="1:10" x14ac:dyDescent="0.25">
      <c r="A105">
        <v>21106</v>
      </c>
      <c r="B105">
        <v>106</v>
      </c>
      <c r="C105" t="s">
        <v>132</v>
      </c>
      <c r="D105" t="s">
        <v>18</v>
      </c>
      <c r="E105">
        <v>86</v>
      </c>
      <c r="F105">
        <v>57.5</v>
      </c>
      <c r="G105" t="s">
        <v>100</v>
      </c>
      <c r="H105" s="1">
        <f t="shared" si="3"/>
        <v>2</v>
      </c>
      <c r="I105" s="1">
        <f t="shared" si="4"/>
        <v>2</v>
      </c>
      <c r="J105" s="2" t="str">
        <f t="shared" si="5"/>
        <v/>
      </c>
    </row>
    <row r="106" spans="1:10" x14ac:dyDescent="0.25">
      <c r="A106">
        <v>21107</v>
      </c>
      <c r="B106">
        <v>107</v>
      </c>
      <c r="C106" t="s">
        <v>133</v>
      </c>
      <c r="D106" t="s">
        <v>26</v>
      </c>
      <c r="E106">
        <v>68</v>
      </c>
      <c r="F106">
        <v>76</v>
      </c>
      <c r="H106" s="1" t="str">
        <f t="shared" si="3"/>
        <v/>
      </c>
      <c r="I106" s="1" t="str">
        <f t="shared" si="4"/>
        <v/>
      </c>
      <c r="J106" s="2" t="str">
        <f t="shared" si="5"/>
        <v/>
      </c>
    </row>
    <row r="107" spans="1:10" x14ac:dyDescent="0.25">
      <c r="A107">
        <v>21108</v>
      </c>
      <c r="B107">
        <v>108</v>
      </c>
      <c r="C107" t="s">
        <v>96</v>
      </c>
      <c r="D107" t="s">
        <v>18</v>
      </c>
      <c r="E107">
        <v>88</v>
      </c>
      <c r="F107">
        <v>64.5</v>
      </c>
      <c r="G107" t="s">
        <v>96</v>
      </c>
      <c r="H107" s="1">
        <f t="shared" si="3"/>
        <v>2</v>
      </c>
      <c r="I107" s="1">
        <f t="shared" si="4"/>
        <v>2</v>
      </c>
      <c r="J107" s="2" t="str">
        <f t="shared" si="5"/>
        <v/>
      </c>
    </row>
    <row r="108" spans="1:10" x14ac:dyDescent="0.25">
      <c r="A108">
        <v>21109</v>
      </c>
      <c r="B108">
        <v>109</v>
      </c>
      <c r="C108" t="s">
        <v>134</v>
      </c>
      <c r="D108" t="s">
        <v>18</v>
      </c>
      <c r="E108">
        <v>67</v>
      </c>
      <c r="F108">
        <v>52.5</v>
      </c>
      <c r="G108" t="s">
        <v>77</v>
      </c>
      <c r="H108" s="1">
        <f t="shared" si="3"/>
        <v>2</v>
      </c>
      <c r="I108" s="1">
        <f t="shared" si="4"/>
        <v>2</v>
      </c>
      <c r="J108" s="2" t="str">
        <f t="shared" si="5"/>
        <v/>
      </c>
    </row>
    <row r="109" spans="1:10" x14ac:dyDescent="0.25">
      <c r="A109">
        <v>21110</v>
      </c>
      <c r="B109">
        <v>110</v>
      </c>
      <c r="C109" t="s">
        <v>124</v>
      </c>
      <c r="D109" t="s">
        <v>18</v>
      </c>
      <c r="E109">
        <v>92</v>
      </c>
      <c r="F109">
        <v>66</v>
      </c>
      <c r="G109" t="s">
        <v>124</v>
      </c>
      <c r="H109" s="1">
        <f t="shared" si="3"/>
        <v>2</v>
      </c>
      <c r="I109" s="1">
        <f t="shared" si="4"/>
        <v>2</v>
      </c>
      <c r="J109" s="2" t="str">
        <f t="shared" si="5"/>
        <v/>
      </c>
    </row>
    <row r="110" spans="1:10" x14ac:dyDescent="0.25">
      <c r="A110">
        <v>21111</v>
      </c>
      <c r="B110">
        <v>111</v>
      </c>
      <c r="C110" t="s">
        <v>135</v>
      </c>
      <c r="D110" t="s">
        <v>21</v>
      </c>
      <c r="E110">
        <v>74</v>
      </c>
      <c r="F110">
        <v>61.5</v>
      </c>
      <c r="H110" s="1" t="str">
        <f t="shared" si="3"/>
        <v/>
      </c>
      <c r="I110" s="1" t="str">
        <f t="shared" si="4"/>
        <v/>
      </c>
      <c r="J110" s="2" t="str">
        <f t="shared" si="5"/>
        <v/>
      </c>
    </row>
    <row r="111" spans="1:10" x14ac:dyDescent="0.25">
      <c r="A111">
        <v>21112</v>
      </c>
      <c r="B111">
        <v>112</v>
      </c>
      <c r="C111" t="s">
        <v>136</v>
      </c>
      <c r="D111" t="s">
        <v>15</v>
      </c>
      <c r="E111">
        <v>67</v>
      </c>
      <c r="F111">
        <v>68.5</v>
      </c>
      <c r="G111" t="s">
        <v>74</v>
      </c>
      <c r="H111" s="1">
        <f t="shared" si="3"/>
        <v>2</v>
      </c>
      <c r="I111" s="1">
        <f t="shared" si="4"/>
        <v>1</v>
      </c>
      <c r="J111" s="2" t="str">
        <f t="shared" si="5"/>
        <v>X</v>
      </c>
    </row>
    <row r="112" spans="1:10" x14ac:dyDescent="0.25">
      <c r="A112">
        <v>21113</v>
      </c>
      <c r="B112">
        <v>113</v>
      </c>
      <c r="C112" t="s">
        <v>137</v>
      </c>
      <c r="D112" t="s">
        <v>18</v>
      </c>
      <c r="E112">
        <v>67</v>
      </c>
      <c r="F112">
        <v>69.5</v>
      </c>
      <c r="G112" t="s">
        <v>24</v>
      </c>
      <c r="H112" s="1">
        <f t="shared" si="3"/>
        <v>2</v>
      </c>
      <c r="I112" s="1">
        <f t="shared" si="4"/>
        <v>2</v>
      </c>
      <c r="J112" s="2" t="str">
        <f t="shared" si="5"/>
        <v/>
      </c>
    </row>
    <row r="113" spans="1:10" x14ac:dyDescent="0.25">
      <c r="A113">
        <v>21114</v>
      </c>
      <c r="B113">
        <v>114</v>
      </c>
      <c r="C113" t="s">
        <v>138</v>
      </c>
      <c r="D113" t="s">
        <v>21</v>
      </c>
      <c r="E113">
        <v>67</v>
      </c>
      <c r="F113">
        <v>59.5</v>
      </c>
      <c r="G113" t="s">
        <v>42</v>
      </c>
      <c r="H113" s="1">
        <f t="shared" si="3"/>
        <v>2</v>
      </c>
      <c r="I113" s="1">
        <f t="shared" si="4"/>
        <v>2</v>
      </c>
      <c r="J113" s="2" t="str">
        <f t="shared" si="5"/>
        <v/>
      </c>
    </row>
    <row r="114" spans="1:10" x14ac:dyDescent="0.25">
      <c r="A114">
        <v>21115</v>
      </c>
      <c r="B114">
        <v>115</v>
      </c>
      <c r="C114" t="s">
        <v>139</v>
      </c>
      <c r="D114" t="s">
        <v>26</v>
      </c>
      <c r="E114">
        <v>100</v>
      </c>
      <c r="F114">
        <v>34.5</v>
      </c>
      <c r="H114" s="1" t="str">
        <f t="shared" si="3"/>
        <v/>
      </c>
      <c r="I114" s="1" t="str">
        <f t="shared" si="4"/>
        <v/>
      </c>
      <c r="J114" s="2" t="str">
        <f t="shared" si="5"/>
        <v/>
      </c>
    </row>
    <row r="115" spans="1:10" x14ac:dyDescent="0.25">
      <c r="A115">
        <v>21116</v>
      </c>
      <c r="B115">
        <v>116</v>
      </c>
      <c r="C115" t="s">
        <v>140</v>
      </c>
      <c r="D115" t="s">
        <v>21</v>
      </c>
      <c r="E115">
        <v>72</v>
      </c>
      <c r="F115">
        <v>67.5</v>
      </c>
      <c r="H115" s="1" t="str">
        <f t="shared" si="3"/>
        <v/>
      </c>
      <c r="I115" s="1" t="str">
        <f t="shared" si="4"/>
        <v/>
      </c>
      <c r="J115" s="2" t="str">
        <f t="shared" si="5"/>
        <v/>
      </c>
    </row>
    <row r="116" spans="1:10" x14ac:dyDescent="0.25">
      <c r="A116">
        <v>21117</v>
      </c>
      <c r="B116">
        <v>117</v>
      </c>
      <c r="C116" t="s">
        <v>141</v>
      </c>
      <c r="D116" t="s">
        <v>18</v>
      </c>
      <c r="E116">
        <v>67</v>
      </c>
      <c r="F116">
        <v>58</v>
      </c>
      <c r="G116" t="s">
        <v>110</v>
      </c>
      <c r="H116" s="1">
        <f t="shared" si="3"/>
        <v>2</v>
      </c>
      <c r="I116" s="1">
        <f t="shared" si="4"/>
        <v>2</v>
      </c>
      <c r="J116" s="2" t="str">
        <f t="shared" si="5"/>
        <v/>
      </c>
    </row>
    <row r="117" spans="1:10" x14ac:dyDescent="0.25">
      <c r="A117">
        <v>21118</v>
      </c>
      <c r="B117">
        <v>118</v>
      </c>
      <c r="C117" t="s">
        <v>142</v>
      </c>
      <c r="D117" t="s">
        <v>15</v>
      </c>
      <c r="E117">
        <v>70</v>
      </c>
      <c r="F117">
        <v>37</v>
      </c>
      <c r="G117" t="s">
        <v>126</v>
      </c>
      <c r="H117" s="1">
        <f t="shared" si="3"/>
        <v>2</v>
      </c>
      <c r="I117" s="1">
        <f t="shared" si="4"/>
        <v>2</v>
      </c>
      <c r="J117" s="2" t="str">
        <f t="shared" si="5"/>
        <v/>
      </c>
    </row>
  </sheetData>
  <autoFilter ref="A1:J117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C075191912F409F3CEDDB4B223495" ma:contentTypeVersion="11" ma:contentTypeDescription="Ein neues Dokument erstellen." ma:contentTypeScope="" ma:versionID="a2f276b42a407e431944ff11fa797ef0">
  <xsd:schema xmlns:xsd="http://www.w3.org/2001/XMLSchema" xmlns:xs="http://www.w3.org/2001/XMLSchema" xmlns:p="http://schemas.microsoft.com/office/2006/metadata/properties" xmlns:ns2="2b949caa-a82f-46b5-bb82-3e2782559e6a" xmlns:ns3="53bc67d1-33a2-404b-bfdc-c9364b9c97b3" targetNamespace="http://schemas.microsoft.com/office/2006/metadata/properties" ma:root="true" ma:fieldsID="29c5c0f399baca249b106ec9dee30221" ns2:_="" ns3:_="">
    <xsd:import namespace="2b949caa-a82f-46b5-bb82-3e2782559e6a"/>
    <xsd:import namespace="53bc67d1-33a2-404b-bfdc-c9364b9c9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49caa-a82f-46b5-bb82-3e2782559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c67d1-33a2-404b-bfdc-c9364b9c9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F167D-46CA-49B1-8C51-0BD7108A50EF}"/>
</file>

<file path=customXml/itemProps2.xml><?xml version="1.0" encoding="utf-8"?>
<ds:datastoreItem xmlns:ds="http://schemas.openxmlformats.org/officeDocument/2006/customXml" ds:itemID="{5E8286EC-C799-491C-A573-49C538FAC3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C340A4-3BBF-4585-B4BA-A5F691B2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Zusammenlegung Penn</vt:lpstr>
      <vt:lpstr>Tabelle2</vt:lpstr>
      <vt:lpstr>PowerBI</vt:lpstr>
      <vt:lpstr>Gemeinde_NEU_ID</vt:lpstr>
      <vt:lpstr>Kontrolle BZG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PDecarli</dc:creator>
  <cp:lastModifiedBy>Decarli Peter</cp:lastModifiedBy>
  <dcterms:created xsi:type="dcterms:W3CDTF">2015-06-05T18:19:34Z</dcterms:created>
  <dcterms:modified xsi:type="dcterms:W3CDTF">2021-07-09T07:32:50Z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0x01010072A8C114F3E2C64F98846B259ADD46A2</vt:lpwstr>
  </property>
</Properties>
</file>