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52"/>
  </bookViews>
  <sheets>
    <sheet name="Cronograma" sheetId="2" r:id="rId1"/>
    <sheet name="Folha1" sheetId="3" r:id="rId2"/>
  </sheets>
  <calcPr calcId="162913"/>
</workbook>
</file>

<file path=xl/calcChain.xml><?xml version="1.0" encoding="utf-8"?>
<calcChain xmlns="http://schemas.openxmlformats.org/spreadsheetml/2006/main">
  <c r="Y2" i="2" l="1"/>
  <c r="J26" i="2" s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J28" i="2" l="1"/>
  <c r="J25" i="2"/>
  <c r="J27" i="2" s="1"/>
  <c r="E23" i="2"/>
  <c r="E27" i="2" s="1"/>
  <c r="E25" i="2" l="1"/>
  <c r="E26" i="2"/>
</calcChain>
</file>

<file path=xl/sharedStrings.xml><?xml version="1.0" encoding="utf-8"?>
<sst xmlns="http://schemas.openxmlformats.org/spreadsheetml/2006/main" count="78" uniqueCount="51">
  <si>
    <t>Processo</t>
  </si>
  <si>
    <t>codigo</t>
  </si>
  <si>
    <t>Documento de Escopo</t>
  </si>
  <si>
    <t xml:space="preserve">Proposta Tecnica Financeira </t>
  </si>
  <si>
    <t>Desenvolvimento do Módulo de Matricula</t>
  </si>
  <si>
    <t>Desenvolvimento do Módulo de Administrativo</t>
  </si>
  <si>
    <t>Desenvolvimento do Módulo de Turmas</t>
  </si>
  <si>
    <t>Desenvolvimento do Módulo de Avaliações</t>
  </si>
  <si>
    <t>Desenvolvimento do Módulo de Integração</t>
  </si>
  <si>
    <t>Modelagem do Base de Dados</t>
  </si>
  <si>
    <t>Documento de Especificação de Requisitos</t>
  </si>
  <si>
    <t>Integração do Módulo de Matricula</t>
  </si>
  <si>
    <t>Integração do Módulo  de Administrativo</t>
  </si>
  <si>
    <t>Integração do Módulo de Turmas</t>
  </si>
  <si>
    <t>Integração do Módulo de Avaliações</t>
  </si>
  <si>
    <t>Integração do Módulo de Integração</t>
  </si>
  <si>
    <t>Capacitação do Utilizadores do Sistema</t>
  </si>
  <si>
    <t>Relatório de Encerramento do Projecto</t>
  </si>
  <si>
    <t>Cronograma</t>
  </si>
  <si>
    <t>X</t>
  </si>
  <si>
    <t>D</t>
  </si>
  <si>
    <t>F</t>
  </si>
  <si>
    <t>Divida</t>
  </si>
  <si>
    <t>Executado</t>
  </si>
  <si>
    <t>Falta</t>
  </si>
  <si>
    <t>Plano de Gestão do projecto</t>
  </si>
  <si>
    <t>Dia da Inicio</t>
  </si>
  <si>
    <t>Dia de Fim</t>
  </si>
  <si>
    <t>Periodo Percorio</t>
  </si>
  <si>
    <t>Periodo em Falta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</si>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</sst>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9" fontId="0" fillId="0" borderId="0" xfId="2" applyFont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2" borderId="0" xfId="1" applyAlignment="1">
      <alignment horizontal="center"/>
    </xf>
    <xf numFmtId="14" fontId="0" fillId="0" borderId="0" xfId="0" applyNumberFormat="1"/>
  </cellXfs>
  <cellStyles count="3">
    <cellStyle name="Correto" xfId="1" builtinId="26"/>
    <cellStyle name="Normal" xfId="0" builtinId="0"/>
    <cellStyle name="Percentagem" xfId="2" builtinId="5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C3:Y20" totalsRowShown="0">
  <autoFilter ref="C3:Y20"/>
  <tableColumns count="23">
    <tableColumn id="1" name="codigo" dataDxfId="13"/>
    <tableColumn id="2" name="Processo" dataDxfId="12"/>
    <tableColumn id="3" name="Semana 01" dataDxfId="11"/>
    <tableColumn id="4" name="Semana 02" dataDxfId="10"/>
    <tableColumn id="5" name="Semana 03" dataDxfId="9"/>
    <tableColumn id="6" name="Semana 04" dataDxfId="8"/>
    <tableColumn id="7" name="Semana 05" dataDxfId="7"/>
    <tableColumn id="8" name="Semana 06" dataDxfId="6"/>
    <tableColumn id="9" name="Semana 07" dataDxfId="5"/>
    <tableColumn id="10" name="Semana 08"/>
    <tableColumn id="11" name="Semana 09"/>
    <tableColumn id="12" name="Semana 10"/>
    <tableColumn id="13" name="Semana 11"/>
    <tableColumn id="14" name="Semana 12"/>
    <tableColumn id="15" name="Semana 13"/>
    <tableColumn id="16" name="Semana 14"/>
    <tableColumn id="20" name="Semana 15"/>
    <tableColumn id="19" name="Semana 16"/>
    <tableColumn id="18" name="Semana 17"/>
    <tableColumn id="21" name="Semana 18"/>
    <tableColumn id="22" name="Semana 19"/>
    <tableColumn id="17" name="Semana 20"/>
    <tableColumn id="23" name="Semana 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28"/>
  <sheetViews>
    <sheetView tabSelected="1" topLeftCell="D1" zoomScale="80" zoomScaleNormal="80" workbookViewId="0">
      <selection activeCell="D3" sqref="A3:XFD3"/>
    </sheetView>
  </sheetViews>
  <sheetFormatPr defaultRowHeight="15" x14ac:dyDescent="0.25"/>
  <cols>
    <col min="3" max="3" width="8.85546875" style="4"/>
    <col min="4" max="4" width="48.5703125" style="4" bestFit="1" customWidth="1"/>
    <col min="5" max="7" width="13.85546875" bestFit="1" customWidth="1"/>
    <col min="8" max="8" width="18" bestFit="1" customWidth="1"/>
    <col min="9" max="24" width="13.85546875" bestFit="1" customWidth="1"/>
  </cols>
  <sheetData>
    <row r="1" spans="3:25" x14ac:dyDescent="0.25">
      <c r="J1" s="10" t="s">
        <v>18</v>
      </c>
      <c r="K1" s="10"/>
      <c r="L1" s="10"/>
      <c r="M1" s="10"/>
      <c r="N1" s="10"/>
    </row>
    <row r="2" spans="3:25" x14ac:dyDescent="0.25">
      <c r="E2" s="11">
        <f>DATE(2019,8,14)</f>
        <v>43691</v>
      </c>
      <c r="F2" s="11">
        <f>DATE(YEAR(E2),MONTH(E2),DAY(E2)+7)</f>
        <v>43698</v>
      </c>
      <c r="G2" s="11">
        <f t="shared" ref="G2:Y2" si="0">DATE(YEAR(F2),MONTH(F2),DAY(F2)+7)</f>
        <v>43705</v>
      </c>
      <c r="H2" s="11">
        <f t="shared" si="0"/>
        <v>43712</v>
      </c>
      <c r="I2" s="11">
        <f t="shared" si="0"/>
        <v>43719</v>
      </c>
      <c r="J2" s="11">
        <f t="shared" si="0"/>
        <v>43726</v>
      </c>
      <c r="K2" s="11">
        <f t="shared" si="0"/>
        <v>43733</v>
      </c>
      <c r="L2" s="11">
        <f t="shared" si="0"/>
        <v>43740</v>
      </c>
      <c r="M2" s="11">
        <f t="shared" si="0"/>
        <v>43747</v>
      </c>
      <c r="N2" s="11">
        <f t="shared" si="0"/>
        <v>43754</v>
      </c>
      <c r="O2" s="11">
        <f t="shared" si="0"/>
        <v>43761</v>
      </c>
      <c r="P2" s="11">
        <f t="shared" si="0"/>
        <v>43768</v>
      </c>
      <c r="Q2" s="11">
        <f t="shared" si="0"/>
        <v>43775</v>
      </c>
      <c r="R2" s="11">
        <f t="shared" si="0"/>
        <v>43782</v>
      </c>
      <c r="S2" s="11">
        <f t="shared" si="0"/>
        <v>43789</v>
      </c>
      <c r="T2" s="11">
        <f t="shared" si="0"/>
        <v>43796</v>
      </c>
      <c r="U2" s="11">
        <f t="shared" si="0"/>
        <v>43803</v>
      </c>
      <c r="V2" s="11">
        <f t="shared" si="0"/>
        <v>43810</v>
      </c>
      <c r="W2" s="11">
        <f t="shared" si="0"/>
        <v>43817</v>
      </c>
      <c r="X2" s="11">
        <f t="shared" si="0"/>
        <v>43824</v>
      </c>
      <c r="Y2" s="11">
        <f t="shared" si="0"/>
        <v>43831</v>
      </c>
    </row>
    <row r="3" spans="3:25" x14ac:dyDescent="0.25">
      <c r="C3" s="4" t="s">
        <v>1</v>
      </c>
      <c r="D3" s="4" t="s">
        <v>0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</row>
    <row r="4" spans="3:25" x14ac:dyDescent="0.25">
      <c r="C4" s="4">
        <v>1</v>
      </c>
      <c r="D4" s="4" t="s">
        <v>2</v>
      </c>
      <c r="E4" s="3" t="s">
        <v>19</v>
      </c>
      <c r="F4" s="1"/>
      <c r="G4" s="1"/>
      <c r="H4" s="1"/>
      <c r="I4" s="1"/>
      <c r="J4" s="1"/>
      <c r="K4" s="1"/>
    </row>
    <row r="5" spans="3:25" x14ac:dyDescent="0.25">
      <c r="C5" s="4">
        <v>2</v>
      </c>
      <c r="D5" s="4" t="s">
        <v>3</v>
      </c>
      <c r="E5" s="3" t="s">
        <v>19</v>
      </c>
      <c r="F5" s="3" t="s">
        <v>19</v>
      </c>
      <c r="G5" s="1"/>
      <c r="H5" s="1"/>
      <c r="I5" s="1"/>
      <c r="J5" s="1"/>
      <c r="K5" s="1"/>
    </row>
    <row r="6" spans="3:25" x14ac:dyDescent="0.25">
      <c r="C6" s="4">
        <v>3</v>
      </c>
      <c r="D6" s="4" t="s">
        <v>25</v>
      </c>
      <c r="E6" s="1"/>
      <c r="F6" s="3" t="s">
        <v>19</v>
      </c>
      <c r="G6" s="3" t="s">
        <v>19</v>
      </c>
      <c r="H6" s="1"/>
      <c r="I6" s="1"/>
      <c r="J6" s="1"/>
      <c r="K6" s="1"/>
    </row>
    <row r="7" spans="3:25" s="1" customFormat="1" x14ac:dyDescent="0.25">
      <c r="C7" s="4">
        <v>12</v>
      </c>
      <c r="D7" s="4" t="s">
        <v>10</v>
      </c>
      <c r="F7" s="2"/>
      <c r="G7" s="3" t="s">
        <v>19</v>
      </c>
      <c r="H7" s="3" t="s">
        <v>19</v>
      </c>
      <c r="I7" s="3" t="s">
        <v>19</v>
      </c>
      <c r="J7" s="3" t="s">
        <v>19</v>
      </c>
    </row>
    <row r="8" spans="3:25" s="1" customFormat="1" x14ac:dyDescent="0.25">
      <c r="C8" s="4">
        <v>13</v>
      </c>
      <c r="D8" s="4" t="s">
        <v>9</v>
      </c>
      <c r="F8" s="2"/>
      <c r="K8" s="3" t="s">
        <v>19</v>
      </c>
    </row>
    <row r="9" spans="3:25" s="1" customFormat="1" x14ac:dyDescent="0.25">
      <c r="C9" s="4">
        <v>14</v>
      </c>
      <c r="D9" s="4" t="s">
        <v>4</v>
      </c>
      <c r="F9" s="2"/>
      <c r="L9" s="3" t="s">
        <v>19</v>
      </c>
      <c r="M9" s="3" t="s">
        <v>19</v>
      </c>
    </row>
    <row r="10" spans="3:25" s="1" customFormat="1" x14ac:dyDescent="0.25">
      <c r="C10" s="4">
        <v>15</v>
      </c>
      <c r="D10" s="4" t="s">
        <v>11</v>
      </c>
      <c r="N10" s="3" t="s">
        <v>19</v>
      </c>
    </row>
    <row r="11" spans="3:25" s="1" customFormat="1" x14ac:dyDescent="0.25">
      <c r="C11" s="4">
        <v>16</v>
      </c>
      <c r="D11" s="4" t="s">
        <v>5</v>
      </c>
      <c r="M11" s="2"/>
      <c r="N11" s="3" t="s">
        <v>19</v>
      </c>
      <c r="O11" s="3" t="s">
        <v>19</v>
      </c>
    </row>
    <row r="12" spans="3:25" s="1" customFormat="1" x14ac:dyDescent="0.25">
      <c r="C12" s="4">
        <v>17</v>
      </c>
      <c r="D12" s="4" t="s">
        <v>12</v>
      </c>
      <c r="P12" s="3" t="s">
        <v>19</v>
      </c>
    </row>
    <row r="13" spans="3:25" s="1" customFormat="1" x14ac:dyDescent="0.25">
      <c r="C13" s="4">
        <v>18</v>
      </c>
      <c r="D13" s="4" t="s">
        <v>6</v>
      </c>
      <c r="P13" s="3" t="s">
        <v>21</v>
      </c>
      <c r="Q13" s="3" t="s">
        <v>21</v>
      </c>
    </row>
    <row r="14" spans="3:25" s="1" customFormat="1" x14ac:dyDescent="0.25">
      <c r="C14" s="4">
        <v>19</v>
      </c>
      <c r="D14" s="4" t="s">
        <v>13</v>
      </c>
      <c r="R14" s="3" t="s">
        <v>21</v>
      </c>
    </row>
    <row r="15" spans="3:25" s="1" customFormat="1" x14ac:dyDescent="0.25">
      <c r="C15" s="4">
        <v>20</v>
      </c>
      <c r="D15" s="4" t="s">
        <v>7</v>
      </c>
      <c r="R15" s="3" t="s">
        <v>21</v>
      </c>
      <c r="S15" s="3" t="s">
        <v>21</v>
      </c>
      <c r="T15" s="2"/>
      <c r="U15" s="2"/>
      <c r="V15" s="2"/>
      <c r="W15" s="2"/>
      <c r="X15" s="2"/>
      <c r="Y15" s="2"/>
    </row>
    <row r="16" spans="3:25" s="1" customFormat="1" x14ac:dyDescent="0.25">
      <c r="C16" s="4">
        <v>21</v>
      </c>
      <c r="D16" s="4" t="s">
        <v>14</v>
      </c>
      <c r="T16" s="3" t="s">
        <v>21</v>
      </c>
    </row>
    <row r="17" spans="3:25" s="1" customFormat="1" x14ac:dyDescent="0.25">
      <c r="C17" s="4">
        <v>22</v>
      </c>
      <c r="D17" s="4" t="s">
        <v>8</v>
      </c>
      <c r="T17" s="3" t="s">
        <v>21</v>
      </c>
      <c r="U17" s="3" t="s">
        <v>21</v>
      </c>
      <c r="V17" s="2"/>
      <c r="W17" s="2"/>
      <c r="X17" s="2"/>
      <c r="Y17" s="2"/>
    </row>
    <row r="18" spans="3:25" s="1" customFormat="1" x14ac:dyDescent="0.25">
      <c r="C18" s="4">
        <v>23</v>
      </c>
      <c r="D18" s="4" t="s">
        <v>15</v>
      </c>
      <c r="V18" s="3" t="s">
        <v>21</v>
      </c>
      <c r="W18" s="2"/>
      <c r="X18" s="2"/>
      <c r="Y18" s="2"/>
    </row>
    <row r="19" spans="3:25" s="1" customFormat="1" x14ac:dyDescent="0.25">
      <c r="C19" s="4">
        <v>24</v>
      </c>
      <c r="D19" s="5" t="s">
        <v>16</v>
      </c>
      <c r="W19" s="3" t="s">
        <v>21</v>
      </c>
      <c r="X19" s="3"/>
      <c r="Y19" s="2"/>
    </row>
    <row r="20" spans="3:25" s="1" customFormat="1" x14ac:dyDescent="0.25">
      <c r="C20" s="4">
        <v>25</v>
      </c>
      <c r="D20" s="5" t="s">
        <v>17</v>
      </c>
      <c r="Y20" s="3" t="s">
        <v>21</v>
      </c>
    </row>
    <row r="23" spans="3:25" hidden="1" x14ac:dyDescent="0.25">
      <c r="E23">
        <f>COUNTA(Table6[[Semana 01]:[Semana 21]])</f>
        <v>27</v>
      </c>
    </row>
    <row r="25" spans="3:25" x14ac:dyDescent="0.25">
      <c r="C25" s="4" t="s">
        <v>19</v>
      </c>
      <c r="D25" s="8" t="s">
        <v>23</v>
      </c>
      <c r="E25" s="6">
        <f>COUNTIF(Table6[[Semana 01]:[Semana 21]],"X")/E23</f>
        <v>0.59259259259259256</v>
      </c>
      <c r="H25" t="s">
        <v>26</v>
      </c>
      <c r="J25" s="11">
        <f>E2</f>
        <v>43691</v>
      </c>
    </row>
    <row r="26" spans="3:25" x14ac:dyDescent="0.25">
      <c r="C26" s="4" t="s">
        <v>20</v>
      </c>
      <c r="D26" s="7" t="s">
        <v>22</v>
      </c>
      <c r="E26" s="6">
        <f>COUNTIF(Table6[[Semana 01]:[Semana 21]],"D")/E23</f>
        <v>0</v>
      </c>
      <c r="H26" t="s">
        <v>27</v>
      </c>
      <c r="J26" s="11">
        <f>Y2</f>
        <v>43831</v>
      </c>
    </row>
    <row r="27" spans="3:25" x14ac:dyDescent="0.25">
      <c r="C27" s="4" t="s">
        <v>21</v>
      </c>
      <c r="D27" s="9" t="s">
        <v>24</v>
      </c>
      <c r="E27" s="6">
        <f>COUNTIF(Table6[[Semana 01]:[Semana 21]],"F")/E23</f>
        <v>0.40740740740740738</v>
      </c>
      <c r="H27" t="s">
        <v>28</v>
      </c>
      <c r="J27">
        <f ca="1">_xlfn.DAYS(TODAY(),J25)</f>
        <v>104</v>
      </c>
    </row>
    <row r="28" spans="3:25" x14ac:dyDescent="0.25">
      <c r="H28" t="s">
        <v>29</v>
      </c>
      <c r="J28">
        <f ca="1">_xlfn.DAYS(J26,TODAY())</f>
        <v>36</v>
      </c>
    </row>
  </sheetData>
  <mergeCells count="1">
    <mergeCell ref="J1:N1"/>
  </mergeCells>
  <conditionalFormatting sqref="E27:X1048576 E26:G26 I26:X26 E1:X2 E21:X25 E3:Y20 Y2">
    <cfRule type="cellIs" dxfId="4" priority="4" operator="equal">
      <formula>"D"</formula>
    </cfRule>
    <cfRule type="cellIs" dxfId="3" priority="5" operator="equal">
      <formula>"X"</formula>
    </cfRule>
  </conditionalFormatting>
  <conditionalFormatting sqref="E4:Y20">
    <cfRule type="cellIs" dxfId="2" priority="1" operator="equal">
      <formula>"F"</formula>
    </cfRule>
    <cfRule type="cellIs" dxfId="1" priority="2" operator="equal">
      <formula>"x"</formula>
    </cfRule>
    <cfRule type="cellIs" dxfId="0" priority="3" operator="equal">
      <formula>"F"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Cronograma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2019-11-27T00:09:19Z</dcterms:modified>
</cp:coreProperties>
</file>