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dev\PythonProjects\aiphoria\data\"/>
    </mc:Choice>
  </mc:AlternateContent>
  <xr:revisionPtr revIDLastSave="0" documentId="13_ncr:1_{32ACA156-5638-4DCF-B94B-4979D3CE4BC7}" xr6:coauthVersionLast="47" xr6:coauthVersionMax="47" xr10:uidLastSave="{00000000-0000-0000-0000-000000000000}"/>
  <bookViews>
    <workbookView xWindow="-120" yWindow="-120" windowWidth="29040" windowHeight="15840" firstSheet="1" activeTab="1" xr2:uid="{1000A452-A98F-45C1-B843-91F7F67E097C}"/>
  </bookViews>
  <sheets>
    <sheet name="Readme" sheetId="4" r:id="rId1"/>
    <sheet name="Settings" sheetId="11" r:id="rId2"/>
    <sheet name="Processes" sheetId="6" r:id="rId3"/>
    <sheet name="Flows" sheetId="1" r:id="rId4"/>
    <sheet name="Scenarios" sheetId="12" r:id="rId5"/>
    <sheet name="Colors" sheetId="13" r:id="rId6"/>
    <sheet name="Data validation parameters" sheetId="9" r:id="rId7"/>
    <sheet name="Carbon fraction (will be moved)" sheetId="7" r:id="rId8"/>
  </sheets>
  <definedNames>
    <definedName name="_xlnm._FilterDatabase" localSheetId="3" hidden="1">Flows!$A$3:$P$3</definedName>
    <definedName name="_xlnm._FilterDatabase" localSheetId="2" hidden="1">Processes!$D$3:$R$3</definedName>
    <definedName name="_xlnm._FilterDatabase" localSheetId="1" hidden="1">Settings!$B$6:$E$6</definedName>
    <definedName name="Boolean">'Data validation parameters'!$C$6:$C$7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0" i="1" l="1"/>
  <c r="O9" i="1"/>
  <c r="O8" i="1"/>
  <c r="O7" i="1"/>
  <c r="O6" i="1"/>
  <c r="O5" i="1"/>
  <c r="O4" i="1"/>
  <c r="D4" i="6" l="1"/>
  <c r="I11" i="1" l="1"/>
  <c r="H11" i="1"/>
  <c r="I10" i="1"/>
  <c r="H10" i="1"/>
  <c r="D12" i="6"/>
  <c r="D9" i="6"/>
  <c r="I8" i="1" l="1"/>
  <c r="H8" i="1"/>
  <c r="I9" i="1"/>
  <c r="H9" i="1"/>
  <c r="I7" i="1"/>
  <c r="H7" i="1"/>
  <c r="I13" i="1"/>
  <c r="H13" i="1"/>
  <c r="H4" i="1" l="1"/>
  <c r="I4" i="1"/>
  <c r="H5" i="1"/>
  <c r="I5" i="1"/>
  <c r="H6" i="1"/>
  <c r="I6" i="1"/>
  <c r="H12" i="1"/>
  <c r="I12" i="1"/>
  <c r="D7" i="6" l="1"/>
  <c r="D11" i="6" l="1"/>
  <c r="D10" i="6"/>
  <c r="D8" i="6"/>
  <c r="D6" i="6"/>
  <c r="D5" i="6"/>
  <c r="F10" i="1" l="1"/>
  <c r="F11" i="1"/>
  <c r="C10" i="1"/>
  <c r="F13" i="1"/>
  <c r="C8" i="1"/>
  <c r="F8" i="1"/>
  <c r="C7" i="1"/>
  <c r="F7" i="1"/>
  <c r="C9" i="1"/>
  <c r="F9" i="1"/>
  <c r="C13" i="1"/>
  <c r="C5" i="1"/>
  <c r="C6" i="1"/>
  <c r="F5" i="1"/>
  <c r="C12" i="1"/>
  <c r="F4" i="1"/>
  <c r="F12" i="1"/>
  <c r="C4" i="1"/>
  <c r="F6" i="1"/>
</calcChain>
</file>

<file path=xl/sharedStrings.xml><?xml version="1.0" encoding="utf-8"?>
<sst xmlns="http://schemas.openxmlformats.org/spreadsheetml/2006/main" count="394" uniqueCount="239">
  <si>
    <t>Years</t>
  </si>
  <si>
    <t>Processes</t>
  </si>
  <si>
    <t>Flows</t>
  </si>
  <si>
    <t>Tab name</t>
  </si>
  <si>
    <t>Description</t>
  </si>
  <si>
    <t>Notes</t>
  </si>
  <si>
    <t>Source data processes normalized</t>
  </si>
  <si>
    <t>Source data flows normalized</t>
  </si>
  <si>
    <t>Data type</t>
  </si>
  <si>
    <t>string</t>
  </si>
  <si>
    <t>integer</t>
  </si>
  <si>
    <t>float</t>
  </si>
  <si>
    <t>Unit</t>
  </si>
  <si>
    <t>%</t>
  </si>
  <si>
    <t xml:space="preserve"> kg/m3</t>
  </si>
  <si>
    <t>Density</t>
  </si>
  <si>
    <t>Modelling status</t>
  </si>
  <si>
    <t>Comment</t>
  </si>
  <si>
    <t>Source</t>
  </si>
  <si>
    <t>First</t>
  </si>
  <si>
    <t>Second</t>
  </si>
  <si>
    <t>RoW</t>
  </si>
  <si>
    <t>Import</t>
  </si>
  <si>
    <t>Export</t>
  </si>
  <si>
    <t>Normalized X</t>
  </si>
  <si>
    <t>Normalized Y</t>
  </si>
  <si>
    <t xml:space="preserve">Comment </t>
  </si>
  <si>
    <t xml:space="preserve">float </t>
  </si>
  <si>
    <t>Please note</t>
  </si>
  <si>
    <t>Process IDs</t>
  </si>
  <si>
    <t xml:space="preserve">Other topics </t>
  </si>
  <si>
    <t>About</t>
  </si>
  <si>
    <t xml:space="preserve">Notes </t>
  </si>
  <si>
    <t xml:space="preserve">Virtual flows </t>
  </si>
  <si>
    <t>Unbalanced system</t>
  </si>
  <si>
    <t xml:space="preserve">Units of flows </t>
  </si>
  <si>
    <t xml:space="preserve">Absolute values </t>
  </si>
  <si>
    <t>aiphoria does not recognize between absolute units but only between absolute and relative (%)</t>
  </si>
  <si>
    <t>Make sure that no whitespaces exist on the process IDs (at the end or beginning)</t>
  </si>
  <si>
    <t>General information</t>
  </si>
  <si>
    <t xml:space="preserve">About aiphoria </t>
  </si>
  <si>
    <t xml:space="preserve">Positioning of flows in the sankey </t>
  </si>
  <si>
    <t xml:space="preserve">Columns P and Q in the process sheet give the possibility to the user to automatically position the processes and flows in the sankey diagram. Firstly, the user needs to run aiphoria, then when the sankey diagram pops up the user should manually position the processes and flows to the preferred position; get the x and y information from the graph, then paste them into excel and run again. </t>
  </si>
  <si>
    <t>Label shown in graph</t>
  </si>
  <si>
    <t>Process sheet: Normalized x and y columns</t>
  </si>
  <si>
    <t>m3, kg, %</t>
  </si>
  <si>
    <t>Year</t>
  </si>
  <si>
    <t>FI</t>
  </si>
  <si>
    <t>Industrial_roundwood</t>
  </si>
  <si>
    <t>Sawnwood</t>
  </si>
  <si>
    <t>Sawmilling</t>
  </si>
  <si>
    <t>Construction</t>
  </si>
  <si>
    <t>Furniture</t>
  </si>
  <si>
    <t>Residues</t>
  </si>
  <si>
    <t>Incineration</t>
  </si>
  <si>
    <t>EoL</t>
  </si>
  <si>
    <t>by_prod</t>
  </si>
  <si>
    <t>VAM</t>
  </si>
  <si>
    <t>Normal</t>
  </si>
  <si>
    <t>https://doi.org/10.1016/j.resconrec.2024.107476</t>
  </si>
  <si>
    <t>Assumed density of CLT 480 kg/m3</t>
  </si>
  <si>
    <t>Assumer density of a furniture product 450 kg/m3</t>
  </si>
  <si>
    <t xml:space="preserve">Random input values </t>
  </si>
  <si>
    <t>Sawmilling:FI</t>
  </si>
  <si>
    <t>Residues:FI</t>
  </si>
  <si>
    <t>Process ID</t>
  </si>
  <si>
    <t>DMFA results (example) sheet</t>
  </si>
  <si>
    <t>The DMFA results content is pasted here to illustrate the results deriving from the demo case taken place in the example.ipynb</t>
  </si>
  <si>
    <t>Carbon fraction (will be moved) sheet</t>
  </si>
  <si>
    <t xml:space="preserve">Carbon accounting </t>
  </si>
  <si>
    <t xml:space="preserve">Results </t>
  </si>
  <si>
    <t>Carbon fraction</t>
  </si>
  <si>
    <r>
      <t xml:space="preserve">This sheets represent the flows/arrows/edges in the flowchart. The idea is to </t>
    </r>
    <r>
      <rPr>
        <b/>
        <sz val="11"/>
        <color theme="1"/>
        <rFont val="Calibri"/>
        <family val="2"/>
        <scheme val="minor"/>
      </rPr>
      <t>create IDs in an string style "Process-Process location"</t>
    </r>
    <r>
      <rPr>
        <sz val="11"/>
        <color theme="1"/>
        <rFont val="Calibri"/>
        <family val="2"/>
        <scheme val="minor"/>
      </rPr>
      <t xml:space="preserve"> (e.g., P1:EU) for both, the source and target processes. With that, and the transformation stages from </t>
    </r>
    <r>
      <rPr>
        <b/>
        <sz val="11"/>
        <color theme="1"/>
        <rFont val="Calibri"/>
        <family val="2"/>
        <scheme val="minor"/>
      </rPr>
      <t xml:space="preserve">Processes sheet </t>
    </r>
    <r>
      <rPr>
        <sz val="11"/>
        <color theme="1"/>
        <rFont val="Calibri"/>
        <family val="2"/>
        <scheme val="minor"/>
      </rPr>
      <t xml:space="preserve">it is also possible to create the flowchart. In the flows sheet define the source process name on the source process cell. Then fill in the source process location, target process name and target process location. Fill in the value, year and run. </t>
    </r>
    <r>
      <rPr>
        <b/>
        <sz val="11"/>
        <color theme="1"/>
        <rFont val="Calibri"/>
        <family val="2"/>
        <scheme val="minor"/>
      </rPr>
      <t>Columns B to L need be filled in for aiphoria to run.</t>
    </r>
  </si>
  <si>
    <t>Mm3 SWE</t>
  </si>
  <si>
    <t>a</t>
  </si>
  <si>
    <t>b</t>
  </si>
  <si>
    <t>c</t>
  </si>
  <si>
    <t>e</t>
  </si>
  <si>
    <t>f</t>
  </si>
  <si>
    <t>g</t>
  </si>
  <si>
    <t>h</t>
  </si>
  <si>
    <t>d</t>
  </si>
  <si>
    <t>i</t>
  </si>
  <si>
    <t>j</t>
  </si>
  <si>
    <t>Fixed</t>
  </si>
  <si>
    <t>LogNormal</t>
  </si>
  <si>
    <t>Weibull</t>
  </si>
  <si>
    <t>FoldedNormal</t>
  </si>
  <si>
    <t>Value</t>
  </si>
  <si>
    <t>Process</t>
  </si>
  <si>
    <t>Lifetime</t>
  </si>
  <si>
    <t xml:space="preserve">tuple </t>
  </si>
  <si>
    <t>These are the settings for the scenario file</t>
  </si>
  <si>
    <t>Parameter name</t>
  </si>
  <si>
    <t>sheet_name_processes</t>
  </si>
  <si>
    <t>skip_num_rows_processes</t>
  </si>
  <si>
    <t>sheet_name_flows</t>
  </si>
  <si>
    <t>skip_num_rows_flows</t>
  </si>
  <si>
    <t>Sheet name that contains data for Processes, e.g. (Processes)</t>
  </si>
  <si>
    <t>Number of rows to skip when reading data for Processes (e.g. 2). NOTE: Header row must be the first row to read!</t>
  </si>
  <si>
    <t>Sheet name that contains data for Flows, (e.g. Flows)</t>
  </si>
  <si>
    <t>start_year</t>
  </si>
  <si>
    <t>Starting year of the model</t>
  </si>
  <si>
    <t>end_year</t>
  </si>
  <si>
    <t>detect_year_range</t>
  </si>
  <si>
    <t>Boolean values</t>
  </si>
  <si>
    <t>Detect the year range automatically from file</t>
  </si>
  <si>
    <t>use_virtual_flows</t>
  </si>
  <si>
    <t>Use virtual flows. If enabled, creates missing flows for Processes that have imbalance of input and output flows i.e. unreported flows</t>
  </si>
  <si>
    <t>conversion_factor_c_to_co2</t>
  </si>
  <si>
    <t>Conversion factor from C to CO2</t>
  </si>
  <si>
    <t>Ending year of the model, included in in time range</t>
  </si>
  <si>
    <t>Example: first parameter sheet_name_processes goes to cell B6 and value Processes goes to cell C6.</t>
  </si>
  <si>
    <t>NOTE: The parameters are read columns B and C and from row 7 downward, including that row.</t>
  </si>
  <si>
    <t>Type</t>
  </si>
  <si>
    <t>virtual_flows_epsilon</t>
  </si>
  <si>
    <t>If using virtual flows, create virtual flow to process if process total inputs and outputs difference is greater than this value</t>
  </si>
  <si>
    <t xml:space="preserve">This is the input file of aiphoria where the user defines the processes/nodes and flows/arrows/edges within the preferred system. aiphoria supports both static and dynamic assessments (e.g from 2021 to 2050). If can be used to assess any system and both product or process based MFAs. </t>
  </si>
  <si>
    <r>
      <t>This sheet is the starting point for aiphoria.</t>
    </r>
    <r>
      <rPr>
        <b/>
        <sz val="11"/>
        <color theme="1"/>
        <rFont val="Calibri"/>
        <family val="2"/>
        <scheme val="minor"/>
      </rPr>
      <t xml:space="preserve"> User define what process/nodes to be included in the study</t>
    </r>
    <r>
      <rPr>
        <sz val="11"/>
        <color theme="1"/>
        <rFont val="Calibri"/>
        <family val="2"/>
        <scheme val="minor"/>
      </rPr>
      <t xml:space="preserve">. With the transformation stages it's possible to locate the nodes in a graph. Life time (LT) and LT distribution are included to consider stock distribution in ODYM. Define the name of the process, its stage within the system boundaries, location, distribution type and distribution parameters (see ODYM tutorials/guides). At the end you should have a process ID with the name and location (e.g. P1:EU). After you have described all the processes within you system, you can move to the flows spreadsheet. It is advised to visualise your system (e.g. using https://excalidraw.com/) before you start implimenting in aiphoria. </t>
    </r>
    <r>
      <rPr>
        <b/>
        <sz val="11"/>
        <color theme="1"/>
        <rFont val="Calibri"/>
        <family val="2"/>
        <scheme val="minor"/>
      </rPr>
      <t>Columns B to I need be filled in for aiphoria to run.</t>
    </r>
  </si>
  <si>
    <t>Distribution type</t>
  </si>
  <si>
    <t>https://excalidraw.com/#json=TH95eCDBsN1pfqczsMf84,S3TGIZvZiI-AUl8oZJcUYg</t>
  </si>
  <si>
    <t>fill_missing_relative_flows</t>
  </si>
  <si>
    <t>fill_missing_absolute_flows</t>
  </si>
  <si>
    <t>Fill in missing timestep with the last timestep provided by the user. Default value is True</t>
  </si>
  <si>
    <t>Boolean</t>
  </si>
  <si>
    <t>Integer</t>
  </si>
  <si>
    <t>String</t>
  </si>
  <si>
    <t xml:space="preserve">String </t>
  </si>
  <si>
    <t>Float</t>
  </si>
  <si>
    <t xml:space="preserve">If the system is not balanced (Inputs not equal to outputs) then aiphoria creates virtual flows to show the imbalances. Virtual flows can toggled off from Settings. </t>
  </si>
  <si>
    <t>fill_method</t>
  </si>
  <si>
    <t>Interpolate</t>
  </si>
  <si>
    <t>Next</t>
  </si>
  <si>
    <t xml:space="preserve">Previous </t>
  </si>
  <si>
    <t xml:space="preserve">Zeros </t>
  </si>
  <si>
    <t>Simple</t>
  </si>
  <si>
    <t>sheet_name_scenarios</t>
  </si>
  <si>
    <t>Scenarios</t>
  </si>
  <si>
    <t>Sheet name that contains scenarios (flow variations)</t>
  </si>
  <si>
    <t>create_network_graphs</t>
  </si>
  <si>
    <t>Create network graphs to visualize process connections for each scenario</t>
  </si>
  <si>
    <t>create_sankey_charts</t>
  </si>
  <si>
    <t>Create Sankey charts for each scenario</t>
  </si>
  <si>
    <t>Scenario name</t>
  </si>
  <si>
    <t>Source process ID</t>
  </si>
  <si>
    <t>Target process ID</t>
  </si>
  <si>
    <t>Change in value (delta)</t>
  </si>
  <si>
    <t>Change type (Value or % = proportional)</t>
  </si>
  <si>
    <t>Start year (included)</t>
  </si>
  <si>
    <t>End year (included)</t>
  </si>
  <si>
    <t>Function type</t>
  </si>
  <si>
    <t>Target process ID (where the opposite change is applied)</t>
  </si>
  <si>
    <r>
      <t xml:space="preserve">Fill method if either </t>
    </r>
    <r>
      <rPr>
        <b/>
        <sz val="11"/>
        <color theme="1"/>
        <rFont val="Calibri"/>
        <family val="2"/>
        <scheme val="minor"/>
      </rPr>
      <t>fill_missing_absolute_flows</t>
    </r>
    <r>
      <rPr>
        <sz val="11"/>
        <color theme="1"/>
        <rFont val="Calibri"/>
        <family val="2"/>
        <scheme val="minor"/>
      </rPr>
      <t xml:space="preserve"> or </t>
    </r>
    <r>
      <rPr>
        <b/>
        <sz val="11"/>
        <color theme="1"/>
        <rFont val="Calibri"/>
        <family val="2"/>
        <scheme val="minor"/>
      </rPr>
      <t>fill_missing_relative_flows</t>
    </r>
    <r>
      <rPr>
        <sz val="11"/>
        <color theme="1"/>
        <rFont val="Calibri"/>
        <family val="2"/>
        <scheme val="minor"/>
      </rPr>
      <t xml:space="preserve"> is enabled</t>
    </r>
  </si>
  <si>
    <t>This sheet contains helper parameters to make changing settings easier inside Excel and to reduce possibilities of typos.</t>
  </si>
  <si>
    <t>All of these settings are strings that can be used as it is in Settings-sheet and in Scenarios-sheet</t>
  </si>
  <si>
    <t>Change type</t>
  </si>
  <si>
    <t>Constant</t>
  </si>
  <si>
    <t>Linear</t>
  </si>
  <si>
    <t>Exponential</t>
  </si>
  <si>
    <t>Sigmoid</t>
  </si>
  <si>
    <t>visualize_inflows_to_processes</t>
  </si>
  <si>
    <t>Create inflow visualization and export data for process IDs defined in here. Each process ID must be separated by comma (',')</t>
  </si>
  <si>
    <t>List of strings</t>
  </si>
  <si>
    <t>Incineration:FI, Sawmilling:FI</t>
  </si>
  <si>
    <t xml:space="preserve">0 Roundwood </t>
  </si>
  <si>
    <t>1 Sawmilling</t>
  </si>
  <si>
    <t>2 By products</t>
  </si>
  <si>
    <t>3 Sawnwood</t>
  </si>
  <si>
    <t>4 Construction</t>
  </si>
  <si>
    <t xml:space="preserve">6 Import </t>
  </si>
  <si>
    <t xml:space="preserve">7 Export </t>
  </si>
  <si>
    <t>8 Incineration</t>
  </si>
  <si>
    <t xml:space="preserve">5 Furniture </t>
  </si>
  <si>
    <t>Transformation stage name</t>
  </si>
  <si>
    <t>Color (hex code)</t>
  </si>
  <si>
    <t>Virtual</t>
  </si>
  <si>
    <t>#eb5e34</t>
  </si>
  <si>
    <t>#8c76cf</t>
  </si>
  <si>
    <t>#3281db</t>
  </si>
  <si>
    <t>#61b053</t>
  </si>
  <si>
    <t>sheet_name_colors</t>
  </si>
  <si>
    <t>Colors</t>
  </si>
  <si>
    <t>Sheet name that contains data for transformation stage colors (e.g. Colors)</t>
  </si>
  <si>
    <t>#808080</t>
  </si>
  <si>
    <t xml:space="preserve">The carbon fraction sheet is only temporary here and it is being used by the Flows sheet. In the next version of aiphoria this will be moved. </t>
  </si>
  <si>
    <t>#7dda60</t>
  </si>
  <si>
    <t>#efc3ca</t>
  </si>
  <si>
    <t>#fdc57b</t>
  </si>
  <si>
    <t>NOTE: Virtual flows are assigned to this transformation stage by default</t>
  </si>
  <si>
    <t>ignore_columns_processes</t>
  </si>
  <si>
    <t>ignore_columns_flows</t>
  </si>
  <si>
    <t>Ignore Excel columns defined in the list when reading data from Processes sheet. Each column name must be separated by comma (',')</t>
  </si>
  <si>
    <t>Ignore Excel columns defined in the list when reading data from Flows sheet. Each column name must be separated by comma (',')</t>
  </si>
  <si>
    <t>Process location</t>
  </si>
  <si>
    <t>Transformation stage</t>
  </si>
  <si>
    <t>Lifetime source</t>
  </si>
  <si>
    <t>Distribution parameters</t>
  </si>
  <si>
    <t>Wood content</t>
  </si>
  <si>
    <t>Wood content source</t>
  </si>
  <si>
    <t>Density source</t>
  </si>
  <si>
    <t>ignore_columns_scenarios</t>
  </si>
  <si>
    <t>ignore_columns_colors</t>
  </si>
  <si>
    <t>Ignore Excel columns defined in the list when reading data from Scenarios. Each column name must be separated by comma (',')</t>
  </si>
  <si>
    <t>Ignore Excel columns defined in the list when reading data from Colors sheet. Each column name must be separated by comma (',')</t>
  </si>
  <si>
    <t>Source process</t>
  </si>
  <si>
    <t>Source process location</t>
  </si>
  <si>
    <t>Target process</t>
  </si>
  <si>
    <t>Target process location</t>
  </si>
  <si>
    <t>Source ID</t>
  </si>
  <si>
    <t>Target ID</t>
  </si>
  <si>
    <t>Data source</t>
  </si>
  <si>
    <t>Data source comment</t>
  </si>
  <si>
    <t>Assumed density of a furniture product 450 kg/m3</t>
  </si>
  <si>
    <t>baseline_value_name</t>
  </si>
  <si>
    <t>baseline_unit_name</t>
  </si>
  <si>
    <t>Baseline unit name. This is used with relative flows when exporting flow data to CSVs.</t>
  </si>
  <si>
    <t>Baseline value name. Name of the value type that is used as baseline e.g. "Solid wood equivalent"</t>
  </si>
  <si>
    <t>Mm3</t>
  </si>
  <si>
    <t>Carbon (Mt)</t>
  </si>
  <si>
    <t>2 columns needed for each indicator (name and comment)</t>
  </si>
  <si>
    <t>Reduce sawmilling residues by 50%</t>
  </si>
  <si>
    <t>Solid wood equivalent</t>
  </si>
  <si>
    <t>A</t>
  </si>
  <si>
    <t>This column is ignored (check parameter ignore_columns_processes in Settings-sheet)</t>
  </si>
  <si>
    <t>This column is ignored (check parameter ignore_columns_flows in Settings-sheet)</t>
  </si>
  <si>
    <t>use_scenarios</t>
  </si>
  <si>
    <t>Run alternative scenarios defined on the scenarios sheet. Defaults to True if not defined in settings file.</t>
  </si>
  <si>
    <t xml:space="preserve">Target value </t>
  </si>
  <si>
    <t>prioritize_locations</t>
  </si>
  <si>
    <t>stddev=1</t>
  </si>
  <si>
    <t xml:space="preserve">Priotize flows based on their transformation stage (e.g., Second). This functionality prioritizes / reduces the specific flows from entering the stock so they occur on the same timestep. </t>
  </si>
  <si>
    <t xml:space="preserve">Priotize flows based on their location (e.g., Export). This functionality prioritizes / reduces exports from entering the stock so they occur on the same timestep. </t>
  </si>
  <si>
    <t>LandfillDecayWood</t>
  </si>
  <si>
    <t>LandfillDecayPaper</t>
  </si>
  <si>
    <t>prioritize_transformation_stage</t>
  </si>
  <si>
    <t>scenario_type</t>
  </si>
  <si>
    <t>Scenario Type</t>
  </si>
  <si>
    <t>Constrained</t>
  </si>
  <si>
    <t>Unconstrained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</si>
</sst>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9"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0"/>
      <color rgb="FF4C4845"/>
      <name val="Open Sans"/>
      <family val="2"/>
    </font>
    <font>
      <sz val="8"/>
      <name val="Calibri"/>
      <family val="2"/>
      <scheme val="minor"/>
    </font>
    <font>
      <u/>
      <sz val="11"/>
      <color theme="10"/>
      <name val="Calibri"/>
      <family val="2"/>
      <scheme val="minor"/>
    </font>
    <font>
      <b/>
      <sz val="16"/>
      <color theme="1"/>
      <name val="Calibri"/>
      <family val="2"/>
      <scheme val="minor"/>
    </font>
    <font>
      <sz val="11"/>
      <color theme="5" tint="0.79998168889431442"/>
      <name val="Calibri"/>
      <family val="2"/>
      <scheme val="minor"/>
    </font>
  </fonts>
  <fills count="5">
    <fill>
      <patternFill patternType="none"/>
    </fill>
    <fill>
      <patternFill patternType="gray125"/>
    </fill>
    <fill>
      <patternFill patternType="solid">
        <fgColor theme="2"/>
        <bgColor indexed="64"/>
      </patternFill>
    </fill>
    <fill>
      <patternFill patternType="solid">
        <fgColor rgb="FFE7E6E6"/>
        <bgColor indexed="64"/>
      </patternFill>
    </fill>
    <fill>
      <patternFill patternType="solid">
        <fgColor theme="0"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40">
    <xf numFmtId="0" fontId="0" fillId="0" borderId="0" xfId="0"/>
    <xf numFmtId="0" fontId="0" fillId="0" borderId="0" xfId="0" applyAlignment="1">
      <alignment vertical="center" wrapText="1"/>
    </xf>
    <xf numFmtId="0" fontId="1" fillId="2" borderId="0" xfId="0" applyFont="1" applyFill="1"/>
    <xf numFmtId="0" fontId="2" fillId="2" borderId="0" xfId="0" applyFont="1" applyFill="1"/>
    <xf numFmtId="0" fontId="3" fillId="0" borderId="0" xfId="0" applyFont="1"/>
    <xf numFmtId="0" fontId="4" fillId="0" borderId="0" xfId="0" applyFont="1"/>
    <xf numFmtId="0" fontId="0" fillId="0" borderId="0" xfId="0" applyAlignment="1">
      <alignment horizontal="left"/>
    </xf>
    <xf numFmtId="3" fontId="0" fillId="0" borderId="0" xfId="0" applyNumberFormat="1" applyAlignment="1">
      <alignment horizontal="left"/>
    </xf>
    <xf numFmtId="0" fontId="0" fillId="2" borderId="0" xfId="0" applyFill="1"/>
    <xf numFmtId="0" fontId="6" fillId="0" borderId="0" xfId="1" applyFill="1"/>
    <xf numFmtId="0" fontId="0" fillId="0" borderId="0" xfId="0" applyAlignment="1">
      <alignment vertical="center"/>
    </xf>
    <xf numFmtId="0" fontId="1" fillId="0" borderId="0" xfId="0" applyFont="1" applyAlignment="1">
      <alignment vertical="center"/>
    </xf>
    <xf numFmtId="0" fontId="1" fillId="2" borderId="1" xfId="0" applyFont="1" applyFill="1" applyBorder="1"/>
    <xf numFmtId="0" fontId="1" fillId="2" borderId="1" xfId="0" applyFont="1" applyFill="1" applyBorder="1" applyAlignment="1">
      <alignment horizontal="left"/>
    </xf>
    <xf numFmtId="0" fontId="1" fillId="2" borderId="2" xfId="0" applyFont="1" applyFill="1" applyBorder="1"/>
    <xf numFmtId="0" fontId="1" fillId="2" borderId="3" xfId="0" applyFont="1" applyFill="1" applyBorder="1"/>
    <xf numFmtId="0" fontId="6" fillId="0" borderId="0" xfId="1"/>
    <xf numFmtId="164" fontId="0" fillId="0" borderId="0" xfId="0" applyNumberFormat="1"/>
    <xf numFmtId="0" fontId="2" fillId="2" borderId="0" xfId="0" applyFont="1" applyFill="1" applyAlignment="1">
      <alignment wrapText="1"/>
    </xf>
    <xf numFmtId="0" fontId="1" fillId="2" borderId="0" xfId="0" applyFont="1" applyFill="1" applyAlignment="1">
      <alignment wrapText="1"/>
    </xf>
    <xf numFmtId="0" fontId="0" fillId="0" borderId="0" xfId="0" applyAlignment="1">
      <alignment wrapText="1"/>
    </xf>
    <xf numFmtId="0" fontId="1" fillId="0" borderId="0" xfId="0" applyFont="1"/>
    <xf numFmtId="0" fontId="7" fillId="0" borderId="0" xfId="0" applyFont="1"/>
    <xf numFmtId="2" fontId="0" fillId="0" borderId="0" xfId="0" applyNumberFormat="1"/>
    <xf numFmtId="0" fontId="1" fillId="0" borderId="0" xfId="0" applyFont="1" applyAlignment="1">
      <alignment vertical="top"/>
    </xf>
    <xf numFmtId="1" fontId="0" fillId="0" borderId="0" xfId="0" applyNumberFormat="1"/>
    <xf numFmtId="49" fontId="0" fillId="0" borderId="0" xfId="0" applyNumberFormat="1"/>
    <xf numFmtId="49" fontId="8" fillId="0" borderId="0" xfId="0" applyNumberFormat="1" applyFont="1"/>
    <xf numFmtId="0" fontId="1" fillId="3" borderId="0" xfId="0" applyFont="1" applyFill="1"/>
    <xf numFmtId="0" fontId="0" fillId="0" borderId="0" xfId="0" applyAlignment="1">
      <alignment horizontal="left" vertical="center" wrapText="1"/>
    </xf>
    <xf numFmtId="0" fontId="0" fillId="0" borderId="0" xfId="0"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1" fillId="4" borderId="1" xfId="0" applyFont="1" applyFill="1" applyBorder="1" applyAlignment="1">
      <alignment horizontal="left" vertical="center"/>
    </xf>
    <xf numFmtId="0" fontId="1" fillId="4" borderId="1" xfId="0" applyFont="1" applyFill="1" applyBorder="1" applyAlignment="1">
      <alignment horizontal="left" vertical="center" wrapText="1"/>
    </xf>
    <xf numFmtId="0" fontId="1" fillId="4" borderId="1" xfId="0" applyFont="1" applyFill="1" applyBorder="1" applyAlignment="1">
      <alignment vertical="center"/>
    </xf>
    <xf numFmtId="0" fontId="0" fillId="0" borderId="1" xfId="0" applyBorder="1" applyAlignment="1">
      <alignment horizontal="center" vertical="center" wrapText="1"/>
    </xf>
    <xf numFmtId="0" fontId="1" fillId="4" borderId="1" xfId="0" applyFont="1" applyFill="1" applyBorder="1" applyAlignment="1">
      <alignment horizontal="center" vertical="center"/>
    </xf>
    <xf numFmtId="0" fontId="0" fillId="0" borderId="1" xfId="0" applyBorder="1" applyAlignment="1">
      <alignment horizontal="center" vertical="center"/>
    </xf>
    <xf numFmtId="0" fontId="1" fillId="4" borderId="1" xfId="0" applyFont="1" applyFill="1" applyBorder="1" applyAlignment="1">
      <alignment horizontal="center" vertical="center" wrapText="1"/>
    </xf>
  </cellXfs>
  <cellStyles count="2">
    <cellStyle name="Hyperlink" xfId="1" builtinId="8"/>
    <cellStyle name="Normal" xfId="0" builtinId="0"/>
  </cellStyles>
  <dxfs count="8">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s>
  <tableStyles count="1" defaultTableStyle="TableStyleMedium2" defaultPivotStyle="PivotStyleLight16">
    <tableStyle name="Invisible" pivot="0" table="0" count="0" xr9:uid="{BFED7886-AC9B-497E-9417-A24357F5C604}"/>
  </tableStyles>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539805</xdr:colOff>
      <xdr:row>15</xdr:row>
      <xdr:rowOff>64113</xdr:rowOff>
    </xdr:from>
    <xdr:to>
      <xdr:col>8</xdr:col>
      <xdr:colOff>192604</xdr:colOff>
      <xdr:row>31</xdr:row>
      <xdr:rowOff>167367</xdr:rowOff>
    </xdr:to>
    <xdr:pic>
      <xdr:nvPicPr>
        <xdr:cNvPr id="2" name="Picture 1">
          <a:extLst>
            <a:ext uri="{FF2B5EF4-FFF2-40B4-BE49-F238E27FC236}">
              <a16:creationId xmlns:a16="http://schemas.microsoft.com/office/drawing/2014/main" id="{38CE90A0-1D4A-FAFE-60B0-0D24A3BEE1B4}"/>
            </a:ext>
          </a:extLst>
        </xdr:cNvPr>
        <xdr:cNvPicPr>
          <a:picLocks noChangeAspect="1"/>
        </xdr:cNvPicPr>
      </xdr:nvPicPr>
      <xdr:blipFill>
        <a:blip xmlns:r="http://schemas.openxmlformats.org/officeDocument/2006/relationships" r:embed="rId1"/>
        <a:stretch>
          <a:fillRect/>
        </a:stretch>
      </xdr:blipFill>
      <xdr:spPr>
        <a:xfrm>
          <a:off x="2701980" y="2969238"/>
          <a:ext cx="8501524" cy="3151254"/>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excalidraw.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816D1-B4FF-41BE-B292-8CF7D349FFB2}">
  <dimension ref="A1:E11"/>
  <sheetViews>
    <sheetView zoomScaleNormal="100" workbookViewId="0">
      <selection activeCell="A7" sqref="A7"/>
    </sheetView>
  </sheetViews>
  <sheetFormatPr defaultColWidth="9.140625" defaultRowHeight="15" x14ac:dyDescent="0.25"/>
  <cols>
    <col min="1" max="1" width="37.85546875" style="10" customWidth="1"/>
    <col min="2" max="2" width="36.5703125" style="30" customWidth="1"/>
    <col min="3" max="3" width="29" style="29" bestFit="1" customWidth="1"/>
    <col min="4" max="4" width="69.5703125" style="1" customWidth="1"/>
    <col min="5" max="16384" width="9.140625" style="10"/>
  </cols>
  <sheetData>
    <row r="1" spans="1:5" x14ac:dyDescent="0.25">
      <c r="A1" s="35" t="s">
        <v>3</v>
      </c>
      <c r="B1" s="33" t="s">
        <v>4</v>
      </c>
      <c r="C1" s="37" t="s">
        <v>5</v>
      </c>
      <c r="D1" s="37"/>
    </row>
    <row r="2" spans="1:5" ht="135.6" customHeight="1" x14ac:dyDescent="0.25">
      <c r="A2" s="31" t="s">
        <v>1</v>
      </c>
      <c r="B2" s="31" t="s">
        <v>6</v>
      </c>
      <c r="C2" s="36" t="s">
        <v>118</v>
      </c>
      <c r="D2" s="36"/>
      <c r="E2" s="1"/>
    </row>
    <row r="3" spans="1:5" ht="83.45" customHeight="1" x14ac:dyDescent="0.25">
      <c r="A3" s="32" t="s">
        <v>2</v>
      </c>
      <c r="B3" s="31" t="s">
        <v>7</v>
      </c>
      <c r="C3" s="36" t="s">
        <v>72</v>
      </c>
      <c r="D3" s="36"/>
    </row>
    <row r="4" spans="1:5" s="11" customFormat="1" ht="18.600000000000001" customHeight="1" x14ac:dyDescent="0.25">
      <c r="A4" s="33" t="s">
        <v>30</v>
      </c>
      <c r="B4" s="34" t="s">
        <v>31</v>
      </c>
      <c r="C4" s="39" t="s">
        <v>32</v>
      </c>
      <c r="D4" s="39"/>
    </row>
    <row r="5" spans="1:5" s="11" customFormat="1" ht="63" customHeight="1" x14ac:dyDescent="0.25">
      <c r="A5" s="32" t="s">
        <v>39</v>
      </c>
      <c r="B5" s="31" t="s">
        <v>40</v>
      </c>
      <c r="C5" s="36" t="s">
        <v>117</v>
      </c>
      <c r="D5" s="36"/>
    </row>
    <row r="6" spans="1:5" x14ac:dyDescent="0.25">
      <c r="A6" s="32" t="s">
        <v>28</v>
      </c>
      <c r="B6" s="32" t="s">
        <v>29</v>
      </c>
      <c r="C6" s="38" t="s">
        <v>38</v>
      </c>
      <c r="D6" s="38"/>
    </row>
    <row r="7" spans="1:5" ht="41.1" customHeight="1" x14ac:dyDescent="0.25">
      <c r="A7" s="32" t="s">
        <v>33</v>
      </c>
      <c r="B7" s="31" t="s">
        <v>34</v>
      </c>
      <c r="C7" s="36" t="s">
        <v>129</v>
      </c>
      <c r="D7" s="36"/>
    </row>
    <row r="8" spans="1:5" x14ac:dyDescent="0.25">
      <c r="A8" s="32" t="s">
        <v>35</v>
      </c>
      <c r="B8" s="31" t="s">
        <v>36</v>
      </c>
      <c r="C8" s="38" t="s">
        <v>37</v>
      </c>
      <c r="D8" s="38"/>
    </row>
    <row r="9" spans="1:5" ht="63.95" customHeight="1" x14ac:dyDescent="0.25">
      <c r="A9" s="31" t="s">
        <v>44</v>
      </c>
      <c r="B9" s="32" t="s">
        <v>41</v>
      </c>
      <c r="C9" s="36" t="s">
        <v>42</v>
      </c>
      <c r="D9" s="36"/>
    </row>
    <row r="10" spans="1:5" ht="72.599999999999994" customHeight="1" x14ac:dyDescent="0.25">
      <c r="A10" s="32" t="s">
        <v>66</v>
      </c>
      <c r="B10" s="32" t="s">
        <v>70</v>
      </c>
      <c r="C10" s="36" t="s">
        <v>67</v>
      </c>
      <c r="D10" s="36"/>
    </row>
    <row r="11" spans="1:5" ht="72.599999999999994" customHeight="1" x14ac:dyDescent="0.25">
      <c r="A11" s="32" t="s">
        <v>68</v>
      </c>
      <c r="B11" s="32" t="s">
        <v>69</v>
      </c>
      <c r="C11" s="36" t="s">
        <v>184</v>
      </c>
      <c r="D11" s="36"/>
    </row>
  </sheetData>
  <mergeCells count="11">
    <mergeCell ref="C10:D10"/>
    <mergeCell ref="C11:D11"/>
    <mergeCell ref="C3:D3"/>
    <mergeCell ref="C1:D1"/>
    <mergeCell ref="C2:D2"/>
    <mergeCell ref="C6:D6"/>
    <mergeCell ref="C4:D4"/>
    <mergeCell ref="C8:D8"/>
    <mergeCell ref="C7:D7"/>
    <mergeCell ref="C5:D5"/>
    <mergeCell ref="C9:D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FA668-DA1A-459B-BD42-D0D7F7709F0D}">
  <dimension ref="B2:E34"/>
  <sheetViews>
    <sheetView tabSelected="1" topLeftCell="A3" workbookViewId="0">
      <selection activeCell="C25" sqref="C25"/>
    </sheetView>
  </sheetViews>
  <sheetFormatPr defaultRowHeight="15" x14ac:dyDescent="0.25"/>
  <cols>
    <col min="1" max="1" width="3.7109375" customWidth="1"/>
    <col min="2" max="2" width="91.42578125" bestFit="1" customWidth="1"/>
    <col min="3" max="3" width="27.28515625" bestFit="1" customWidth="1"/>
    <col min="4" max="4" width="12.42578125" customWidth="1"/>
    <col min="5" max="5" width="115.5703125" customWidth="1"/>
  </cols>
  <sheetData>
    <row r="2" spans="2:5" ht="21" x14ac:dyDescent="0.35">
      <c r="B2" s="22" t="s">
        <v>92</v>
      </c>
    </row>
    <row r="3" spans="2:5" x14ac:dyDescent="0.25">
      <c r="B3" s="24" t="s">
        <v>113</v>
      </c>
    </row>
    <row r="4" spans="2:5" x14ac:dyDescent="0.25">
      <c r="B4" t="s">
        <v>112</v>
      </c>
      <c r="C4" s="24"/>
      <c r="D4" s="24"/>
      <c r="E4" s="24"/>
    </row>
    <row r="6" spans="2:5" x14ac:dyDescent="0.25">
      <c r="B6" s="12" t="s">
        <v>93</v>
      </c>
      <c r="C6" s="12" t="s">
        <v>88</v>
      </c>
      <c r="D6" s="12" t="s">
        <v>114</v>
      </c>
      <c r="E6" s="12" t="s">
        <v>4</v>
      </c>
    </row>
    <row r="7" spans="2:5" x14ac:dyDescent="0.25">
      <c r="B7" t="s">
        <v>94</v>
      </c>
      <c r="C7" s="26" t="s">
        <v>1</v>
      </c>
      <c r="D7" s="26" t="s">
        <v>127</v>
      </c>
      <c r="E7" t="s">
        <v>98</v>
      </c>
    </row>
    <row r="8" spans="2:5" x14ac:dyDescent="0.25">
      <c r="B8" t="s">
        <v>189</v>
      </c>
      <c r="C8" t="s">
        <v>222</v>
      </c>
      <c r="D8" t="s">
        <v>162</v>
      </c>
      <c r="E8" t="s">
        <v>191</v>
      </c>
    </row>
    <row r="9" spans="2:5" x14ac:dyDescent="0.25">
      <c r="B9" t="s">
        <v>95</v>
      </c>
      <c r="C9" s="25">
        <v>2</v>
      </c>
      <c r="D9" s="25" t="s">
        <v>125</v>
      </c>
      <c r="E9" t="s">
        <v>99</v>
      </c>
    </row>
    <row r="10" spans="2:5" x14ac:dyDescent="0.25">
      <c r="B10" t="s">
        <v>96</v>
      </c>
      <c r="C10" s="26" t="s">
        <v>2</v>
      </c>
      <c r="D10" s="26" t="s">
        <v>126</v>
      </c>
      <c r="E10" t="s">
        <v>100</v>
      </c>
    </row>
    <row r="11" spans="2:5" x14ac:dyDescent="0.25">
      <c r="B11" t="s">
        <v>190</v>
      </c>
      <c r="C11" t="s">
        <v>222</v>
      </c>
      <c r="D11" t="s">
        <v>162</v>
      </c>
      <c r="E11" t="s">
        <v>192</v>
      </c>
    </row>
    <row r="12" spans="2:5" x14ac:dyDescent="0.25">
      <c r="B12" t="s">
        <v>97</v>
      </c>
      <c r="C12" s="25">
        <v>2</v>
      </c>
      <c r="D12" s="25" t="s">
        <v>125</v>
      </c>
      <c r="E12" t="s">
        <v>99</v>
      </c>
    </row>
    <row r="13" spans="2:5" x14ac:dyDescent="0.25">
      <c r="B13" t="s">
        <v>101</v>
      </c>
      <c r="C13" s="25">
        <v>2021</v>
      </c>
      <c r="D13" s="25" t="s">
        <v>125</v>
      </c>
      <c r="E13" t="s">
        <v>102</v>
      </c>
    </row>
    <row r="14" spans="2:5" x14ac:dyDescent="0.25">
      <c r="B14" t="s">
        <v>103</v>
      </c>
      <c r="C14" s="25">
        <v>2030</v>
      </c>
      <c r="D14" s="25" t="s">
        <v>125</v>
      </c>
      <c r="E14" t="s">
        <v>111</v>
      </c>
    </row>
    <row r="15" spans="2:5" x14ac:dyDescent="0.25">
      <c r="B15" t="s">
        <v>104</v>
      </c>
      <c r="C15" s="27" t="b">
        <v>0</v>
      </c>
      <c r="D15" t="s">
        <v>124</v>
      </c>
      <c r="E15" t="s">
        <v>106</v>
      </c>
    </row>
    <row r="16" spans="2:5" x14ac:dyDescent="0.25">
      <c r="B16" t="s">
        <v>107</v>
      </c>
      <c r="C16" s="27" t="b">
        <v>1</v>
      </c>
      <c r="D16" t="s">
        <v>124</v>
      </c>
      <c r="E16" t="s">
        <v>108</v>
      </c>
    </row>
    <row r="17" spans="2:5" x14ac:dyDescent="0.25">
      <c r="B17" t="s">
        <v>115</v>
      </c>
      <c r="C17" s="17">
        <v>0.1</v>
      </c>
      <c r="D17" s="25" t="s">
        <v>128</v>
      </c>
      <c r="E17" t="s">
        <v>116</v>
      </c>
    </row>
    <row r="18" spans="2:5" x14ac:dyDescent="0.25">
      <c r="B18" t="s">
        <v>213</v>
      </c>
      <c r="C18" t="s">
        <v>221</v>
      </c>
      <c r="D18" t="s">
        <v>126</v>
      </c>
      <c r="E18" t="s">
        <v>216</v>
      </c>
    </row>
    <row r="19" spans="2:5" x14ac:dyDescent="0.25">
      <c r="B19" t="s">
        <v>214</v>
      </c>
      <c r="C19" t="s">
        <v>217</v>
      </c>
      <c r="D19" t="s">
        <v>126</v>
      </c>
      <c r="E19" t="s">
        <v>215</v>
      </c>
    </row>
    <row r="20" spans="2:5" x14ac:dyDescent="0.25">
      <c r="B20" t="s">
        <v>109</v>
      </c>
      <c r="C20" s="23">
        <v>3.67</v>
      </c>
      <c r="D20" s="23" t="s">
        <v>128</v>
      </c>
      <c r="E20" t="s">
        <v>110</v>
      </c>
    </row>
    <row r="21" spans="2:5" x14ac:dyDescent="0.25">
      <c r="B21" t="s">
        <v>122</v>
      </c>
      <c r="C21" s="27" t="b">
        <v>1</v>
      </c>
      <c r="D21" t="s">
        <v>124</v>
      </c>
      <c r="E21" t="s">
        <v>123</v>
      </c>
    </row>
    <row r="22" spans="2:5" x14ac:dyDescent="0.25">
      <c r="B22" t="s">
        <v>121</v>
      </c>
      <c r="C22" s="27" t="b">
        <v>1</v>
      </c>
      <c r="D22" t="s">
        <v>124</v>
      </c>
      <c r="E22" t="s">
        <v>123</v>
      </c>
    </row>
    <row r="23" spans="2:5" x14ac:dyDescent="0.25">
      <c r="B23" t="s">
        <v>130</v>
      </c>
      <c r="C23" t="s">
        <v>133</v>
      </c>
      <c r="D23" t="s">
        <v>127</v>
      </c>
      <c r="E23" t="s">
        <v>152</v>
      </c>
    </row>
    <row r="24" spans="2:5" x14ac:dyDescent="0.25">
      <c r="B24" t="s">
        <v>225</v>
      </c>
      <c r="C24" s="27" t="b">
        <v>0</v>
      </c>
      <c r="D24" t="s">
        <v>124</v>
      </c>
      <c r="E24" t="s">
        <v>226</v>
      </c>
    </row>
    <row r="25" spans="2:5" x14ac:dyDescent="0.25">
      <c r="B25" t="s">
        <v>235</v>
      </c>
      <c r="C25" t="s">
        <v>238</v>
      </c>
    </row>
    <row r="26" spans="2:5" x14ac:dyDescent="0.25">
      <c r="B26" t="s">
        <v>136</v>
      </c>
      <c r="C26" t="s">
        <v>137</v>
      </c>
      <c r="D26" t="s">
        <v>126</v>
      </c>
      <c r="E26" t="s">
        <v>138</v>
      </c>
    </row>
    <row r="27" spans="2:5" x14ac:dyDescent="0.25">
      <c r="B27" t="s">
        <v>200</v>
      </c>
      <c r="D27" t="s">
        <v>162</v>
      </c>
      <c r="E27" t="s">
        <v>202</v>
      </c>
    </row>
    <row r="28" spans="2:5" x14ac:dyDescent="0.25">
      <c r="B28" t="s">
        <v>139</v>
      </c>
      <c r="C28" s="27" t="b">
        <v>1</v>
      </c>
      <c r="D28" t="s">
        <v>124</v>
      </c>
      <c r="E28" t="s">
        <v>140</v>
      </c>
    </row>
    <row r="29" spans="2:5" x14ac:dyDescent="0.25">
      <c r="B29" t="s">
        <v>141</v>
      </c>
      <c r="C29" s="27" t="b">
        <v>1</v>
      </c>
      <c r="D29" t="s">
        <v>124</v>
      </c>
      <c r="E29" t="s">
        <v>142</v>
      </c>
    </row>
    <row r="30" spans="2:5" x14ac:dyDescent="0.25">
      <c r="B30" t="s">
        <v>160</v>
      </c>
      <c r="C30" t="s">
        <v>163</v>
      </c>
      <c r="D30" t="s">
        <v>162</v>
      </c>
      <c r="E30" t="s">
        <v>161</v>
      </c>
    </row>
    <row r="31" spans="2:5" x14ac:dyDescent="0.25">
      <c r="B31" t="s">
        <v>180</v>
      </c>
      <c r="C31" s="25" t="s">
        <v>181</v>
      </c>
      <c r="D31" s="25" t="s">
        <v>126</v>
      </c>
      <c r="E31" t="s">
        <v>182</v>
      </c>
    </row>
    <row r="32" spans="2:5" x14ac:dyDescent="0.25">
      <c r="B32" t="s">
        <v>201</v>
      </c>
      <c r="D32" t="s">
        <v>162</v>
      </c>
      <c r="E32" t="s">
        <v>203</v>
      </c>
    </row>
    <row r="33" spans="2:5" ht="15.75" customHeight="1" x14ac:dyDescent="0.25">
      <c r="B33" t="s">
        <v>228</v>
      </c>
      <c r="D33" t="s">
        <v>162</v>
      </c>
      <c r="E33" t="s">
        <v>231</v>
      </c>
    </row>
    <row r="34" spans="2:5" x14ac:dyDescent="0.25">
      <c r="B34" t="s">
        <v>234</v>
      </c>
      <c r="D34" t="s">
        <v>162</v>
      </c>
      <c r="E34" t="s">
        <v>230</v>
      </c>
    </row>
  </sheetData>
  <autoFilter ref="B6:E6" xr:uid="{89FFA668-DA1A-459B-BD42-D0D7F7709F0D}"/>
  <conditionalFormatting sqref="C15:C16">
    <cfRule type="cellIs" dxfId="7" priority="7" operator="equal">
      <formula>TRUE</formula>
    </cfRule>
    <cfRule type="cellIs" dxfId="6" priority="8" operator="notEqual">
      <formula>TRUE</formula>
    </cfRule>
  </conditionalFormatting>
  <conditionalFormatting sqref="C21:C22">
    <cfRule type="cellIs" dxfId="5" priority="5" operator="equal">
      <formula>TRUE</formula>
    </cfRule>
    <cfRule type="cellIs" dxfId="4" priority="6" operator="notEqual">
      <formula>TRUE</formula>
    </cfRule>
  </conditionalFormatting>
  <conditionalFormatting sqref="C24">
    <cfRule type="cellIs" dxfId="3" priority="1" operator="equal">
      <formula>TRUE</formula>
    </cfRule>
    <cfRule type="cellIs" dxfId="2" priority="2" operator="notEqual">
      <formula>TRUE</formula>
    </cfRule>
  </conditionalFormatting>
  <conditionalFormatting sqref="C28:C29">
    <cfRule type="cellIs" dxfId="1" priority="3" operator="equal">
      <formula>TRUE</formula>
    </cfRule>
    <cfRule type="cellIs" dxfId="0" priority="4" operator="notEqual">
      <formula>TRUE</formula>
    </cfRule>
  </conditionalFormatting>
  <dataValidations count="1">
    <dataValidation type="list" allowBlank="1" showInputMessage="1" showErrorMessage="1" sqref="C15:C16 C21:C22 C28:C29 C24" xr:uid="{79A7E31C-3284-4405-9B5F-03E099B07563}">
      <formula1>Boolean</formula1>
    </dataValidation>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r:uid="{6A95900C-A9EB-48AB-A762-0F120DA62856}">
          <x14:formula1>
            <xm:f>'Data validation parameters'!$D$6:$D$9</xm:f>
          </x14:formula1>
          <xm:sqref>C23</xm:sqref>
        </x14:dataValidation>
        <x14:dataValidation type="list" allowBlank="1" showInputMessage="1" showErrorMessage="1" xr:uid="{7A04E2A2-4928-4E28-9F6D-7D556381B8E8}">
          <x14:formula1>
            <xm:f>'Data validation parameters'!$G$6:$G$7</xm:f>
          </x14:formula1>
          <xm:sqref>C25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0D592-75C1-4AD1-84F0-2AAE25CA0097}">
  <dimension ref="A1:R18"/>
  <sheetViews>
    <sheetView zoomScaleNormal="100" workbookViewId="0">
      <selection activeCell="D14" sqref="D14"/>
    </sheetView>
  </sheetViews>
  <sheetFormatPr defaultRowHeight="15" x14ac:dyDescent="0.25"/>
  <cols>
    <col min="1" max="1" width="24.7109375" customWidth="1"/>
    <col min="2" max="2" width="21" bestFit="1" customWidth="1"/>
    <col min="3" max="3" width="11.28515625" bestFit="1" customWidth="1"/>
    <col min="4" max="4" width="23.28515625" bestFit="1" customWidth="1"/>
    <col min="5" max="5" width="16.5703125" customWidth="1"/>
    <col min="6" max="6" width="12.5703125" customWidth="1"/>
    <col min="7" max="7" width="17" customWidth="1"/>
    <col min="8" max="8" width="12.5703125" bestFit="1" customWidth="1"/>
    <col min="9" max="9" width="25" customWidth="1"/>
    <col min="10" max="10" width="17.42578125" customWidth="1"/>
    <col min="11" max="11" width="24.5703125" customWidth="1"/>
    <col min="12" max="12" width="9.85546875" customWidth="1"/>
    <col min="13" max="13" width="18.28515625" customWidth="1"/>
    <col min="14" max="14" width="10.140625" bestFit="1" customWidth="1"/>
    <col min="15" max="15" width="9.7109375" bestFit="1" customWidth="1"/>
    <col min="16" max="17" width="12.85546875" bestFit="1" customWidth="1"/>
    <col min="18" max="18" width="19.85546875" bestFit="1" customWidth="1"/>
  </cols>
  <sheetData>
    <row r="1" spans="1:18" x14ac:dyDescent="0.25">
      <c r="A1" s="2"/>
      <c r="B1" s="3" t="s">
        <v>9</v>
      </c>
      <c r="C1" s="3" t="s">
        <v>9</v>
      </c>
      <c r="D1" s="3" t="s">
        <v>9</v>
      </c>
      <c r="E1" s="3" t="s">
        <v>9</v>
      </c>
      <c r="F1" s="3" t="s">
        <v>10</v>
      </c>
      <c r="G1" s="3"/>
      <c r="H1" s="3" t="s">
        <v>9</v>
      </c>
      <c r="I1" s="3" t="s">
        <v>91</v>
      </c>
      <c r="J1" s="3" t="s">
        <v>11</v>
      </c>
      <c r="K1" s="3" t="s">
        <v>9</v>
      </c>
      <c r="L1" s="3" t="s">
        <v>11</v>
      </c>
      <c r="M1" s="3" t="s">
        <v>9</v>
      </c>
      <c r="N1" s="3" t="s">
        <v>9</v>
      </c>
      <c r="O1" s="3" t="s">
        <v>9</v>
      </c>
      <c r="P1" s="3" t="s">
        <v>27</v>
      </c>
      <c r="Q1" s="3" t="s">
        <v>11</v>
      </c>
      <c r="R1" s="3" t="s">
        <v>9</v>
      </c>
    </row>
    <row r="2" spans="1:18" x14ac:dyDescent="0.25">
      <c r="A2" s="2"/>
      <c r="B2" s="3"/>
      <c r="C2" s="3"/>
      <c r="D2" s="3"/>
      <c r="E2" s="3"/>
      <c r="F2" s="3" t="s">
        <v>0</v>
      </c>
      <c r="G2" s="3"/>
      <c r="H2" s="3"/>
      <c r="I2" s="8"/>
      <c r="J2" s="3" t="s">
        <v>13</v>
      </c>
      <c r="K2" s="3"/>
      <c r="L2" s="3" t="s">
        <v>14</v>
      </c>
      <c r="M2" s="3"/>
      <c r="N2" s="3"/>
      <c r="O2" s="3"/>
      <c r="P2" s="3"/>
      <c r="Q2" s="2"/>
      <c r="R2" s="2"/>
    </row>
    <row r="3" spans="1:18" s="20" customFormat="1" ht="60" x14ac:dyDescent="0.25">
      <c r="A3" s="18" t="s">
        <v>223</v>
      </c>
      <c r="B3" s="19" t="s">
        <v>89</v>
      </c>
      <c r="C3" s="19" t="s">
        <v>193</v>
      </c>
      <c r="D3" s="19" t="s">
        <v>65</v>
      </c>
      <c r="E3" s="19" t="s">
        <v>194</v>
      </c>
      <c r="F3" s="19" t="s">
        <v>90</v>
      </c>
      <c r="G3" s="19" t="s">
        <v>195</v>
      </c>
      <c r="H3" s="19" t="s">
        <v>119</v>
      </c>
      <c r="I3" s="19" t="s">
        <v>196</v>
      </c>
      <c r="J3" s="19" t="s">
        <v>197</v>
      </c>
      <c r="K3" s="19" t="s">
        <v>198</v>
      </c>
      <c r="L3" s="19" t="s">
        <v>15</v>
      </c>
      <c r="M3" s="19" t="s">
        <v>199</v>
      </c>
      <c r="N3" s="19" t="s">
        <v>16</v>
      </c>
      <c r="O3" s="19" t="s">
        <v>26</v>
      </c>
      <c r="P3" s="2" t="s">
        <v>24</v>
      </c>
      <c r="Q3" s="19" t="s">
        <v>25</v>
      </c>
      <c r="R3" s="19" t="s">
        <v>43</v>
      </c>
    </row>
    <row r="4" spans="1:18" ht="15.75" x14ac:dyDescent="0.3">
      <c r="A4">
        <v>0</v>
      </c>
      <c r="B4" t="s">
        <v>48</v>
      </c>
      <c r="C4" t="s">
        <v>47</v>
      </c>
      <c r="D4" t="str">
        <f t="shared" ref="D4:D12" si="0">_xlfn.CONCAT(B4,":",C4)</f>
        <v>Industrial_roundwood:FI</v>
      </c>
      <c r="E4" t="s">
        <v>18</v>
      </c>
      <c r="F4">
        <v>0</v>
      </c>
      <c r="H4" t="s">
        <v>84</v>
      </c>
      <c r="M4" s="5"/>
      <c r="P4">
        <v>3.6999999999999998E-2</v>
      </c>
      <c r="Q4">
        <v>0.34699999999999998</v>
      </c>
      <c r="R4" t="s">
        <v>164</v>
      </c>
    </row>
    <row r="5" spans="1:18" ht="15.75" x14ac:dyDescent="0.3">
      <c r="A5">
        <v>1</v>
      </c>
      <c r="B5" t="s">
        <v>50</v>
      </c>
      <c r="C5" t="s">
        <v>47</v>
      </c>
      <c r="D5" t="str">
        <f t="shared" si="0"/>
        <v>Sawmilling:FI</v>
      </c>
      <c r="E5" t="s">
        <v>19</v>
      </c>
      <c r="F5">
        <v>0</v>
      </c>
      <c r="H5" t="s">
        <v>84</v>
      </c>
      <c r="M5" s="5"/>
      <c r="P5">
        <v>0.24299999999999999</v>
      </c>
      <c r="Q5">
        <v>0.39200000000000002</v>
      </c>
      <c r="R5" t="s">
        <v>165</v>
      </c>
    </row>
    <row r="6" spans="1:18" x14ac:dyDescent="0.25">
      <c r="A6">
        <v>2</v>
      </c>
      <c r="B6" t="s">
        <v>53</v>
      </c>
      <c r="C6" t="s">
        <v>47</v>
      </c>
      <c r="D6" t="str">
        <f t="shared" si="0"/>
        <v>Residues:FI</v>
      </c>
      <c r="E6" t="s">
        <v>56</v>
      </c>
      <c r="F6">
        <v>0</v>
      </c>
      <c r="H6" t="s">
        <v>84</v>
      </c>
      <c r="P6">
        <v>0.40899999999999997</v>
      </c>
      <c r="Q6">
        <v>0.05</v>
      </c>
      <c r="R6" t="s">
        <v>166</v>
      </c>
    </row>
    <row r="7" spans="1:18" x14ac:dyDescent="0.25">
      <c r="A7">
        <v>3</v>
      </c>
      <c r="B7" t="s">
        <v>49</v>
      </c>
      <c r="C7" t="s">
        <v>47</v>
      </c>
      <c r="D7" t="str">
        <f t="shared" si="0"/>
        <v>Sawnwood:FI</v>
      </c>
      <c r="E7" t="s">
        <v>20</v>
      </c>
      <c r="F7">
        <v>0</v>
      </c>
      <c r="H7" t="s">
        <v>84</v>
      </c>
      <c r="P7">
        <v>0.40899999999999997</v>
      </c>
      <c r="Q7">
        <v>0.53200000000000003</v>
      </c>
      <c r="R7" t="s">
        <v>167</v>
      </c>
    </row>
    <row r="8" spans="1:18" ht="14.45" customHeight="1" x14ac:dyDescent="0.25">
      <c r="A8">
        <v>4</v>
      </c>
      <c r="B8" t="s">
        <v>51</v>
      </c>
      <c r="C8" t="s">
        <v>47</v>
      </c>
      <c r="D8" t="str">
        <f t="shared" si="0"/>
        <v>Construction:FI</v>
      </c>
      <c r="E8" t="s">
        <v>57</v>
      </c>
      <c r="F8">
        <v>10</v>
      </c>
      <c r="H8" t="s">
        <v>58</v>
      </c>
      <c r="I8" t="s">
        <v>229</v>
      </c>
      <c r="P8">
        <v>0.752</v>
      </c>
      <c r="Q8">
        <v>0.44400000000000001</v>
      </c>
      <c r="R8" t="s">
        <v>168</v>
      </c>
    </row>
    <row r="9" spans="1:18" ht="14.45" customHeight="1" x14ac:dyDescent="0.25">
      <c r="A9">
        <v>5</v>
      </c>
      <c r="B9" t="s">
        <v>52</v>
      </c>
      <c r="C9" t="s">
        <v>47</v>
      </c>
      <c r="D9" t="str">
        <f t="shared" si="0"/>
        <v>Furniture:FI</v>
      </c>
      <c r="E9" t="s">
        <v>57</v>
      </c>
      <c r="F9">
        <v>5</v>
      </c>
      <c r="H9" t="s">
        <v>58</v>
      </c>
      <c r="I9" t="s">
        <v>229</v>
      </c>
      <c r="P9">
        <v>0.65600000000000003</v>
      </c>
      <c r="Q9">
        <v>0.77300000000000002</v>
      </c>
      <c r="R9" t="s">
        <v>172</v>
      </c>
    </row>
    <row r="10" spans="1:18" x14ac:dyDescent="0.25">
      <c r="A10">
        <v>6</v>
      </c>
      <c r="B10" t="s">
        <v>49</v>
      </c>
      <c r="C10" t="s">
        <v>22</v>
      </c>
      <c r="D10" t="str">
        <f t="shared" si="0"/>
        <v>Sawnwood:Import</v>
      </c>
      <c r="E10" t="s">
        <v>21</v>
      </c>
      <c r="F10">
        <v>0</v>
      </c>
      <c r="H10" t="s">
        <v>84</v>
      </c>
      <c r="P10">
        <v>0.24299999999999999</v>
      </c>
      <c r="Q10">
        <v>0.9</v>
      </c>
      <c r="R10" t="s">
        <v>169</v>
      </c>
    </row>
    <row r="11" spans="1:18" x14ac:dyDescent="0.25">
      <c r="A11">
        <v>7</v>
      </c>
      <c r="B11" t="s">
        <v>49</v>
      </c>
      <c r="C11" t="s">
        <v>23</v>
      </c>
      <c r="D11" t="str">
        <f t="shared" si="0"/>
        <v>Sawnwood:Export</v>
      </c>
      <c r="E11" t="s">
        <v>21</v>
      </c>
      <c r="F11">
        <v>0</v>
      </c>
      <c r="H11" t="s">
        <v>84</v>
      </c>
      <c r="P11">
        <v>0.69099999999999995</v>
      </c>
      <c r="Q11">
        <v>0.16500000000000001</v>
      </c>
      <c r="R11" t="s">
        <v>170</v>
      </c>
    </row>
    <row r="12" spans="1:18" x14ac:dyDescent="0.25">
      <c r="A12">
        <v>8</v>
      </c>
      <c r="B12" t="s">
        <v>54</v>
      </c>
      <c r="C12" t="s">
        <v>47</v>
      </c>
      <c r="D12" t="str">
        <f t="shared" si="0"/>
        <v>Incineration:FI</v>
      </c>
      <c r="E12" t="s">
        <v>55</v>
      </c>
      <c r="F12">
        <v>0</v>
      </c>
      <c r="H12" t="s">
        <v>84</v>
      </c>
      <c r="P12">
        <v>0.96599999999999997</v>
      </c>
      <c r="Q12">
        <v>0.48299999999999998</v>
      </c>
      <c r="R12" t="s">
        <v>171</v>
      </c>
    </row>
    <row r="18" ht="15.6" customHeight="1" x14ac:dyDescent="0.25"/>
  </sheetData>
  <phoneticPr fontId="5" type="noConversion"/>
  <dataValidations xWindow="1088" yWindow="385" count="2">
    <dataValidation allowBlank="1" showInputMessage="1" showErrorMessage="1" promptTitle="see parameters.py for more info" prompt="tuple = number or list of parameters separated by comma. Example: stddev=1. For shape and scale list separated by comma e.g., shape=1, scale=1.5_x000a_Normal: stddev_x000a_LogNormal: stddev_x000a_FoldedNormal: stddev_x000a_Weibull: shape, scale_x000a_LandfillDecayWood /Pap: condition_x000a_" sqref="I4:I1048576" xr:uid="{564AD8C3-F96D-40DD-BFD1-1C6E073701B7}"/>
    <dataValidation allowBlank="1" showInputMessage="1" showErrorMessage="1" promptTitle="Sankey diagram positioning" prompt="Sankey diagram X and Y node positioning. Check / adjust positioning after you run case and see coordinates. " sqref="Q2 P4:Q1048576" xr:uid="{167D7519-74A2-4731-8D99-C2A980321CC9}"/>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xWindow="1088" yWindow="385" count="1">
        <x14:dataValidation type="list" allowBlank="1" showInputMessage="1" showErrorMessage="1" xr:uid="{DA69398A-0340-441A-BF0A-578EFEF6082C}">
          <x14:formula1>
            <xm:f>'Data validation parameters'!$B$6:$B$14</xm:f>
          </x14:formula1>
          <xm:sqref>H4:H1048576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2AEE8-68EE-4B81-A49D-50BF066DFFE7}">
  <dimension ref="A1:P91"/>
  <sheetViews>
    <sheetView topLeftCell="E1" zoomScaleNormal="100" workbookViewId="0">
      <selection activeCell="I20" sqref="I20"/>
    </sheetView>
  </sheetViews>
  <sheetFormatPr defaultRowHeight="15" x14ac:dyDescent="0.25"/>
  <cols>
    <col min="1" max="1" width="20.5703125" customWidth="1"/>
    <col min="2" max="2" width="22" customWidth="1"/>
    <col min="3" max="3" width="22.28515625" bestFit="1" customWidth="1"/>
    <col min="4" max="4" width="24.42578125" bestFit="1" customWidth="1"/>
    <col min="5" max="5" width="15.7109375" customWidth="1"/>
    <col min="6" max="6" width="22.28515625" bestFit="1" customWidth="1"/>
    <col min="7" max="7" width="24" bestFit="1" customWidth="1"/>
    <col min="8" max="8" width="24" customWidth="1"/>
    <col min="9" max="9" width="20.42578125" customWidth="1"/>
    <col min="10" max="10" width="9.42578125" customWidth="1"/>
    <col min="11" max="11" width="15.85546875" customWidth="1"/>
    <col min="12" max="12" width="12.85546875" customWidth="1"/>
    <col min="13" max="13" width="13.5703125" bestFit="1" customWidth="1"/>
    <col min="14" max="14" width="21.7109375" style="6" bestFit="1" customWidth="1"/>
    <col min="15" max="15" width="13" customWidth="1"/>
    <col min="16" max="16" width="42" customWidth="1"/>
  </cols>
  <sheetData>
    <row r="1" spans="1:16" x14ac:dyDescent="0.25">
      <c r="A1" s="2" t="s">
        <v>8</v>
      </c>
      <c r="B1" s="3" t="s">
        <v>9</v>
      </c>
      <c r="C1" s="3" t="s">
        <v>9</v>
      </c>
      <c r="D1" s="3" t="s">
        <v>9</v>
      </c>
      <c r="E1" s="3" t="s">
        <v>9</v>
      </c>
      <c r="F1" s="3" t="s">
        <v>9</v>
      </c>
      <c r="G1" s="3" t="s">
        <v>9</v>
      </c>
      <c r="H1" s="3" t="s">
        <v>9</v>
      </c>
      <c r="I1" s="3" t="s">
        <v>9</v>
      </c>
      <c r="J1" s="3" t="s">
        <v>11</v>
      </c>
      <c r="K1" s="3" t="s">
        <v>9</v>
      </c>
      <c r="L1" s="3" t="s">
        <v>10</v>
      </c>
      <c r="M1" s="3" t="s">
        <v>9</v>
      </c>
      <c r="N1" s="3" t="s">
        <v>9</v>
      </c>
      <c r="O1" s="3" t="s">
        <v>11</v>
      </c>
      <c r="P1" s="3" t="s">
        <v>9</v>
      </c>
    </row>
    <row r="2" spans="1:16" ht="15" customHeight="1" x14ac:dyDescent="0.25">
      <c r="A2" s="2" t="s">
        <v>12</v>
      </c>
      <c r="B2" s="3"/>
      <c r="C2" s="3"/>
      <c r="D2" s="3"/>
      <c r="E2" s="3"/>
      <c r="F2" s="3"/>
      <c r="G2" s="3"/>
      <c r="H2" s="3"/>
      <c r="I2" s="3"/>
      <c r="J2" s="3"/>
      <c r="K2" s="3" t="s">
        <v>45</v>
      </c>
      <c r="L2" s="3"/>
      <c r="M2" s="3"/>
      <c r="N2" s="3"/>
      <c r="O2" s="3" t="s">
        <v>219</v>
      </c>
      <c r="P2" s="3"/>
    </row>
    <row r="3" spans="1:16" ht="59.25" customHeight="1" x14ac:dyDescent="0.25">
      <c r="A3" s="18" t="s">
        <v>224</v>
      </c>
      <c r="B3" s="12" t="s">
        <v>204</v>
      </c>
      <c r="C3" s="12" t="s">
        <v>194</v>
      </c>
      <c r="D3" s="12" t="s">
        <v>205</v>
      </c>
      <c r="E3" s="12" t="s">
        <v>206</v>
      </c>
      <c r="F3" s="12" t="s">
        <v>194</v>
      </c>
      <c r="G3" s="12" t="s">
        <v>207</v>
      </c>
      <c r="H3" s="12" t="s">
        <v>208</v>
      </c>
      <c r="I3" s="12" t="s">
        <v>209</v>
      </c>
      <c r="J3" s="12" t="s">
        <v>88</v>
      </c>
      <c r="K3" s="12" t="s">
        <v>12</v>
      </c>
      <c r="L3" s="12" t="s">
        <v>46</v>
      </c>
      <c r="M3" s="12" t="s">
        <v>210</v>
      </c>
      <c r="N3" s="13" t="s">
        <v>211</v>
      </c>
      <c r="O3" s="14" t="s">
        <v>218</v>
      </c>
      <c r="P3" s="15" t="s">
        <v>17</v>
      </c>
    </row>
    <row r="4" spans="1:16" x14ac:dyDescent="0.25">
      <c r="A4" t="s">
        <v>74</v>
      </c>
      <c r="B4" t="s">
        <v>48</v>
      </c>
      <c r="C4" t="str">
        <f>+_xlfn.XLOOKUP(H4,Processes!$D$4:$D$47,Processes!$E$4:$E$47)</f>
        <v>Source</v>
      </c>
      <c r="D4" t="s">
        <v>47</v>
      </c>
      <c r="E4" t="s">
        <v>50</v>
      </c>
      <c r="F4" t="str">
        <f>+_xlfn.XLOOKUP(I4,Processes!$D$4:$D$47,Processes!$E$4:$E$47)</f>
        <v>First</v>
      </c>
      <c r="G4" t="s">
        <v>47</v>
      </c>
      <c r="H4" s="4" t="str">
        <f t="shared" ref="H4:H13" si="0">_xlfn.CONCAT(B4,":",D4)</f>
        <v>Industrial_roundwood:FI</v>
      </c>
      <c r="I4" s="4" t="str">
        <f t="shared" ref="I4:I13" si="1">_xlfn.CONCAT(E4,":",G4)</f>
        <v>Sawmilling:FI</v>
      </c>
      <c r="J4">
        <v>60</v>
      </c>
      <c r="K4" t="s">
        <v>73</v>
      </c>
      <c r="L4">
        <v>2021</v>
      </c>
      <c r="N4" t="s">
        <v>62</v>
      </c>
      <c r="O4">
        <f>0.4238*'Carbon fraction (will be moved)'!$C$2</f>
        <v>0.20342399999999999</v>
      </c>
      <c r="P4" s="16"/>
    </row>
    <row r="5" spans="1:16" x14ac:dyDescent="0.25">
      <c r="A5" t="s">
        <v>75</v>
      </c>
      <c r="B5" t="s">
        <v>50</v>
      </c>
      <c r="C5" t="str">
        <f>+_xlfn.XLOOKUP(H5,Processes!$D$4:$D$47,Processes!$E$4:$E$47)</f>
        <v>First</v>
      </c>
      <c r="D5" t="s">
        <v>47</v>
      </c>
      <c r="E5" t="s">
        <v>49</v>
      </c>
      <c r="F5" t="str">
        <f>+_xlfn.XLOOKUP(I5,Processes!$D$4:$D$47,Processes!$E$4:$E$47)</f>
        <v>Second</v>
      </c>
      <c r="G5" t="s">
        <v>47</v>
      </c>
      <c r="H5" s="4" t="str">
        <f t="shared" si="0"/>
        <v>Sawmilling:FI</v>
      </c>
      <c r="I5" s="4" t="str">
        <f t="shared" si="1"/>
        <v>Sawnwood:FI</v>
      </c>
      <c r="J5">
        <v>100</v>
      </c>
      <c r="K5" t="s">
        <v>13</v>
      </c>
      <c r="L5">
        <v>2021</v>
      </c>
      <c r="N5" t="s">
        <v>62</v>
      </c>
      <c r="O5">
        <f>0.4238*'Carbon fraction (will be moved)'!$C$2</f>
        <v>0.20342399999999999</v>
      </c>
      <c r="P5" s="16"/>
    </row>
    <row r="6" spans="1:16" x14ac:dyDescent="0.25">
      <c r="A6" t="s">
        <v>76</v>
      </c>
      <c r="B6" t="s">
        <v>50</v>
      </c>
      <c r="C6" t="str">
        <f>+_xlfn.XLOOKUP(H6,Processes!$D$4:$D$47,Processes!$E$4:$E$47)</f>
        <v>First</v>
      </c>
      <c r="D6" t="s">
        <v>47</v>
      </c>
      <c r="E6" t="s">
        <v>53</v>
      </c>
      <c r="F6" t="str">
        <f>+_xlfn.XLOOKUP(I6,Processes!$D$4:$D$47,Processes!$E$4:$E$47)</f>
        <v>by_prod</v>
      </c>
      <c r="G6" t="s">
        <v>47</v>
      </c>
      <c r="H6" s="4" t="str">
        <f t="shared" si="0"/>
        <v>Sawmilling:FI</v>
      </c>
      <c r="I6" s="4" t="str">
        <f t="shared" si="1"/>
        <v>Residues:FI</v>
      </c>
      <c r="J6">
        <v>10</v>
      </c>
      <c r="K6" t="s">
        <v>73</v>
      </c>
      <c r="L6">
        <v>2021</v>
      </c>
      <c r="N6" t="s">
        <v>62</v>
      </c>
      <c r="O6">
        <f>0.395*'Carbon fraction (will be moved)'!$C$2</f>
        <v>0.18959999999999999</v>
      </c>
      <c r="P6" s="16"/>
    </row>
    <row r="7" spans="1:16" x14ac:dyDescent="0.25">
      <c r="A7" t="s">
        <v>81</v>
      </c>
      <c r="B7" t="s">
        <v>49</v>
      </c>
      <c r="C7" t="str">
        <f>+_xlfn.XLOOKUP(H7,Processes!$D$4:$D$47,Processes!$E$4:$E$47)</f>
        <v>Second</v>
      </c>
      <c r="D7" t="s">
        <v>47</v>
      </c>
      <c r="E7" t="s">
        <v>51</v>
      </c>
      <c r="F7" t="str">
        <f>+_xlfn.XLOOKUP(I7,Processes!$D$4:$D$47,Processes!$E$4:$E$47)</f>
        <v>VAM</v>
      </c>
      <c r="G7" t="s">
        <v>47</v>
      </c>
      <c r="H7" s="4" t="str">
        <f t="shared" si="0"/>
        <v>Sawnwood:FI</v>
      </c>
      <c r="I7" s="4" t="str">
        <f t="shared" si="1"/>
        <v>Construction:FI</v>
      </c>
      <c r="J7">
        <v>60</v>
      </c>
      <c r="K7" t="s">
        <v>13</v>
      </c>
      <c r="L7">
        <v>2021</v>
      </c>
      <c r="N7" t="s">
        <v>62</v>
      </c>
      <c r="O7">
        <f>0.48*'Carbon fraction (will be moved)'!$C$2</f>
        <v>0.23039999999999999</v>
      </c>
      <c r="P7" t="s">
        <v>60</v>
      </c>
    </row>
    <row r="8" spans="1:16" ht="18.95" customHeight="1" x14ac:dyDescent="0.25">
      <c r="A8" t="s">
        <v>77</v>
      </c>
      <c r="B8" t="s">
        <v>49</v>
      </c>
      <c r="C8" t="str">
        <f>+_xlfn.XLOOKUP(H8,Processes!$D$4:$D$47,Processes!$E$4:$E$47)</f>
        <v>Second</v>
      </c>
      <c r="D8" t="s">
        <v>47</v>
      </c>
      <c r="E8" t="s">
        <v>52</v>
      </c>
      <c r="F8" t="str">
        <f>+_xlfn.XLOOKUP(I8,Processes!$D$4:$D$47,Processes!$E$4:$E$47)</f>
        <v>VAM</v>
      </c>
      <c r="G8" t="s">
        <v>47</v>
      </c>
      <c r="H8" s="4" t="str">
        <f>_xlfn.CONCAT(B8,":",D8)</f>
        <v>Sawnwood:FI</v>
      </c>
      <c r="I8" s="4" t="str">
        <f>_xlfn.CONCAT(E8,":",G8)</f>
        <v>Furniture:FI</v>
      </c>
      <c r="J8">
        <v>40</v>
      </c>
      <c r="K8" t="s">
        <v>13</v>
      </c>
      <c r="L8">
        <v>2021</v>
      </c>
      <c r="N8" t="s">
        <v>62</v>
      </c>
      <c r="O8">
        <f>0.45*'Carbon fraction (will be moved)'!$C$2</f>
        <v>0.216</v>
      </c>
      <c r="P8" t="s">
        <v>61</v>
      </c>
    </row>
    <row r="9" spans="1:16" x14ac:dyDescent="0.25">
      <c r="A9" t="s">
        <v>78</v>
      </c>
      <c r="B9" t="s">
        <v>51</v>
      </c>
      <c r="C9" t="str">
        <f>+_xlfn.XLOOKUP(H9,Processes!$D$4:$D$47,Processes!$E$4:$E$47)</f>
        <v>VAM</v>
      </c>
      <c r="D9" t="s">
        <v>47</v>
      </c>
      <c r="E9" t="s">
        <v>50</v>
      </c>
      <c r="F9" t="str">
        <f>+_xlfn.XLOOKUP(I9,Processes!$D$4:$D$47,Processes!$E$4:$E$47)</f>
        <v>First</v>
      </c>
      <c r="G9" t="s">
        <v>47</v>
      </c>
      <c r="H9" s="4" t="str">
        <f t="shared" si="0"/>
        <v>Construction:FI</v>
      </c>
      <c r="I9" s="4" t="str">
        <f t="shared" si="1"/>
        <v>Sawmilling:FI</v>
      </c>
      <c r="J9">
        <v>40</v>
      </c>
      <c r="K9" t="s">
        <v>13</v>
      </c>
      <c r="L9">
        <v>2021</v>
      </c>
      <c r="N9" t="s">
        <v>62</v>
      </c>
      <c r="O9">
        <f>0.48*'Carbon fraction (will be moved)'!$C$2</f>
        <v>0.23039999999999999</v>
      </c>
      <c r="P9" t="s">
        <v>60</v>
      </c>
    </row>
    <row r="10" spans="1:16" ht="15.6" customHeight="1" x14ac:dyDescent="0.25">
      <c r="A10" t="s">
        <v>79</v>
      </c>
      <c r="B10" t="s">
        <v>51</v>
      </c>
      <c r="C10" t="str">
        <f>+_xlfn.XLOOKUP(H10,Processes!$D$4:$D$47,Processes!$E$4:$E$47)</f>
        <v>VAM</v>
      </c>
      <c r="D10" t="s">
        <v>47</v>
      </c>
      <c r="E10" t="s">
        <v>54</v>
      </c>
      <c r="F10" t="str">
        <f>+_xlfn.XLOOKUP(I10,Processes!$D$4:$D$47,Processes!$E$4:$E$47)</f>
        <v>EoL</v>
      </c>
      <c r="G10" t="s">
        <v>47</v>
      </c>
      <c r="H10" s="4" t="str">
        <f t="shared" si="0"/>
        <v>Construction:FI</v>
      </c>
      <c r="I10" s="4" t="str">
        <f t="shared" si="1"/>
        <v>Incineration:FI</v>
      </c>
      <c r="J10">
        <v>60</v>
      </c>
      <c r="K10" t="s">
        <v>13</v>
      </c>
      <c r="L10">
        <v>2021</v>
      </c>
      <c r="N10" t="s">
        <v>62</v>
      </c>
      <c r="O10">
        <f>0.45*'Carbon fraction (will be moved)'!$C$2</f>
        <v>0.216</v>
      </c>
      <c r="P10" t="s">
        <v>212</v>
      </c>
    </row>
    <row r="11" spans="1:16" x14ac:dyDescent="0.25">
      <c r="A11" t="s">
        <v>80</v>
      </c>
      <c r="B11" t="s">
        <v>52</v>
      </c>
      <c r="C11" t="s">
        <v>57</v>
      </c>
      <c r="D11" t="s">
        <v>47</v>
      </c>
      <c r="E11" t="s">
        <v>54</v>
      </c>
      <c r="F11" t="str">
        <f>+_xlfn.XLOOKUP(I11,Processes!$D$4:$D$47,Processes!$E$4:$E$47)</f>
        <v>EoL</v>
      </c>
      <c r="G11" t="s">
        <v>47</v>
      </c>
      <c r="H11" s="4" t="str">
        <f t="shared" si="0"/>
        <v>Furniture:FI</v>
      </c>
      <c r="I11" s="4" t="str">
        <f t="shared" si="1"/>
        <v>Incineration:FI</v>
      </c>
      <c r="J11">
        <v>100</v>
      </c>
      <c r="K11" t="s">
        <v>13</v>
      </c>
      <c r="L11">
        <v>2021</v>
      </c>
      <c r="N11" t="s">
        <v>62</v>
      </c>
      <c r="P11" s="16"/>
    </row>
    <row r="12" spans="1:16" x14ac:dyDescent="0.25">
      <c r="A12" t="s">
        <v>82</v>
      </c>
      <c r="B12" t="s">
        <v>49</v>
      </c>
      <c r="C12" t="str">
        <f>+_xlfn.XLOOKUP(H12,Processes!$D$4:$D$47,Processes!$E$4:$E$47)</f>
        <v>Second</v>
      </c>
      <c r="D12" t="s">
        <v>47</v>
      </c>
      <c r="E12" t="s">
        <v>49</v>
      </c>
      <c r="F12" t="str">
        <f>+_xlfn.XLOOKUP(I12,Processes!$D$4:$D$47,Processes!$E$4:$E$47)</f>
        <v>RoW</v>
      </c>
      <c r="G12" t="s">
        <v>23</v>
      </c>
      <c r="H12" s="4" t="str">
        <f t="shared" si="0"/>
        <v>Sawnwood:FI</v>
      </c>
      <c r="I12" s="4" t="str">
        <f t="shared" si="1"/>
        <v>Sawnwood:Export</v>
      </c>
      <c r="J12">
        <v>20</v>
      </c>
      <c r="K12" t="s">
        <v>73</v>
      </c>
      <c r="L12">
        <v>2021</v>
      </c>
      <c r="N12" t="s">
        <v>62</v>
      </c>
      <c r="P12" s="16"/>
    </row>
    <row r="13" spans="1:16" x14ac:dyDescent="0.25">
      <c r="A13" t="s">
        <v>83</v>
      </c>
      <c r="B13" t="s">
        <v>49</v>
      </c>
      <c r="C13" t="str">
        <f>+_xlfn.XLOOKUP(H13,Processes!$D$4:$D$47,Processes!$E$4:$E$47)</f>
        <v>RoW</v>
      </c>
      <c r="D13" t="s">
        <v>22</v>
      </c>
      <c r="E13" t="s">
        <v>49</v>
      </c>
      <c r="F13" t="str">
        <f>+_xlfn.XLOOKUP(I13,Processes!$D$4:$D$47,Processes!$E$4:$E$47)</f>
        <v>Second</v>
      </c>
      <c r="G13" t="s">
        <v>47</v>
      </c>
      <c r="H13" s="4" t="str">
        <f t="shared" si="0"/>
        <v>Sawnwood:Import</v>
      </c>
      <c r="I13" s="4" t="str">
        <f t="shared" si="1"/>
        <v>Sawnwood:FI</v>
      </c>
      <c r="J13">
        <v>10</v>
      </c>
      <c r="K13" t="s">
        <v>73</v>
      </c>
      <c r="L13">
        <v>2021</v>
      </c>
      <c r="N13" t="s">
        <v>62</v>
      </c>
      <c r="P13" s="16"/>
    </row>
    <row r="14" spans="1:16" x14ac:dyDescent="0.25">
      <c r="H14" s="4"/>
      <c r="I14" s="4"/>
      <c r="N14"/>
    </row>
    <row r="15" spans="1:16" x14ac:dyDescent="0.25">
      <c r="H15" s="4"/>
      <c r="I15" s="4"/>
      <c r="N15"/>
    </row>
    <row r="16" spans="1:16" x14ac:dyDescent="0.25">
      <c r="H16" s="4"/>
      <c r="I16" s="4"/>
      <c r="N16"/>
    </row>
    <row r="17" spans="8:14" x14ac:dyDescent="0.25">
      <c r="H17" s="4"/>
      <c r="I17" s="4"/>
      <c r="N17"/>
    </row>
    <row r="18" spans="8:14" x14ac:dyDescent="0.25">
      <c r="H18" s="4"/>
      <c r="I18" s="4"/>
      <c r="N18"/>
    </row>
    <row r="19" spans="8:14" x14ac:dyDescent="0.25">
      <c r="H19" s="4"/>
      <c r="I19" s="4"/>
      <c r="N19"/>
    </row>
    <row r="20" spans="8:14" x14ac:dyDescent="0.25">
      <c r="H20" s="4"/>
      <c r="I20" s="4"/>
      <c r="N20"/>
    </row>
    <row r="21" spans="8:14" x14ac:dyDescent="0.25">
      <c r="H21" s="4"/>
      <c r="I21" s="4"/>
      <c r="N21"/>
    </row>
    <row r="22" spans="8:14" x14ac:dyDescent="0.25">
      <c r="H22" s="4"/>
      <c r="I22" s="4"/>
      <c r="N22"/>
    </row>
    <row r="23" spans="8:14" x14ac:dyDescent="0.25">
      <c r="H23" s="4"/>
      <c r="I23" s="4"/>
      <c r="N23"/>
    </row>
    <row r="24" spans="8:14" x14ac:dyDescent="0.25">
      <c r="H24" s="4"/>
      <c r="I24" s="4"/>
    </row>
    <row r="25" spans="8:14" x14ac:dyDescent="0.25">
      <c r="H25" s="4"/>
      <c r="I25" s="4"/>
    </row>
    <row r="26" spans="8:14" x14ac:dyDescent="0.25">
      <c r="H26" s="4"/>
      <c r="I26" s="4"/>
    </row>
    <row r="27" spans="8:14" x14ac:dyDescent="0.25">
      <c r="H27" s="4"/>
      <c r="I27" s="4"/>
    </row>
    <row r="28" spans="8:14" x14ac:dyDescent="0.25">
      <c r="H28" s="4"/>
      <c r="I28" s="4"/>
      <c r="N28" s="7"/>
    </row>
    <row r="29" spans="8:14" x14ac:dyDescent="0.25">
      <c r="H29" s="4"/>
      <c r="I29" s="4"/>
      <c r="N29" s="7"/>
    </row>
    <row r="30" spans="8:14" x14ac:dyDescent="0.25">
      <c r="H30" s="4"/>
      <c r="I30" s="4"/>
    </row>
    <row r="31" spans="8:14" x14ac:dyDescent="0.25">
      <c r="H31" s="4"/>
      <c r="I31" s="4"/>
    </row>
    <row r="32" spans="8:14" x14ac:dyDescent="0.25">
      <c r="H32" s="4"/>
      <c r="I32" s="4"/>
    </row>
    <row r="33" spans="3:14" x14ac:dyDescent="0.25">
      <c r="H33" s="4"/>
      <c r="I33" s="4"/>
    </row>
    <row r="34" spans="3:14" x14ac:dyDescent="0.25">
      <c r="H34" s="4"/>
      <c r="I34" s="4"/>
    </row>
    <row r="35" spans="3:14" x14ac:dyDescent="0.25">
      <c r="E35" s="16" t="s">
        <v>120</v>
      </c>
      <c r="H35" s="4"/>
      <c r="I35" s="4"/>
    </row>
    <row r="36" spans="3:14" x14ac:dyDescent="0.25">
      <c r="H36" s="4"/>
      <c r="I36" s="4"/>
    </row>
    <row r="37" spans="3:14" x14ac:dyDescent="0.25">
      <c r="H37" s="4"/>
      <c r="I37" s="4"/>
    </row>
    <row r="38" spans="3:14" x14ac:dyDescent="0.25">
      <c r="H38" s="4"/>
      <c r="I38" s="4"/>
    </row>
    <row r="39" spans="3:14" x14ac:dyDescent="0.25">
      <c r="H39" s="4"/>
      <c r="I39" s="4"/>
      <c r="N39"/>
    </row>
    <row r="40" spans="3:14" x14ac:dyDescent="0.25">
      <c r="H40" s="4"/>
      <c r="I40" s="4"/>
      <c r="N40"/>
    </row>
    <row r="41" spans="3:14" x14ac:dyDescent="0.25">
      <c r="H41" s="4"/>
      <c r="I41" s="4"/>
      <c r="N41"/>
    </row>
    <row r="42" spans="3:14" x14ac:dyDescent="0.25">
      <c r="H42" s="4"/>
      <c r="I42" s="4"/>
      <c r="N42"/>
    </row>
    <row r="43" spans="3:14" x14ac:dyDescent="0.25">
      <c r="H43" s="4"/>
      <c r="I43" s="4"/>
      <c r="N43"/>
    </row>
    <row r="44" spans="3:14" x14ac:dyDescent="0.25">
      <c r="H44" s="4"/>
      <c r="I44" s="4"/>
      <c r="N44"/>
    </row>
    <row r="45" spans="3:14" x14ac:dyDescent="0.25">
      <c r="C45" s="9"/>
      <c r="H45" s="4"/>
      <c r="I45" s="4"/>
      <c r="N45"/>
    </row>
    <row r="46" spans="3:14" x14ac:dyDescent="0.25">
      <c r="H46" s="4"/>
      <c r="I46" s="4"/>
      <c r="N46"/>
    </row>
    <row r="47" spans="3:14" x14ac:dyDescent="0.25">
      <c r="H47" s="4"/>
      <c r="I47" s="4"/>
      <c r="N47"/>
    </row>
    <row r="48" spans="3:14" x14ac:dyDescent="0.25">
      <c r="H48" s="4"/>
      <c r="I48" s="4"/>
      <c r="N48"/>
    </row>
    <row r="49" spans="8:14" x14ac:dyDescent="0.25">
      <c r="H49" s="4"/>
      <c r="I49" s="4"/>
      <c r="N49"/>
    </row>
    <row r="50" spans="8:14" x14ac:dyDescent="0.25">
      <c r="H50" s="4"/>
      <c r="I50" s="4"/>
      <c r="N50"/>
    </row>
    <row r="51" spans="8:14" x14ac:dyDescent="0.25">
      <c r="H51" s="4"/>
      <c r="I51" s="4"/>
      <c r="N51"/>
    </row>
    <row r="52" spans="8:14" x14ac:dyDescent="0.25">
      <c r="H52" s="4"/>
      <c r="I52" s="4"/>
      <c r="N52"/>
    </row>
    <row r="53" spans="8:14" x14ac:dyDescent="0.25">
      <c r="H53" s="4"/>
      <c r="I53" s="4"/>
      <c r="N53"/>
    </row>
    <row r="54" spans="8:14" x14ac:dyDescent="0.25">
      <c r="H54" s="4"/>
      <c r="I54" s="4"/>
      <c r="N54"/>
    </row>
    <row r="55" spans="8:14" x14ac:dyDescent="0.25">
      <c r="H55" s="4"/>
      <c r="I55" s="4"/>
      <c r="N55"/>
    </row>
    <row r="56" spans="8:14" x14ac:dyDescent="0.25">
      <c r="H56" s="4"/>
      <c r="I56" s="4"/>
      <c r="N56"/>
    </row>
    <row r="57" spans="8:14" x14ac:dyDescent="0.25">
      <c r="H57" s="4"/>
      <c r="I57" s="4"/>
      <c r="N57"/>
    </row>
    <row r="58" spans="8:14" x14ac:dyDescent="0.25">
      <c r="H58" s="4"/>
      <c r="I58" s="4"/>
      <c r="N58"/>
    </row>
    <row r="59" spans="8:14" x14ac:dyDescent="0.25">
      <c r="H59" s="4"/>
      <c r="I59" s="4"/>
      <c r="N59"/>
    </row>
    <row r="60" spans="8:14" x14ac:dyDescent="0.25">
      <c r="H60" s="4"/>
      <c r="I60" s="4"/>
      <c r="N60"/>
    </row>
    <row r="61" spans="8:14" x14ac:dyDescent="0.25">
      <c r="H61" s="4"/>
      <c r="I61" s="4"/>
      <c r="N61"/>
    </row>
    <row r="62" spans="8:14" x14ac:dyDescent="0.25">
      <c r="H62" s="4"/>
      <c r="I62" s="4"/>
      <c r="N62"/>
    </row>
    <row r="63" spans="8:14" x14ac:dyDescent="0.25">
      <c r="H63" s="4"/>
      <c r="I63" s="4"/>
      <c r="N63"/>
    </row>
    <row r="64" spans="8:14" x14ac:dyDescent="0.25">
      <c r="H64" s="4"/>
      <c r="I64" s="4"/>
      <c r="N64"/>
    </row>
    <row r="65" spans="8:14" x14ac:dyDescent="0.25">
      <c r="H65" s="4"/>
      <c r="I65" s="4"/>
      <c r="N65"/>
    </row>
    <row r="66" spans="8:14" x14ac:dyDescent="0.25">
      <c r="H66" s="4"/>
      <c r="I66" s="4"/>
      <c r="N66"/>
    </row>
    <row r="67" spans="8:14" x14ac:dyDescent="0.25">
      <c r="H67" s="4"/>
      <c r="I67" s="4"/>
      <c r="N67"/>
    </row>
    <row r="68" spans="8:14" x14ac:dyDescent="0.25">
      <c r="H68" s="4"/>
      <c r="I68" s="4"/>
      <c r="N68"/>
    </row>
    <row r="69" spans="8:14" x14ac:dyDescent="0.25">
      <c r="H69" s="4"/>
      <c r="I69" s="4"/>
      <c r="N69"/>
    </row>
    <row r="70" spans="8:14" x14ac:dyDescent="0.25">
      <c r="H70" s="4"/>
      <c r="I70" s="4"/>
      <c r="N70"/>
    </row>
    <row r="71" spans="8:14" x14ac:dyDescent="0.25">
      <c r="H71" s="4"/>
      <c r="I71" s="4"/>
      <c r="N71"/>
    </row>
    <row r="72" spans="8:14" x14ac:dyDescent="0.25">
      <c r="H72" s="4"/>
      <c r="I72" s="4"/>
      <c r="N72"/>
    </row>
    <row r="73" spans="8:14" x14ac:dyDescent="0.25">
      <c r="H73" s="4"/>
      <c r="I73" s="4"/>
      <c r="N73"/>
    </row>
    <row r="74" spans="8:14" x14ac:dyDescent="0.25">
      <c r="H74" s="4"/>
      <c r="I74" s="4"/>
      <c r="N74"/>
    </row>
    <row r="75" spans="8:14" x14ac:dyDescent="0.25">
      <c r="H75" s="4"/>
      <c r="I75" s="4"/>
      <c r="N75"/>
    </row>
    <row r="76" spans="8:14" x14ac:dyDescent="0.25">
      <c r="H76" s="4"/>
      <c r="I76" s="4"/>
      <c r="N76"/>
    </row>
    <row r="77" spans="8:14" x14ac:dyDescent="0.25">
      <c r="H77" s="4"/>
      <c r="I77" s="4"/>
      <c r="N77"/>
    </row>
    <row r="78" spans="8:14" x14ac:dyDescent="0.25">
      <c r="H78" s="4"/>
      <c r="I78" s="4"/>
      <c r="N78"/>
    </row>
    <row r="79" spans="8:14" x14ac:dyDescent="0.25">
      <c r="H79" s="4"/>
      <c r="I79" s="4"/>
      <c r="N79"/>
    </row>
    <row r="80" spans="8:14" x14ac:dyDescent="0.25">
      <c r="H80" s="4"/>
      <c r="I80" s="4"/>
      <c r="N80"/>
    </row>
    <row r="81" spans="2:14" x14ac:dyDescent="0.25">
      <c r="H81" s="4"/>
      <c r="I81" s="4"/>
      <c r="N81"/>
    </row>
    <row r="82" spans="2:14" x14ac:dyDescent="0.25">
      <c r="H82" s="4"/>
      <c r="I82" s="4"/>
      <c r="N82"/>
    </row>
    <row r="83" spans="2:14" x14ac:dyDescent="0.25">
      <c r="H83" s="4"/>
      <c r="I83" s="4"/>
      <c r="N83"/>
    </row>
    <row r="84" spans="2:14" x14ac:dyDescent="0.25">
      <c r="H84" s="4"/>
      <c r="I84" s="4"/>
      <c r="N84"/>
    </row>
    <row r="85" spans="2:14" x14ac:dyDescent="0.25">
      <c r="H85" s="4"/>
      <c r="I85" s="4"/>
      <c r="N85"/>
    </row>
    <row r="86" spans="2:14" x14ac:dyDescent="0.25">
      <c r="N86"/>
    </row>
    <row r="87" spans="2:14" x14ac:dyDescent="0.25">
      <c r="B87" s="4"/>
      <c r="D87" s="4"/>
      <c r="E87" s="4"/>
      <c r="G87" s="4"/>
      <c r="H87" s="4"/>
      <c r="I87" s="4"/>
      <c r="M87" s="4"/>
      <c r="N87"/>
    </row>
    <row r="88" spans="2:14" x14ac:dyDescent="0.25">
      <c r="H88" s="4"/>
      <c r="I88" s="4"/>
      <c r="N88"/>
    </row>
    <row r="89" spans="2:14" x14ac:dyDescent="0.25">
      <c r="H89" s="4"/>
      <c r="I89" s="4"/>
      <c r="N89"/>
    </row>
    <row r="90" spans="2:14" x14ac:dyDescent="0.25">
      <c r="H90" s="4"/>
      <c r="I90" s="4"/>
      <c r="N90"/>
    </row>
    <row r="91" spans="2:14" x14ac:dyDescent="0.25">
      <c r="H91" s="4"/>
      <c r="I91" s="4"/>
      <c r="N91"/>
    </row>
  </sheetData>
  <autoFilter ref="A3:P3" xr:uid="{B692AEE8-68EE-4B81-A49D-50BF066DFFE7}"/>
  <phoneticPr fontId="5" type="noConversion"/>
  <hyperlinks>
    <hyperlink ref="E35" r:id="rId1" location="json=TH95eCDBsN1pfqczsMf84,S3TGIZvZiI-AUl8oZJcUYg" xr:uid="{26F0F99B-4281-4D67-B3C8-B1BC12D732B7}"/>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06F76-D4E1-4DE8-A811-C2AB881D41ED}">
  <dimension ref="A1:K3"/>
  <sheetViews>
    <sheetView workbookViewId="0">
      <selection activeCell="D7" sqref="D7"/>
    </sheetView>
  </sheetViews>
  <sheetFormatPr defaultRowHeight="15" x14ac:dyDescent="0.25"/>
  <cols>
    <col min="1" max="1" width="52.85546875" customWidth="1"/>
    <col min="2" max="2" width="16.5703125" bestFit="1" customWidth="1"/>
    <col min="3" max="3" width="16.140625" bestFit="1" customWidth="1"/>
    <col min="4" max="4" width="21.85546875" bestFit="1" customWidth="1"/>
    <col min="5" max="5" width="23.85546875" bestFit="1" customWidth="1"/>
    <col min="6" max="6" width="37.140625" bestFit="1" customWidth="1"/>
    <col min="7" max="7" width="19.28515625" bestFit="1" customWidth="1"/>
    <col min="8" max="8" width="18.42578125" bestFit="1" customWidth="1"/>
    <col min="9" max="9" width="13.28515625" bestFit="1" customWidth="1"/>
    <col min="10" max="11" width="52.42578125" bestFit="1" customWidth="1"/>
  </cols>
  <sheetData>
    <row r="1" spans="1:11" x14ac:dyDescent="0.25">
      <c r="A1" s="28" t="s">
        <v>143</v>
      </c>
      <c r="B1" s="28" t="s">
        <v>144</v>
      </c>
      <c r="C1" s="28" t="s">
        <v>145</v>
      </c>
      <c r="D1" s="28" t="s">
        <v>146</v>
      </c>
      <c r="E1" s="28" t="s">
        <v>227</v>
      </c>
      <c r="F1" s="28" t="s">
        <v>147</v>
      </c>
      <c r="G1" s="28" t="s">
        <v>148</v>
      </c>
      <c r="H1" s="28" t="s">
        <v>149</v>
      </c>
      <c r="I1" s="28" t="s">
        <v>150</v>
      </c>
      <c r="J1" s="28" t="s">
        <v>151</v>
      </c>
      <c r="K1" s="28" t="s">
        <v>151</v>
      </c>
    </row>
    <row r="2" spans="1:11" x14ac:dyDescent="0.25">
      <c r="A2" t="s">
        <v>220</v>
      </c>
      <c r="B2" s="4" t="s">
        <v>63</v>
      </c>
      <c r="C2" s="4" t="s">
        <v>64</v>
      </c>
      <c r="D2">
        <v>-50</v>
      </c>
      <c r="F2" t="s">
        <v>13</v>
      </c>
      <c r="G2">
        <v>2025</v>
      </c>
      <c r="H2">
        <v>2030</v>
      </c>
      <c r="I2" t="s">
        <v>157</v>
      </c>
    </row>
    <row r="3" spans="1:11" x14ac:dyDescent="0.25">
      <c r="B3" s="4"/>
      <c r="C3" s="4"/>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1908276-F864-4CA4-BA65-3DBA76B06B97}">
          <x14:formula1>
            <xm:f>'Data validation parameters'!$E$6:$E$7</xm:f>
          </x14:formula1>
          <xm:sqref>F2:F1048576</xm:sqref>
        </x14:dataValidation>
        <x14:dataValidation type="list" allowBlank="1" showInputMessage="1" showErrorMessage="1" xr:uid="{283A9876-07D1-4356-BD7B-618A4AD94BB4}">
          <x14:formula1>
            <xm:f>'Data validation parameters'!$F$6:$F$9</xm:f>
          </x14:formula1>
          <xm:sqref>I2:I1048576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2C4F1-884F-4740-8793-4A0AB47EED3D}">
  <dimension ref="A1:C9"/>
  <sheetViews>
    <sheetView workbookViewId="0">
      <selection activeCell="B13" sqref="B13"/>
    </sheetView>
  </sheetViews>
  <sheetFormatPr defaultRowHeight="15" x14ac:dyDescent="0.25"/>
  <cols>
    <col min="1" max="1" width="25.7109375" bestFit="1" customWidth="1"/>
    <col min="2" max="2" width="15.7109375" bestFit="1" customWidth="1"/>
  </cols>
  <sheetData>
    <row r="1" spans="1:3" x14ac:dyDescent="0.25">
      <c r="A1" s="2" t="s">
        <v>173</v>
      </c>
      <c r="B1" s="2" t="s">
        <v>174</v>
      </c>
    </row>
    <row r="2" spans="1:3" x14ac:dyDescent="0.25">
      <c r="A2" t="s">
        <v>18</v>
      </c>
      <c r="B2" t="s">
        <v>185</v>
      </c>
    </row>
    <row r="3" spans="1:3" x14ac:dyDescent="0.25">
      <c r="A3" t="s">
        <v>19</v>
      </c>
      <c r="B3" t="s">
        <v>176</v>
      </c>
    </row>
    <row r="4" spans="1:3" x14ac:dyDescent="0.25">
      <c r="A4" t="s">
        <v>20</v>
      </c>
      <c r="B4" t="s">
        <v>177</v>
      </c>
    </row>
    <row r="5" spans="1:3" x14ac:dyDescent="0.25">
      <c r="A5" t="s">
        <v>57</v>
      </c>
      <c r="B5" t="s">
        <v>178</v>
      </c>
    </row>
    <row r="6" spans="1:3" x14ac:dyDescent="0.25">
      <c r="A6" t="s">
        <v>21</v>
      </c>
      <c r="B6" t="s">
        <v>179</v>
      </c>
    </row>
    <row r="7" spans="1:3" x14ac:dyDescent="0.25">
      <c r="A7" t="s">
        <v>55</v>
      </c>
      <c r="B7" t="s">
        <v>186</v>
      </c>
    </row>
    <row r="8" spans="1:3" x14ac:dyDescent="0.25">
      <c r="A8" t="s">
        <v>56</v>
      </c>
      <c r="B8" t="s">
        <v>187</v>
      </c>
    </row>
    <row r="9" spans="1:3" x14ac:dyDescent="0.25">
      <c r="A9" t="s">
        <v>175</v>
      </c>
      <c r="B9" t="s">
        <v>183</v>
      </c>
      <c r="C9" t="s">
        <v>188</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935D7-39CC-4336-870D-98DAC14A69ED}">
  <dimension ref="B2:G13"/>
  <sheetViews>
    <sheetView workbookViewId="0">
      <selection activeCell="G6" sqref="G6:G7"/>
    </sheetView>
  </sheetViews>
  <sheetFormatPr defaultRowHeight="15" x14ac:dyDescent="0.25"/>
  <cols>
    <col min="2" max="2" width="16.140625" bestFit="1" customWidth="1"/>
    <col min="3" max="3" width="16.42578125" customWidth="1"/>
    <col min="4" max="4" width="14.5703125" bestFit="1" customWidth="1"/>
    <col min="5" max="5" width="11.42578125" bestFit="1" customWidth="1"/>
    <col min="6" max="6" width="13.28515625" bestFit="1" customWidth="1"/>
    <col min="7" max="7" width="13.42578125" bestFit="1" customWidth="1"/>
    <col min="11" max="11" width="30.5703125" customWidth="1"/>
  </cols>
  <sheetData>
    <row r="2" spans="2:7" x14ac:dyDescent="0.25">
      <c r="B2" t="s">
        <v>153</v>
      </c>
    </row>
    <row r="3" spans="2:7" x14ac:dyDescent="0.25">
      <c r="B3" t="s">
        <v>154</v>
      </c>
    </row>
    <row r="5" spans="2:7" x14ac:dyDescent="0.25">
      <c r="B5" s="21" t="s">
        <v>119</v>
      </c>
      <c r="C5" s="21" t="s">
        <v>105</v>
      </c>
      <c r="D5" s="21" t="s">
        <v>130</v>
      </c>
      <c r="E5" s="21" t="s">
        <v>155</v>
      </c>
      <c r="F5" s="21" t="s">
        <v>150</v>
      </c>
      <c r="G5" s="21" t="s">
        <v>236</v>
      </c>
    </row>
    <row r="6" spans="2:7" x14ac:dyDescent="0.25">
      <c r="B6" t="s">
        <v>84</v>
      </c>
      <c r="C6" t="b">
        <v>1</v>
      </c>
      <c r="D6" t="s">
        <v>131</v>
      </c>
      <c r="E6" t="s">
        <v>88</v>
      </c>
      <c r="F6" t="s">
        <v>156</v>
      </c>
      <c r="G6" t="s">
        <v>237</v>
      </c>
    </row>
    <row r="7" spans="2:7" x14ac:dyDescent="0.25">
      <c r="B7" t="s">
        <v>58</v>
      </c>
      <c r="C7" t="b">
        <v>0</v>
      </c>
      <c r="D7" t="s">
        <v>132</v>
      </c>
      <c r="E7" t="s">
        <v>13</v>
      </c>
      <c r="F7" t="s">
        <v>157</v>
      </c>
      <c r="G7" t="s">
        <v>238</v>
      </c>
    </row>
    <row r="8" spans="2:7" x14ac:dyDescent="0.25">
      <c r="B8" t="s">
        <v>85</v>
      </c>
      <c r="D8" t="s">
        <v>133</v>
      </c>
      <c r="F8" t="s">
        <v>158</v>
      </c>
    </row>
    <row r="9" spans="2:7" x14ac:dyDescent="0.25">
      <c r="B9" t="s">
        <v>87</v>
      </c>
      <c r="D9" t="s">
        <v>134</v>
      </c>
      <c r="F9" t="s">
        <v>159</v>
      </c>
    </row>
    <row r="10" spans="2:7" x14ac:dyDescent="0.25">
      <c r="B10" t="s">
        <v>86</v>
      </c>
    </row>
    <row r="11" spans="2:7" x14ac:dyDescent="0.25">
      <c r="B11" t="s">
        <v>135</v>
      </c>
    </row>
    <row r="12" spans="2:7" x14ac:dyDescent="0.25">
      <c r="B12" t="s">
        <v>232</v>
      </c>
    </row>
    <row r="13" spans="2:7" x14ac:dyDescent="0.25">
      <c r="B13" t="s">
        <v>233</v>
      </c>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620F7-4B8A-4ECD-9835-AFC6C4EF2431}">
  <dimension ref="B1:D2"/>
  <sheetViews>
    <sheetView workbookViewId="0">
      <selection activeCell="C2" sqref="C2"/>
    </sheetView>
  </sheetViews>
  <sheetFormatPr defaultRowHeight="15" x14ac:dyDescent="0.25"/>
  <cols>
    <col min="2" max="2" width="15.85546875" customWidth="1"/>
    <col min="3" max="3" width="25.5703125" customWidth="1"/>
    <col min="4" max="4" width="17.28515625" customWidth="1"/>
  </cols>
  <sheetData>
    <row r="1" spans="2:4" x14ac:dyDescent="0.25">
      <c r="D1" t="s">
        <v>18</v>
      </c>
    </row>
    <row r="2" spans="2:4" x14ac:dyDescent="0.25">
      <c r="B2" t="s">
        <v>71</v>
      </c>
      <c r="C2">
        <v>0.48</v>
      </c>
      <c r="D2" t="s">
        <v>59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536dd80-7d39-48e8-9ae3-b4166f580a2d">
      <Terms xmlns="http://schemas.microsoft.com/office/infopath/2007/PartnerControls"/>
    </lcf76f155ced4ddcb4097134ff3c332f>
    <TaxCatchAll xmlns="145cc194-9bea-4db6-b116-a042a4529fcd" xsi:nil="true"/>
    <Comment xmlns="7536dd80-7d39-48e8-9ae3-b4166f580a2d" xsi:nil="true"/>
  </documentManagement>
</p:properties>
</file>

<file path=customXml/item2.xml><?xml version="1.0" encoding="utf-8"?>
<ct:contentTypeSchema xmlns:ct="http://schemas.microsoft.com/office/2006/metadata/contentType" xmlns:ma="http://schemas.microsoft.com/office/2006/metadata/properties/metaAttributes" ct:_="" ma:_="" ma:contentTypeName="Asiakirja" ma:contentTypeID="0x010100806C55B750152A459818B636E97A41C3" ma:contentTypeVersion="19" ma:contentTypeDescription="Luo uusi asiakirja." ma:contentTypeScope="" ma:versionID="74fd9cb75cef04cf26a1ff9ddef01b4b">
  <xsd:schema xmlns:xsd="http://www.w3.org/2001/XMLSchema" xmlns:xs="http://www.w3.org/2001/XMLSchema" xmlns:p="http://schemas.microsoft.com/office/2006/metadata/properties" xmlns:ns2="7536dd80-7d39-48e8-9ae3-b4166f580a2d" xmlns:ns3="145cc194-9bea-4db6-b116-a042a4529fcd" targetNamespace="http://schemas.microsoft.com/office/2006/metadata/properties" ma:root="true" ma:fieldsID="afbcbfdd38894bc2ff0644b00c8ec680" ns2:_="" ns3:_="">
    <xsd:import namespace="7536dd80-7d39-48e8-9ae3-b4166f580a2d"/>
    <xsd:import namespace="145cc194-9bea-4db6-b116-a042a4529fc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DateTaken" minOccurs="0"/>
                <xsd:element ref="ns2:Comment" minOccurs="0"/>
                <xsd:element ref="ns2:MediaServiceObjectDetectorVersions" minOccurs="0"/>
                <xsd:element ref="ns2:MediaLengthInSecond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36dd80-7d39-48e8-9ae3-b4166f580a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Kuvien tunnisteet" ma:readOnly="false" ma:fieldId="{5cf76f15-5ced-4ddc-b409-7134ff3c332f}" ma:taxonomyMulti="true" ma:sspId="3d606419-4bd4-4dd8-8f0f-b14ca53228e6"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Comment" ma:index="22" nillable="true" ma:displayName="Comment" ma:format="Dropdown" ma:internalName="Comment">
      <xsd:simpleType>
        <xsd:restriction base="dms:Text">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Location" ma:index="26"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cc194-9bea-4db6-b116-a042a4529fcd" elementFormDefault="qualified">
    <xsd:import namespace="http://schemas.microsoft.com/office/2006/documentManagement/types"/>
    <xsd:import namespace="http://schemas.microsoft.com/office/infopath/2007/PartnerControls"/>
    <xsd:element name="SharedWithUsers" ma:index="12"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Jakamisen tiedot" ma:internalName="SharedWithDetails" ma:readOnly="true">
      <xsd:simpleType>
        <xsd:restriction base="dms:Note">
          <xsd:maxLength value="255"/>
        </xsd:restriction>
      </xsd:simpleType>
    </xsd:element>
    <xsd:element name="TaxCatchAll" ma:index="20" nillable="true" ma:displayName="Taxonomy Catch All Column" ma:hidden="true" ma:list="{776b20ef-6fdb-4c1d-9dab-24d7fbcf24df}" ma:internalName="TaxCatchAll" ma:showField="CatchAllData" ma:web="145cc194-9bea-4db6-b116-a042a4529f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57FAA9C-B184-448F-B58D-00E4D46BDD72}">
  <ds:schemaRefs>
    <ds:schemaRef ds:uri="http://schemas.microsoft.com/office/2006/documentManagement/types"/>
    <ds:schemaRef ds:uri="http://purl.org/dc/dcmitype/"/>
    <ds:schemaRef ds:uri="7536dd80-7d39-48e8-9ae3-b4166f580a2d"/>
    <ds:schemaRef ds:uri="http://schemas.microsoft.com/office/2006/metadata/properties"/>
    <ds:schemaRef ds:uri="http://purl.org/dc/terms/"/>
    <ds:schemaRef ds:uri="http://purl.org/dc/elements/1.1/"/>
    <ds:schemaRef ds:uri="145cc194-9bea-4db6-b116-a042a4529fcd"/>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D60021C7-CA75-4673-96EA-55284BF811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36dd80-7d39-48e8-9ae3-b4166f580a2d"/>
    <ds:schemaRef ds:uri="145cc194-9bea-4db6-b116-a042a4529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AB3C6F0-DB35-46F0-8FEB-B5E57B48A72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Readme</vt:lpstr>
      <vt:lpstr>Settings</vt:lpstr>
      <vt:lpstr>Processes</vt:lpstr>
      <vt:lpstr>Flows</vt:lpstr>
      <vt:lpstr>Scenarios</vt:lpstr>
      <vt:lpstr>Colors</vt:lpstr>
      <vt:lpstr>Data validation parameters</vt:lpstr>
      <vt:lpstr>Carbon fraction (will be moved)</vt:lpstr>
      <vt:lpstr>Boolean</vt:lpstr>
    </vt:vector>
  </TitlesOfParts>
  <Manager/>
  <Company>VITO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Gustavo Ezequiel Martinez</dc:creator>
  <cp:keywords/>
  <dc:description/>
  <cp:lastModifiedBy>Janne Järvikylä</cp:lastModifiedBy>
  <cp:revision/>
  <cp:lastPrinted>2024-08-08T09:53:01Z</cp:lastPrinted>
  <dcterms:created xsi:type="dcterms:W3CDTF">2023-11-13T06:23:18Z</dcterms:created>
  <dcterms:modified xsi:type="dcterms:W3CDTF">2025-04-28T10:30:13Z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0x010100806C55B750152A459818B636E97A41C3</vt:lpwstr>
  </property>
  <property fmtid="{D5CDD505-2E9C-101B-9397-08002B2CF9AE}" pid="3" name="MediaServiceImageTags">
    <vt:lpwstr/>
  </property>
</Properties>
</file>