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ungeontycoon\Documents\"/>
    </mc:Choice>
  </mc:AlternateContent>
  <xr:revisionPtr revIDLastSave="0" documentId="13_ncr:1_{2E1CB62E-B569-4DFA-A657-B39939D236EA}" xr6:coauthVersionLast="45" xr6:coauthVersionMax="45" xr10:uidLastSave="{00000000-0000-0000-0000-000000000000}"/>
  <bookViews>
    <workbookView xWindow="-108" yWindow="-108" windowWidth="23256" windowHeight="12576" xr2:uid="{553C60AD-F4A0-41FD-9336-C7D7D55ED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I7" i="1"/>
  <c r="H7" i="1"/>
  <c r="E7" i="1"/>
  <c r="C7" i="1"/>
  <c r="N6" i="1"/>
  <c r="I6" i="1"/>
  <c r="H6" i="1"/>
  <c r="G6" i="1"/>
  <c r="E6" i="1"/>
  <c r="C6" i="1"/>
  <c r="N5" i="1"/>
  <c r="I5" i="1"/>
  <c r="H5" i="1"/>
  <c r="G5" i="1"/>
  <c r="E5" i="1"/>
  <c r="D5" i="1"/>
  <c r="C5" i="1"/>
  <c r="N4" i="1"/>
  <c r="I4" i="1"/>
  <c r="H4" i="1"/>
  <c r="E4" i="1"/>
  <c r="C4" i="1"/>
  <c r="N3" i="1"/>
  <c r="I3" i="1"/>
  <c r="H3" i="1"/>
  <c r="G3" i="1"/>
  <c r="E3" i="1"/>
  <c r="C3" i="1"/>
  <c r="N2" i="1"/>
  <c r="I2" i="1"/>
  <c r="H2" i="1"/>
  <c r="G2" i="1"/>
  <c r="E2" i="1"/>
  <c r="D2" i="1"/>
  <c r="C2" i="1"/>
</calcChain>
</file>

<file path=xl/sharedStrings.xml><?xml version="1.0" encoding="utf-8"?>
<sst xmlns="http://schemas.openxmlformats.org/spreadsheetml/2006/main" count="29" uniqueCount="26">
  <si>
    <t>킹 슬라임</t>
    <phoneticPr fontId="3" type="noConversion"/>
  </si>
  <si>
    <t>코볼트 대장</t>
    <phoneticPr fontId="3" type="noConversion"/>
  </si>
  <si>
    <t>코볼트 족장</t>
    <phoneticPr fontId="3" type="noConversion"/>
  </si>
  <si>
    <t>코볼트 장군</t>
    <phoneticPr fontId="3" type="noConversion"/>
  </si>
  <si>
    <t>킹 메탈 슬라임</t>
    <phoneticPr fontId="3" type="noConversion"/>
  </si>
  <si>
    <t>코볼트 왕</t>
    <phoneticPr fontId="3" type="noConversion"/>
  </si>
  <si>
    <t>name</t>
    <phoneticPr fontId="4" type="noConversion"/>
  </si>
  <si>
    <t>level</t>
    <phoneticPr fontId="4" type="noConversion"/>
  </si>
  <si>
    <t>exp</t>
    <phoneticPr fontId="4" type="noConversion"/>
  </si>
  <si>
    <t>hp</t>
    <phoneticPr fontId="4" type="noConversion"/>
  </si>
  <si>
    <t>def</t>
    <phoneticPr fontId="4" type="noConversion"/>
  </si>
  <si>
    <t>avoid</t>
    <phoneticPr fontId="4" type="noConversion"/>
  </si>
  <si>
    <t>atk</t>
    <phoneticPr fontId="4" type="noConversion"/>
  </si>
  <si>
    <t>atkspeed</t>
    <phoneticPr fontId="4" type="noConversion"/>
  </si>
  <si>
    <t>critical</t>
    <phoneticPr fontId="4" type="noConversion"/>
  </si>
  <si>
    <t>atkcritical</t>
    <phoneticPr fontId="4" type="noConversion"/>
  </si>
  <si>
    <t>penetration</t>
  </si>
  <si>
    <t>movespeed</t>
  </si>
  <si>
    <t>range</t>
  </si>
  <si>
    <t>gold</t>
  </si>
  <si>
    <t>enchantment</t>
  </si>
  <si>
    <t>explanation</t>
  </si>
  <si>
    <t>role</t>
    <phoneticPr fontId="3" type="noConversion"/>
  </si>
  <si>
    <t>FinalBoss</t>
    <phoneticPr fontId="3" type="noConversion"/>
  </si>
  <si>
    <t>MidBoss</t>
    <phoneticPr fontId="3" type="noConversion"/>
  </si>
  <si>
    <t>GateKeeper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</si>
</sst>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&quot;칸&quot;"/>
    <numFmt numFmtId="178" formatCode="0\ &quot;G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9" fontId="2" fillId="0" borderId="2" xfId="1" applyFont="1" applyBorder="1">
      <alignment vertical="center"/>
    </xf>
    <xf numFmtId="0" fontId="2" fillId="0" borderId="3" xfId="0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3655-2775-4C9D-8091-6256EDA912CA}">
  <dimension ref="A1:Q7"/>
  <sheetViews>
    <sheetView tabSelected="1" workbookViewId="0">
      <selection activeCell="O9" sqref="O9"/>
    </sheetView>
  </sheetViews>
  <sheetFormatPr defaultRowHeight="17.399999999999999" x14ac:dyDescent="0.4"/>
  <sheetData>
    <row r="1" spans="1:17" ht="18" thickBot="1" x14ac:dyDescent="0.4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4" t="s">
        <v>12</v>
      </c>
      <c r="H1" s="5" t="s">
        <v>13</v>
      </c>
      <c r="I1" s="4" t="s">
        <v>14</v>
      </c>
      <c r="J1" s="4" t="s">
        <v>15</v>
      </c>
      <c r="K1" s="4" t="s">
        <v>16</v>
      </c>
      <c r="L1" s="6" t="s">
        <v>17</v>
      </c>
      <c r="M1" s="6" t="s">
        <v>18</v>
      </c>
      <c r="N1" s="6" t="s">
        <v>19</v>
      </c>
      <c r="O1" s="7" t="s">
        <v>20</v>
      </c>
      <c r="P1" s="8" t="s">
        <v>21</v>
      </c>
      <c r="Q1" s="8" t="s">
        <v>22</v>
      </c>
    </row>
    <row r="2" spans="1:17" ht="18" thickTop="1" x14ac:dyDescent="0.4">
      <c r="A2" t="s">
        <v>0</v>
      </c>
      <c r="B2">
        <v>25</v>
      </c>
      <c r="C2">
        <f>10*B2 * 5</f>
        <v>1250</v>
      </c>
      <c r="D2">
        <f xml:space="preserve"> 305 * 2</f>
        <v>610</v>
      </c>
      <c r="E2">
        <f>B2 + 10</f>
        <v>35</v>
      </c>
      <c r="F2" s="9">
        <v>0</v>
      </c>
      <c r="G2">
        <f>ROUND((10+2.5*B2), 0)</f>
        <v>73</v>
      </c>
      <c r="H2" s="10">
        <f>0.5904+0.0032*B2</f>
        <v>0.6704</v>
      </c>
      <c r="I2" s="11">
        <f t="shared" ref="I2:I5" si="0">0.05+0.15*(-3+B2)%</f>
        <v>8.3000000000000004E-2</v>
      </c>
      <c r="J2" s="12">
        <v>2</v>
      </c>
      <c r="K2" s="12">
        <v>0</v>
      </c>
      <c r="L2" s="9">
        <v>1</v>
      </c>
      <c r="M2" s="13">
        <v>1</v>
      </c>
      <c r="N2" s="14">
        <f>(ROUND(B2*0.9,0)+18) * 5</f>
        <v>205</v>
      </c>
      <c r="Q2" t="s">
        <v>23</v>
      </c>
    </row>
    <row r="3" spans="1:17" x14ac:dyDescent="0.4">
      <c r="A3" t="s">
        <v>1</v>
      </c>
      <c r="B3">
        <v>45</v>
      </c>
      <c r="C3">
        <f>10*B3*5</f>
        <v>2250</v>
      </c>
      <c r="D3">
        <v>1080</v>
      </c>
      <c r="E3">
        <f>B3 +10</f>
        <v>55</v>
      </c>
      <c r="F3" s="9">
        <v>0</v>
      </c>
      <c r="G3">
        <f xml:space="preserve"> 125</f>
        <v>125</v>
      </c>
      <c r="H3" s="10">
        <f t="shared" ref="H3:H5" si="1">0.5904+0.0032*B3</f>
        <v>0.73440000000000005</v>
      </c>
      <c r="I3" s="11">
        <f t="shared" si="0"/>
        <v>0.113</v>
      </c>
      <c r="J3" s="12">
        <v>2</v>
      </c>
      <c r="K3" s="12">
        <v>0</v>
      </c>
      <c r="L3" s="9">
        <v>1</v>
      </c>
      <c r="M3" s="13">
        <v>1</v>
      </c>
      <c r="N3" s="14">
        <f>(ROUND(B3*0.9,0)+18) *5</f>
        <v>295</v>
      </c>
      <c r="Q3" t="s">
        <v>24</v>
      </c>
    </row>
    <row r="4" spans="1:17" x14ac:dyDescent="0.4">
      <c r="A4" t="s">
        <v>2</v>
      </c>
      <c r="B4">
        <v>65</v>
      </c>
      <c r="C4">
        <f>10*B4*5</f>
        <v>3250</v>
      </c>
      <c r="D4">
        <v>1650</v>
      </c>
      <c r="E4">
        <f>B4+ 10</f>
        <v>75</v>
      </c>
      <c r="F4" s="9">
        <v>0</v>
      </c>
      <c r="G4">
        <v>188</v>
      </c>
      <c r="H4" s="10">
        <f t="shared" si="1"/>
        <v>0.7984</v>
      </c>
      <c r="I4" s="11">
        <f t="shared" si="0"/>
        <v>0.14300000000000002</v>
      </c>
      <c r="J4" s="12">
        <v>2</v>
      </c>
      <c r="K4" s="12">
        <v>0</v>
      </c>
      <c r="L4" s="9">
        <v>1</v>
      </c>
      <c r="M4" s="13">
        <v>1</v>
      </c>
      <c r="N4" s="14">
        <f>(ROUND(B4*0.9,0)+18)*5</f>
        <v>385</v>
      </c>
      <c r="Q4" t="s">
        <v>23</v>
      </c>
    </row>
    <row r="5" spans="1:17" x14ac:dyDescent="0.4">
      <c r="A5" t="s">
        <v>3</v>
      </c>
      <c r="B5">
        <v>25</v>
      </c>
      <c r="C5">
        <f>10*B5*5</f>
        <v>1250</v>
      </c>
      <c r="D5">
        <f xml:space="preserve"> 560</f>
        <v>560</v>
      </c>
      <c r="E5">
        <f>B5 + 23</f>
        <v>48</v>
      </c>
      <c r="F5" s="9">
        <v>0</v>
      </c>
      <c r="G5">
        <f>65</f>
        <v>65</v>
      </c>
      <c r="H5" s="10">
        <f>0.6704+0.0032*B5</f>
        <v>0.75039999999999996</v>
      </c>
      <c r="I5" s="11">
        <f t="shared" si="0"/>
        <v>8.3000000000000004E-2</v>
      </c>
      <c r="J5" s="12">
        <v>2</v>
      </c>
      <c r="K5" s="12">
        <v>0</v>
      </c>
      <c r="L5" s="9">
        <v>1</v>
      </c>
      <c r="M5" s="13">
        <v>1</v>
      </c>
      <c r="N5" s="14">
        <f t="shared" ref="N5" si="2">ROUND(B5*0.9,0)+18</f>
        <v>41</v>
      </c>
      <c r="Q5" t="s">
        <v>25</v>
      </c>
    </row>
    <row r="6" spans="1:17" x14ac:dyDescent="0.4">
      <c r="A6" t="s">
        <v>4</v>
      </c>
      <c r="B6">
        <v>45</v>
      </c>
      <c r="C6">
        <f>10*B6*5</f>
        <v>2250</v>
      </c>
      <c r="D6">
        <v>1065</v>
      </c>
      <c r="E6">
        <f>B6 +21</f>
        <v>66</v>
      </c>
      <c r="F6" s="9">
        <v>0</v>
      </c>
      <c r="G6">
        <f xml:space="preserve"> 128</f>
        <v>128</v>
      </c>
      <c r="H6" s="10">
        <f t="shared" ref="H6:H7" si="3">0.5904+0.0032*B6</f>
        <v>0.73440000000000005</v>
      </c>
      <c r="I6" s="11">
        <f>0.1+0.15*(-3+B6)%</f>
        <v>0.16300000000000001</v>
      </c>
      <c r="J6" s="12">
        <v>2</v>
      </c>
      <c r="K6" s="12">
        <v>0</v>
      </c>
      <c r="L6" s="9">
        <v>1</v>
      </c>
      <c r="M6" s="13">
        <v>1</v>
      </c>
      <c r="N6" s="14">
        <f>(ROUND(B6*0.9,0)+18) *5</f>
        <v>295</v>
      </c>
      <c r="Q6" t="s">
        <v>24</v>
      </c>
    </row>
    <row r="7" spans="1:17" x14ac:dyDescent="0.4">
      <c r="A7" t="s">
        <v>5</v>
      </c>
      <c r="B7">
        <v>65</v>
      </c>
      <c r="C7">
        <f>10*B7*5</f>
        <v>3250</v>
      </c>
      <c r="D7">
        <v>1700</v>
      </c>
      <c r="E7">
        <f>B7+15</f>
        <v>80</v>
      </c>
      <c r="F7" s="9">
        <v>0</v>
      </c>
      <c r="G7">
        <v>196</v>
      </c>
      <c r="H7" s="10">
        <f t="shared" si="3"/>
        <v>0.7984</v>
      </c>
      <c r="I7" s="11">
        <f t="shared" ref="I7" si="4">0.05+0.15*(-3+B7)%</f>
        <v>0.14300000000000002</v>
      </c>
      <c r="J7" s="12">
        <v>2</v>
      </c>
      <c r="K7" s="12">
        <v>0</v>
      </c>
      <c r="L7" s="9">
        <v>1</v>
      </c>
      <c r="M7" s="13">
        <v>1</v>
      </c>
      <c r="N7" s="14">
        <f>(ROUND(B7*0.9,0)+18)*5</f>
        <v>385</v>
      </c>
      <c r="Q7" t="s">
        <v>23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김미수</dc:creator>
  <cp:lastModifiedBy>김미수</cp:lastModifiedBy>
  <dcterms:created xsi:type="dcterms:W3CDTF">2020-05-29T08:12:54Z</dcterms:created>
  <dcterms:modified xsi:type="dcterms:W3CDTF">2020-05-29T08:57:45Z</dcterms:modified>
</cp:coreProperties>
</file>