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0D3036C-D11B-42CA-86A5-29B53B563A11}" xr6:coauthVersionLast="44" xr6:coauthVersionMax="44" xr10:uidLastSave="{00000000-0000-0000-0000-000000000000}"/>
  <bookViews>
    <workbookView xWindow="-120" yWindow="-120" windowWidth="29040" windowHeight="15840" xr2:uid="{9A855379-9E9F-4E7C-A78C-3E9C63D868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2" i="1" l="1"/>
  <c r="C74" i="1"/>
  <c r="D74" i="1" s="1"/>
  <c r="D65" i="1"/>
  <c r="C63" i="1"/>
  <c r="D63" i="1" s="1"/>
  <c r="D61" i="1"/>
  <c r="D59" i="1"/>
  <c r="E46" i="1"/>
  <c r="D46" i="1"/>
  <c r="G13" i="1"/>
  <c r="C7" i="1"/>
  <c r="D11" i="1"/>
  <c r="F11" i="1" s="1"/>
  <c r="D7" i="1"/>
  <c r="D3" i="1"/>
  <c r="F3" i="1" s="1"/>
  <c r="G3" i="1" s="1"/>
  <c r="F25" i="1"/>
  <c r="G25" i="1" s="1"/>
  <c r="F24" i="1"/>
  <c r="G24" i="1" s="1"/>
  <c r="F23" i="1"/>
  <c r="G23" i="1" s="1"/>
  <c r="G19" i="1"/>
  <c r="G20" i="1"/>
  <c r="G18" i="1"/>
  <c r="E5" i="1"/>
  <c r="D5" i="1" s="1"/>
  <c r="F5" i="1" s="1"/>
  <c r="C76" i="1" l="1"/>
  <c r="G5" i="1"/>
  <c r="E41" i="1" s="1"/>
  <c r="G11" i="1"/>
  <c r="E9" i="1"/>
  <c r="D9" i="1" s="1"/>
  <c r="F9" i="1" s="1"/>
  <c r="F39" i="1" s="1"/>
  <c r="F37" i="1" l="1"/>
  <c r="F30" i="1"/>
  <c r="F28" i="1"/>
  <c r="G9" i="1"/>
  <c r="G43" i="1" s="1"/>
  <c r="F38" i="1"/>
  <c r="D41" i="1"/>
  <c r="F49" i="1" s="1"/>
  <c r="F29" i="1"/>
  <c r="F44" i="1" l="1"/>
  <c r="G30" i="1"/>
  <c r="F42" i="1"/>
  <c r="F48" i="1"/>
  <c r="G44" i="1"/>
  <c r="G29" i="1"/>
  <c r="G38" i="1"/>
  <c r="G48" i="1" s="1"/>
  <c r="G28" i="1"/>
  <c r="F47" i="1"/>
  <c r="G39" i="1"/>
  <c r="G49" i="1" s="1"/>
  <c r="G37" i="1"/>
  <c r="G47" i="1" s="1"/>
  <c r="F43" i="1"/>
  <c r="G42" i="1"/>
</calcChain>
</file>

<file path=xl/sharedStrings.xml><?xml version="1.0" encoding="utf-8"?>
<sst xmlns="http://schemas.openxmlformats.org/spreadsheetml/2006/main" count="55" uniqueCount="39">
  <si>
    <t>Naryu coins</t>
  </si>
  <si>
    <t>Weapon chest (avg. 5 elements per chest)</t>
  </si>
  <si>
    <t>Precious stones</t>
  </si>
  <si>
    <t>Return</t>
  </si>
  <si>
    <t>Pieces needed per Craft</t>
  </si>
  <si>
    <t>Key</t>
  </si>
  <si>
    <t>Precious stone</t>
  </si>
  <si>
    <t>Naryu coin</t>
  </si>
  <si>
    <t>Investments</t>
  </si>
  <si>
    <t>Crafting cost</t>
  </si>
  <si>
    <t>Raw prices</t>
  </si>
  <si>
    <t>&gt; Acceptable price</t>
  </si>
  <si>
    <t>&gt; Best price</t>
  </si>
  <si>
    <t>&gt; Ideal price</t>
  </si>
  <si>
    <t xml:space="preserve">Taxes </t>
  </si>
  <si>
    <t>Net Return</t>
  </si>
  <si>
    <t>Gold per Craft</t>
  </si>
  <si>
    <t>Elements</t>
  </si>
  <si>
    <t>Pieces per Product</t>
  </si>
  <si>
    <t>Individual Price</t>
  </si>
  <si>
    <t>Gold per Piece of Product</t>
  </si>
  <si>
    <t>Alternate Net Return</t>
  </si>
  <si>
    <t xml:space="preserve">&gt; Farm all Naryu coins </t>
  </si>
  <si>
    <t>&gt; Farm all Elements</t>
  </si>
  <si>
    <t>Gold Saved Per Piece of Product</t>
  </si>
  <si>
    <t>Gold Saved per Craft</t>
  </si>
  <si>
    <t>&gt; Farm all</t>
  </si>
  <si>
    <t>Price Calculation</t>
  </si>
  <si>
    <t>Money Invested</t>
  </si>
  <si>
    <t>Pieces Bought</t>
  </si>
  <si>
    <t>Total Gold spent</t>
  </si>
  <si>
    <t>Weapon chests</t>
  </si>
  <si>
    <t>Keys</t>
  </si>
  <si>
    <t>Money Return</t>
  </si>
  <si>
    <t>Total Gold return</t>
  </si>
  <si>
    <t>Taxes</t>
  </si>
  <si>
    <t xml:space="preserve">Selling Price </t>
  </si>
  <si>
    <t>Per piece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</si>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</sst>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6">
    <xf numFmtId="0" fontId="0" fillId="0" borderId="0" xfId="0"/>
    <xf numFmtId="0" fontId="1" fillId="2" borderId="1" xfId="1"/>
    <xf numFmtId="0" fontId="2" fillId="3" borderId="1" xfId="2"/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4" xfId="2" applyBorder="1" applyAlignment="1">
      <alignment horizontal="center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39148-35BE-4971-942E-598D57E19E5B}">
  <dimension ref="B1:G76"/>
  <sheetViews>
    <sheetView tabSelected="1" topLeftCell="A49" workbookViewId="0">
      <selection activeCell="F69" sqref="F69"/>
    </sheetView>
  </sheetViews>
  <sheetFormatPr defaultRowHeight="14.25" x14ac:dyDescent="0.2"/>
  <cols>
    <col min="2" max="2" width="37.875" customWidth="1"/>
    <col min="3" max="3" width="21.25" customWidth="1"/>
    <col min="4" max="4" width="21.125" customWidth="1"/>
    <col min="5" max="5" width="28.375" customWidth="1"/>
    <col min="6" max="6" width="28" customWidth="1"/>
    <col min="7" max="7" width="18" customWidth="1"/>
    <col min="8" max="8" width="27.25" customWidth="1"/>
    <col min="9" max="9" width="18.125" customWidth="1"/>
  </cols>
  <sheetData>
    <row r="1" spans="2:7" x14ac:dyDescent="0.2">
      <c r="B1" t="s">
        <v>8</v>
      </c>
      <c r="C1" t="s">
        <v>19</v>
      </c>
      <c r="D1" t="s">
        <v>18</v>
      </c>
      <c r="E1" t="s">
        <v>4</v>
      </c>
      <c r="F1" t="s">
        <v>20</v>
      </c>
      <c r="G1" t="s">
        <v>16</v>
      </c>
    </row>
    <row r="3" spans="2:7" x14ac:dyDescent="0.2">
      <c r="B3" t="s">
        <v>7</v>
      </c>
      <c r="C3">
        <v>0.6</v>
      </c>
      <c r="D3">
        <f>E3/5</f>
        <v>170</v>
      </c>
      <c r="E3">
        <v>850</v>
      </c>
      <c r="F3">
        <f>C3*D3</f>
        <v>102</v>
      </c>
      <c r="G3">
        <f>F3*5</f>
        <v>510</v>
      </c>
    </row>
    <row r="5" spans="2:7" x14ac:dyDescent="0.2">
      <c r="B5" t="s">
        <v>1</v>
      </c>
      <c r="C5">
        <v>10</v>
      </c>
      <c r="D5">
        <f>E5/5</f>
        <v>34</v>
      </c>
      <c r="E5">
        <f>ROUNDUP(E3/5,0)</f>
        <v>170</v>
      </c>
      <c r="F5">
        <f>C5*D5</f>
        <v>340</v>
      </c>
      <c r="G5">
        <f t="shared" ref="G5:G13" si="0">F5*5</f>
        <v>1700</v>
      </c>
    </row>
    <row r="7" spans="2:7" x14ac:dyDescent="0.2">
      <c r="B7" t="s">
        <v>17</v>
      </c>
      <c r="C7">
        <f>C5/5</f>
        <v>2</v>
      </c>
      <c r="D7">
        <f>E7/5</f>
        <v>170</v>
      </c>
      <c r="E7">
        <v>850</v>
      </c>
    </row>
    <row r="9" spans="2:7" x14ac:dyDescent="0.2">
      <c r="B9" t="s">
        <v>5</v>
      </c>
      <c r="C9">
        <v>0.06</v>
      </c>
      <c r="D9">
        <f>E9/5</f>
        <v>102</v>
      </c>
      <c r="E9">
        <f>E5*3</f>
        <v>510</v>
      </c>
      <c r="F9">
        <f>C9*D9</f>
        <v>6.12</v>
      </c>
      <c r="G9">
        <f t="shared" si="0"/>
        <v>30.6</v>
      </c>
    </row>
    <row r="11" spans="2:7" x14ac:dyDescent="0.2">
      <c r="B11" t="s">
        <v>6</v>
      </c>
      <c r="C11">
        <v>0.1</v>
      </c>
      <c r="D11">
        <f>E11/5</f>
        <v>34</v>
      </c>
      <c r="E11">
        <v>170</v>
      </c>
      <c r="F11">
        <f>C11*D11</f>
        <v>3.4000000000000004</v>
      </c>
      <c r="G11">
        <f t="shared" si="0"/>
        <v>17</v>
      </c>
    </row>
    <row r="13" spans="2:7" x14ac:dyDescent="0.2">
      <c r="B13" t="s">
        <v>9</v>
      </c>
      <c r="F13">
        <v>50</v>
      </c>
      <c r="G13">
        <f t="shared" si="0"/>
        <v>250</v>
      </c>
    </row>
    <row r="15" spans="2:7" x14ac:dyDescent="0.2">
      <c r="B15" t="s">
        <v>3</v>
      </c>
    </row>
    <row r="17" spans="2:7" x14ac:dyDescent="0.2">
      <c r="B17" t="s">
        <v>10</v>
      </c>
    </row>
    <row r="18" spans="2:7" x14ac:dyDescent="0.2">
      <c r="B18" t="s">
        <v>11</v>
      </c>
      <c r="F18">
        <v>550</v>
      </c>
      <c r="G18">
        <f>F18*5</f>
        <v>2750</v>
      </c>
    </row>
    <row r="19" spans="2:7" x14ac:dyDescent="0.2">
      <c r="B19" t="s">
        <v>13</v>
      </c>
      <c r="F19">
        <v>580</v>
      </c>
      <c r="G19">
        <f>F19*5</f>
        <v>2900</v>
      </c>
    </row>
    <row r="20" spans="2:7" x14ac:dyDescent="0.2">
      <c r="B20" t="s">
        <v>12</v>
      </c>
      <c r="F20">
        <v>600</v>
      </c>
      <c r="G20">
        <f>F20*5</f>
        <v>3000</v>
      </c>
    </row>
    <row r="22" spans="2:7" x14ac:dyDescent="0.2">
      <c r="B22" t="s">
        <v>14</v>
      </c>
    </row>
    <row r="23" spans="2:7" x14ac:dyDescent="0.2">
      <c r="B23" t="s">
        <v>11</v>
      </c>
      <c r="F23">
        <f>F18*7%</f>
        <v>38.500000000000007</v>
      </c>
      <c r="G23">
        <f>F23*5</f>
        <v>192.50000000000003</v>
      </c>
    </row>
    <row r="24" spans="2:7" x14ac:dyDescent="0.2">
      <c r="B24" t="s">
        <v>13</v>
      </c>
      <c r="F24">
        <f>F19*7%</f>
        <v>40.6</v>
      </c>
      <c r="G24">
        <f>F24*5</f>
        <v>203</v>
      </c>
    </row>
    <row r="25" spans="2:7" x14ac:dyDescent="0.2">
      <c r="B25" t="s">
        <v>12</v>
      </c>
      <c r="F25">
        <f>F20*7%</f>
        <v>42.000000000000007</v>
      </c>
      <c r="G25">
        <f>F25*5</f>
        <v>210.00000000000003</v>
      </c>
    </row>
    <row r="27" spans="2:7" x14ac:dyDescent="0.2">
      <c r="B27" t="s">
        <v>15</v>
      </c>
    </row>
    <row r="28" spans="2:7" x14ac:dyDescent="0.2">
      <c r="B28" t="s">
        <v>11</v>
      </c>
      <c r="F28">
        <f>F18-F23-F13-F11-F9-F7-F5-F3</f>
        <v>9.9800000000000182</v>
      </c>
      <c r="G28">
        <f>G18-G23-G13-G11-G9-G7-G5-G3</f>
        <v>49.900000000000091</v>
      </c>
    </row>
    <row r="29" spans="2:7" x14ac:dyDescent="0.2">
      <c r="B29" t="s">
        <v>13</v>
      </c>
      <c r="F29">
        <f>F19-F24-F13-F11-F9-F5-F3</f>
        <v>37.879999999999995</v>
      </c>
      <c r="G29">
        <f>G19-G24-G13-G11-G9-G5-G3</f>
        <v>189.40000000000009</v>
      </c>
    </row>
    <row r="30" spans="2:7" x14ac:dyDescent="0.2">
      <c r="B30" t="s">
        <v>12</v>
      </c>
      <c r="F30">
        <f>F20-F25-F13-F11-F9-F5-F3</f>
        <v>56.480000000000018</v>
      </c>
      <c r="G30">
        <f>G20-G25-G13-G11-G9-G5-G3</f>
        <v>282.40000000000009</v>
      </c>
    </row>
    <row r="35" spans="2:7" x14ac:dyDescent="0.2">
      <c r="B35" t="s">
        <v>21</v>
      </c>
      <c r="D35" t="s">
        <v>24</v>
      </c>
      <c r="E35" t="s">
        <v>25</v>
      </c>
    </row>
    <row r="36" spans="2:7" x14ac:dyDescent="0.2">
      <c r="B36" t="s">
        <v>22</v>
      </c>
      <c r="D36">
        <v>-105</v>
      </c>
      <c r="E36">
        <v>-510</v>
      </c>
    </row>
    <row r="37" spans="2:7" x14ac:dyDescent="0.2">
      <c r="B37" t="s">
        <v>11</v>
      </c>
      <c r="F37">
        <f>F18-F23-F13-F11-F9-F5-F3-D36</f>
        <v>114.98000000000002</v>
      </c>
      <c r="G37">
        <f>G18-G23-G13-G11-G9-G5-G3-E36</f>
        <v>559.90000000000009</v>
      </c>
    </row>
    <row r="38" spans="2:7" x14ac:dyDescent="0.2">
      <c r="B38" t="s">
        <v>13</v>
      </c>
      <c r="F38">
        <f>F19-F24-F13-F11-F9-F5-F3-D36</f>
        <v>142.88</v>
      </c>
      <c r="G38">
        <f>G19-G24-G13-G11-G9-G5-G3-E36</f>
        <v>699.40000000000009</v>
      </c>
    </row>
    <row r="39" spans="2:7" x14ac:dyDescent="0.2">
      <c r="B39" t="s">
        <v>12</v>
      </c>
      <c r="F39">
        <f>F20-F25-F13-F11-F9-F5-F3-D36</f>
        <v>161.48000000000002</v>
      </c>
      <c r="G39">
        <f>G20-G25-G13-G11-G9-G5-G3-E36</f>
        <v>792.40000000000009</v>
      </c>
    </row>
    <row r="41" spans="2:7" x14ac:dyDescent="0.2">
      <c r="B41" t="s">
        <v>23</v>
      </c>
      <c r="D41">
        <f>-(F5+F9)</f>
        <v>-346.12</v>
      </c>
      <c r="E41">
        <f>-(G3+G5)</f>
        <v>-2210</v>
      </c>
    </row>
    <row r="42" spans="2:7" x14ac:dyDescent="0.2">
      <c r="B42" t="s">
        <v>11</v>
      </c>
      <c r="F42">
        <f>F18-F23-F13-F11-F9-F5-F3-D41</f>
        <v>356.1</v>
      </c>
      <c r="G42">
        <f>G18-G23-G13-G11-G9-G5-G3-E41</f>
        <v>2259.9</v>
      </c>
    </row>
    <row r="43" spans="2:7" x14ac:dyDescent="0.2">
      <c r="B43" t="s">
        <v>13</v>
      </c>
      <c r="F43">
        <f>F19-F24-F13-F11-F9-F5-F3-D41</f>
        <v>384</v>
      </c>
      <c r="G43">
        <f>G19-G24-G13-G11-G9-G5-G3-E41</f>
        <v>2399.4</v>
      </c>
    </row>
    <row r="44" spans="2:7" x14ac:dyDescent="0.2">
      <c r="B44" t="s">
        <v>12</v>
      </c>
      <c r="F44">
        <f>F20-F25-F13-F11-F9-F5-F3-D41</f>
        <v>402.6</v>
      </c>
      <c r="G44">
        <f>G20-G13-G25-G11-G9-G5-G3-E41</f>
        <v>2492.4</v>
      </c>
    </row>
    <row r="46" spans="2:7" x14ac:dyDescent="0.2">
      <c r="B46" t="s">
        <v>26</v>
      </c>
      <c r="D46">
        <f>D36+D41</f>
        <v>-451.12</v>
      </c>
      <c r="E46">
        <f>E36+E41</f>
        <v>-2720</v>
      </c>
    </row>
    <row r="47" spans="2:7" x14ac:dyDescent="0.2">
      <c r="B47" t="s">
        <v>11</v>
      </c>
      <c r="F47">
        <f>F37-D41</f>
        <v>461.1</v>
      </c>
      <c r="G47">
        <f>G37-E41</f>
        <v>2769.9</v>
      </c>
    </row>
    <row r="48" spans="2:7" x14ac:dyDescent="0.2">
      <c r="B48" t="s">
        <v>13</v>
      </c>
      <c r="F48">
        <f>F38-D41</f>
        <v>489</v>
      </c>
      <c r="G48">
        <f>G38-E41</f>
        <v>2909.4</v>
      </c>
    </row>
    <row r="49" spans="2:7" x14ac:dyDescent="0.2">
      <c r="B49" t="s">
        <v>12</v>
      </c>
      <c r="F49">
        <f>F39-D41</f>
        <v>507.6</v>
      </c>
      <c r="G49">
        <f>G39-E41</f>
        <v>3002.4</v>
      </c>
    </row>
    <row r="55" spans="2:7" x14ac:dyDescent="0.2">
      <c r="B55" s="3" t="s">
        <v>27</v>
      </c>
      <c r="C55" s="4"/>
      <c r="D55" s="5"/>
    </row>
    <row r="56" spans="2:7" x14ac:dyDescent="0.2">
      <c r="B56" s="3" t="s">
        <v>28</v>
      </c>
      <c r="C56" s="4"/>
      <c r="D56" s="5"/>
    </row>
    <row r="57" spans="2:7" x14ac:dyDescent="0.2">
      <c r="B57" s="2"/>
      <c r="C57" s="2" t="s">
        <v>29</v>
      </c>
      <c r="D57" s="2" t="s">
        <v>30</v>
      </c>
    </row>
    <row r="58" spans="2:7" x14ac:dyDescent="0.2">
      <c r="B58" s="2"/>
      <c r="C58" s="2"/>
      <c r="D58" s="2"/>
    </row>
    <row r="59" spans="2:7" x14ac:dyDescent="0.2">
      <c r="B59" s="2" t="s">
        <v>0</v>
      </c>
      <c r="C59" s="1">
        <v>0</v>
      </c>
      <c r="D59" s="2">
        <f>C59*0.6</f>
        <v>0</v>
      </c>
    </row>
    <row r="60" spans="2:7" x14ac:dyDescent="0.2">
      <c r="B60" s="2"/>
      <c r="C60" s="2"/>
      <c r="D60" s="2"/>
    </row>
    <row r="61" spans="2:7" x14ac:dyDescent="0.2">
      <c r="B61" s="2" t="s">
        <v>31</v>
      </c>
      <c r="C61" s="1"/>
      <c r="D61" s="2">
        <f>C61*10</f>
        <v>0</v>
      </c>
    </row>
    <row r="62" spans="2:7" x14ac:dyDescent="0.2">
      <c r="B62" s="2"/>
      <c r="C62" s="2"/>
      <c r="D62" s="2"/>
    </row>
    <row r="63" spans="2:7" x14ac:dyDescent="0.2">
      <c r="B63" s="2" t="s">
        <v>32</v>
      </c>
      <c r="C63" s="2">
        <f>C61*3</f>
        <v>0</v>
      </c>
      <c r="D63" s="2">
        <f>C63*0.06</f>
        <v>0</v>
      </c>
    </row>
    <row r="64" spans="2:7" x14ac:dyDescent="0.2">
      <c r="B64" s="2"/>
      <c r="C64" s="2"/>
      <c r="D64" s="2"/>
    </row>
    <row r="65" spans="2:4" x14ac:dyDescent="0.2">
      <c r="B65" s="2" t="s">
        <v>2</v>
      </c>
      <c r="C65" s="2">
        <v>170</v>
      </c>
      <c r="D65" s="2">
        <f>C65*0.1</f>
        <v>17</v>
      </c>
    </row>
    <row r="66" spans="2:4" x14ac:dyDescent="0.2">
      <c r="B66" s="2"/>
      <c r="C66" s="2"/>
      <c r="D66" s="2"/>
    </row>
    <row r="67" spans="2:4" x14ac:dyDescent="0.2">
      <c r="B67" s="2" t="s">
        <v>9</v>
      </c>
      <c r="C67" s="2"/>
      <c r="D67" s="2">
        <v>250</v>
      </c>
    </row>
    <row r="68" spans="2:4" x14ac:dyDescent="0.2">
      <c r="B68" s="2"/>
      <c r="C68" s="2"/>
      <c r="D68" s="2"/>
    </row>
    <row r="69" spans="2:4" x14ac:dyDescent="0.2">
      <c r="B69" s="3" t="s">
        <v>33</v>
      </c>
      <c r="C69" s="4"/>
      <c r="D69" s="5"/>
    </row>
    <row r="70" spans="2:4" x14ac:dyDescent="0.2">
      <c r="B70" s="2"/>
      <c r="C70" s="2" t="s">
        <v>37</v>
      </c>
      <c r="D70" s="2" t="s">
        <v>34</v>
      </c>
    </row>
    <row r="71" spans="2:4" x14ac:dyDescent="0.2">
      <c r="B71" s="2"/>
      <c r="C71" s="2"/>
      <c r="D71" s="2"/>
    </row>
    <row r="72" spans="2:4" x14ac:dyDescent="0.2">
      <c r="B72" s="2" t="s">
        <v>36</v>
      </c>
      <c r="C72" s="1"/>
      <c r="D72" s="2">
        <f>C72*5</f>
        <v>0</v>
      </c>
    </row>
    <row r="73" spans="2:4" x14ac:dyDescent="0.2">
      <c r="B73" s="2"/>
      <c r="C73" s="2"/>
      <c r="D73" s="2"/>
    </row>
    <row r="74" spans="2:4" x14ac:dyDescent="0.2">
      <c r="B74" s="2" t="s">
        <v>35</v>
      </c>
      <c r="C74" s="2">
        <f>C72*7%</f>
        <v>0</v>
      </c>
      <c r="D74" s="2">
        <f>C74*5</f>
        <v>0</v>
      </c>
    </row>
    <row r="75" spans="2:4" x14ac:dyDescent="0.2">
      <c r="B75" s="2"/>
      <c r="C75" s="2"/>
      <c r="D75" s="2"/>
    </row>
    <row r="76" spans="2:4" x14ac:dyDescent="0.2">
      <c r="B76" s="2" t="s">
        <v>38</v>
      </c>
      <c r="C76" s="3">
        <f>D72-D74-D67-D65-D63-D61-D59</f>
        <v>-267</v>
      </c>
      <c r="D76" s="5"/>
    </row>
  </sheetData>
  <mergeCells count="4">
    <mergeCell ref="B56:D56"/>
    <mergeCell ref="B69:D69"/>
    <mergeCell ref="B55:D55"/>
    <mergeCell ref="C76:D7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2019-09-20T13:23:49Z</dcterms:created>
  <dcterms:modified xsi:type="dcterms:W3CDTF">2019-09-21T08:44:47Z</dcterms:modified>
</cp:coreProperties>
</file>