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" i="2" l="1"/>
  <c r="J4" i="2"/>
  <c r="F5" i="2" s="1"/>
  <c r="I4" i="2"/>
  <c r="G4" i="2"/>
  <c r="F4" i="2"/>
  <c r="I3" i="2" l="1"/>
  <c r="E34" i="2" l="1"/>
  <c r="D34" i="2"/>
  <c r="B34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G3" i="2"/>
  <c r="H3" i="2" s="1"/>
  <c r="F3" i="2"/>
  <c r="J3" i="2" s="1"/>
  <c r="D3" i="1"/>
  <c r="K3" i="2" l="1"/>
  <c r="H4" i="2" l="1"/>
  <c r="G5" i="2" s="1"/>
  <c r="H5" i="2" s="1"/>
  <c r="G6" i="2" s="1"/>
  <c r="H6" i="2" s="1"/>
  <c r="G7" i="2" l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5" i="2" l="1"/>
  <c r="F6" i="2" l="1"/>
  <c r="J6" i="2" s="1"/>
  <c r="F7" i="2" s="1"/>
  <c r="J7" i="2" s="1"/>
  <c r="F8" i="2" s="1"/>
  <c r="J8" i="2" l="1"/>
  <c r="F9" i="2" s="1"/>
  <c r="J9" i="2" l="1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<sst xmlns="http://schemas.openxmlformats.org/spreadsheetml/2006/main" count="17" uniqueCount="17">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</sst>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58650765272141E-2"/>
          <c:y val="2.3246800326667229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Burndown'!$A$3:$A$29</c:f>
              <c:numCache>
                <c:formatCode>mmm\ d", "yyyy</c:formatCode>
                <c:ptCount val="27"/>
                <c:pt idx="0">
                  <c:v>41527</c:v>
                </c:pt>
                <c:pt idx="1">
                  <c:v>41534</c:v>
                </c:pt>
                <c:pt idx="2">
                  <c:v>41541</c:v>
                </c:pt>
                <c:pt idx="3">
                  <c:v>41548</c:v>
                </c:pt>
                <c:pt idx="4">
                  <c:v>41555</c:v>
                </c:pt>
                <c:pt idx="5">
                  <c:v>41562</c:v>
                </c:pt>
                <c:pt idx="6">
                  <c:v>41569</c:v>
                </c:pt>
                <c:pt idx="7">
                  <c:v>41576</c:v>
                </c:pt>
                <c:pt idx="8">
                  <c:v>41583</c:v>
                </c:pt>
                <c:pt idx="9">
                  <c:v>41590</c:v>
                </c:pt>
                <c:pt idx="10">
                  <c:v>41597</c:v>
                </c:pt>
                <c:pt idx="11">
                  <c:v>41604</c:v>
                </c:pt>
                <c:pt idx="12">
                  <c:v>41611</c:v>
                </c:pt>
                <c:pt idx="13">
                  <c:v>41618</c:v>
                </c:pt>
                <c:pt idx="14">
                  <c:v>41625</c:v>
                </c:pt>
                <c:pt idx="15">
                  <c:v>41632</c:v>
                </c:pt>
                <c:pt idx="16">
                  <c:v>41639</c:v>
                </c:pt>
                <c:pt idx="17">
                  <c:v>41646</c:v>
                </c:pt>
                <c:pt idx="18">
                  <c:v>41653</c:v>
                </c:pt>
                <c:pt idx="19">
                  <c:v>41660</c:v>
                </c:pt>
                <c:pt idx="20">
                  <c:v>41667</c:v>
                </c:pt>
                <c:pt idx="21">
                  <c:v>41674</c:v>
                </c:pt>
                <c:pt idx="22">
                  <c:v>41681</c:v>
                </c:pt>
                <c:pt idx="23">
                  <c:v>41688</c:v>
                </c:pt>
                <c:pt idx="24">
                  <c:v>41695</c:v>
                </c:pt>
                <c:pt idx="25">
                  <c:v>41702</c:v>
                </c:pt>
                <c:pt idx="26">
                  <c:v>41709</c:v>
                </c:pt>
              </c:numCache>
            </c:numRef>
          </c:cat>
          <c:val>
            <c:numRef>
              <c:f>'Sheet 1 - Product Burndown'!$J$3:$J$29</c:f>
              <c:numCache>
                <c:formatCode>General</c:formatCode>
                <c:ptCount val="27"/>
                <c:pt idx="0" formatCode="0.0">
                  <c:v>19</c:v>
                </c:pt>
                <c:pt idx="1">
                  <c:v>18.857142857142858</c:v>
                </c:pt>
                <c:pt idx="2">
                  <c:v>18.651535380507344</c:v>
                </c:pt>
                <c:pt idx="3">
                  <c:v>15.651535380507344</c:v>
                </c:pt>
                <c:pt idx="4">
                  <c:v>15.31820204717401</c:v>
                </c:pt>
                <c:pt idx="5">
                  <c:v>14.901535380507344</c:v>
                </c:pt>
                <c:pt idx="6">
                  <c:v>11.901535380507344</c:v>
                </c:pt>
                <c:pt idx="7">
                  <c:v>11.901535380507344</c:v>
                </c:pt>
                <c:pt idx="8">
                  <c:v>11.901535380507344</c:v>
                </c:pt>
                <c:pt idx="9">
                  <c:v>11.901535380507344</c:v>
                </c:pt>
                <c:pt idx="10">
                  <c:v>11.481535380507344</c:v>
                </c:pt>
                <c:pt idx="11">
                  <c:v>11.061535380507344</c:v>
                </c:pt>
                <c:pt idx="12">
                  <c:v>5.061535380507344</c:v>
                </c:pt>
                <c:pt idx="13">
                  <c:v>4.6263889369926998</c:v>
                </c:pt>
                <c:pt idx="14">
                  <c:v>4.1912424934780557</c:v>
                </c:pt>
                <c:pt idx="15">
                  <c:v>4.1912424934780557</c:v>
                </c:pt>
                <c:pt idx="16">
                  <c:v>4.1912424934780557</c:v>
                </c:pt>
                <c:pt idx="17">
                  <c:v>3.7560960499634115</c:v>
                </c:pt>
                <c:pt idx="18">
                  <c:v>3.3209496064487674</c:v>
                </c:pt>
                <c:pt idx="19">
                  <c:v>2.8858031629341232</c:v>
                </c:pt>
                <c:pt idx="20">
                  <c:v>2.450656719419479</c:v>
                </c:pt>
                <c:pt idx="21">
                  <c:v>2.0155102759048349</c:v>
                </c:pt>
                <c:pt idx="22">
                  <c:v>1.5803638323901905</c:v>
                </c:pt>
                <c:pt idx="23">
                  <c:v>1.5803638323901905</c:v>
                </c:pt>
                <c:pt idx="24">
                  <c:v>1.1452173888755461</c:v>
                </c:pt>
                <c:pt idx="25">
                  <c:v>0.71007094536090176</c:v>
                </c:pt>
                <c:pt idx="26">
                  <c:v>0.27492450184625739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27378928"/>
        <c:axId val="227377360"/>
      </c:barChart>
      <c:dateAx>
        <c:axId val="22737892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27377360"/>
        <c:crosses val="autoZero"/>
        <c:auto val="1"/>
        <c:lblOffset val="100"/>
        <c:baseTimeUnit val="days"/>
      </c:dateAx>
      <c:valAx>
        <c:axId val="227377360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2737892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235439</xdr:colOff>
      <xdr:row>18</xdr:row>
      <xdr:rowOff>139680</xdr:rowOff>
    </xdr:from>
    <xdr:to>
      <xdr:col>26</xdr:col>
      <xdr:colOff>547686</xdr:colOff>
      <xdr:row>39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19</v>
      </c>
      <c r="B3" s="3">
        <v>1</v>
      </c>
      <c r="C3" s="3">
        <v>90</v>
      </c>
      <c r="D3" s="4">
        <f>B3/C3</f>
        <v>1.1111111111111112E-2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3"/>
  <sheetViews>
    <sheetView showGridLines="0" tabSelected="1" zoomScale="85" zoomScaleNormal="85" workbookViewId="0">
      <pane xSplit="1" ySplit="2" topLeftCell="B8" activePane="bottomRight" state="frozen"/>
      <selection pane="topRight" activeCell="B1" sqref="B1"/>
      <selection pane="bottomLeft" activeCell="A3" sqref="A3"/>
      <selection pane="bottomRight" activeCell="N17" sqref="N17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41527</v>
      </c>
      <c r="B3" s="3">
        <v>7</v>
      </c>
      <c r="C3" s="3"/>
      <c r="D3" s="3">
        <v>0</v>
      </c>
      <c r="E3" s="3">
        <v>8</v>
      </c>
      <c r="F3" s="4">
        <f>'Sheet 1 - Initial'!A3+C3</f>
        <v>19</v>
      </c>
      <c r="G3" s="4">
        <f>'Sheet 1 - Initial'!B3</f>
        <v>1</v>
      </c>
      <c r="H3" s="4">
        <f t="shared" ref="H3:H33" si="0">G3+D3</f>
        <v>1</v>
      </c>
      <c r="I3" s="4">
        <f>'Sheet 1 - Initial'!C3</f>
        <v>90</v>
      </c>
      <c r="J3" s="6">
        <f>MAX(IF(OR(ISBLANK(D3),ISBLANK(E3)),F3-'Sheet 1 - Initial'!D3*B3,F3-D3),0)</f>
        <v>19</v>
      </c>
      <c r="K3" s="7">
        <f>IF(OR(ISBLANK(D3),ISBLANK(E3)),'Sheet 1 - Initial'!D3,H3/(I3+E3))</f>
        <v>1.020408163265306E-2</v>
      </c>
    </row>
    <row r="4" spans="1:11" ht="20.45" customHeight="1" x14ac:dyDescent="0.2">
      <c r="A4" s="5">
        <v>41534</v>
      </c>
      <c r="B4" s="3">
        <v>14</v>
      </c>
      <c r="C4" s="3"/>
      <c r="D4" s="3"/>
      <c r="E4" s="3">
        <v>9</v>
      </c>
      <c r="F4" s="6">
        <f>J3+C4</f>
        <v>19</v>
      </c>
      <c r="G4" s="4">
        <f>H3</f>
        <v>1</v>
      </c>
      <c r="H4" s="4">
        <f t="shared" si="0"/>
        <v>1</v>
      </c>
      <c r="I4" s="4">
        <f>I3+E3</f>
        <v>98</v>
      </c>
      <c r="J4" s="4">
        <f>MAX(IF(OR(ISBLANK(D4),ISBLANK(E4)),F4-K3*B4,F4-D4),0)</f>
        <v>18.857142857142858</v>
      </c>
      <c r="K4" s="7">
        <f>IF(OR(ISBLANK(D4),ISBLANK(E4)),H4/(I4+E4))</f>
        <v>9.3457943925233638E-3</v>
      </c>
    </row>
    <row r="5" spans="1:11" ht="20.45" customHeight="1" x14ac:dyDescent="0.2">
      <c r="A5" s="5">
        <v>41541</v>
      </c>
      <c r="B5" s="3">
        <v>22</v>
      </c>
      <c r="C5" s="3"/>
      <c r="D5" s="3"/>
      <c r="E5" s="3">
        <v>22</v>
      </c>
      <c r="F5" s="6">
        <f t="shared" ref="F5:F10" si="1">J4+C5</f>
        <v>18.857142857142858</v>
      </c>
      <c r="G5" s="4">
        <f t="shared" ref="G5:G33" si="2">H4</f>
        <v>1</v>
      </c>
      <c r="H5" s="4">
        <f t="shared" si="0"/>
        <v>1</v>
      </c>
      <c r="I5" s="4">
        <f t="shared" ref="I5:I33" si="3">I4+E4</f>
        <v>107</v>
      </c>
      <c r="J5" s="4">
        <f t="shared" ref="J5:J33" si="4">MAX(IF(OR(ISBLANK(D5),ISBLANK(E5)),F5-K4*B5,F5-D5),0)</f>
        <v>18.651535380507344</v>
      </c>
      <c r="K5" s="7">
        <f t="shared" ref="K5:K33" si="5">IF(OR(ISBLANK(D5),ISBLANK(E5)),K4,H5/(I5+E5))</f>
        <v>9.3457943925233638E-3</v>
      </c>
    </row>
    <row r="6" spans="1:11" ht="20.45" customHeight="1" x14ac:dyDescent="0.2">
      <c r="A6" s="5">
        <v>41548</v>
      </c>
      <c r="B6" s="3">
        <v>8</v>
      </c>
      <c r="C6" s="3"/>
      <c r="D6" s="3">
        <v>3</v>
      </c>
      <c r="E6" s="3">
        <v>15</v>
      </c>
      <c r="F6" s="6">
        <f t="shared" si="1"/>
        <v>18.651535380507344</v>
      </c>
      <c r="G6" s="4">
        <f t="shared" si="2"/>
        <v>1</v>
      </c>
      <c r="H6" s="4">
        <f t="shared" si="0"/>
        <v>4</v>
      </c>
      <c r="I6" s="4">
        <f t="shared" si="3"/>
        <v>129</v>
      </c>
      <c r="J6" s="4">
        <f t="shared" si="4"/>
        <v>15.651535380507344</v>
      </c>
      <c r="K6" s="7">
        <f t="shared" si="5"/>
        <v>2.7777777777777776E-2</v>
      </c>
    </row>
    <row r="7" spans="1:11" ht="20.45" customHeight="1" x14ac:dyDescent="0.2">
      <c r="A7" s="5">
        <v>41555</v>
      </c>
      <c r="B7" s="3">
        <v>12</v>
      </c>
      <c r="C7" s="3"/>
      <c r="D7" s="3"/>
      <c r="E7" s="3">
        <v>18</v>
      </c>
      <c r="F7" s="6">
        <f t="shared" si="1"/>
        <v>15.651535380507344</v>
      </c>
      <c r="G7" s="4">
        <f>H6</f>
        <v>4</v>
      </c>
      <c r="H7" s="4">
        <f t="shared" si="0"/>
        <v>4</v>
      </c>
      <c r="I7" s="4">
        <f t="shared" si="3"/>
        <v>144</v>
      </c>
      <c r="J7" s="4">
        <f t="shared" si="4"/>
        <v>15.31820204717401</v>
      </c>
      <c r="K7" s="7">
        <f t="shared" si="5"/>
        <v>2.7777777777777776E-2</v>
      </c>
    </row>
    <row r="8" spans="1:11" ht="20.45" customHeight="1" x14ac:dyDescent="0.2">
      <c r="A8" s="5">
        <v>41562</v>
      </c>
      <c r="B8" s="3">
        <v>15</v>
      </c>
      <c r="C8" s="3"/>
      <c r="D8" s="3"/>
      <c r="E8" s="3">
        <v>15</v>
      </c>
      <c r="F8" s="6">
        <f t="shared" si="1"/>
        <v>15.31820204717401</v>
      </c>
      <c r="G8" s="4">
        <f t="shared" si="2"/>
        <v>4</v>
      </c>
      <c r="H8" s="4">
        <f t="shared" si="0"/>
        <v>4</v>
      </c>
      <c r="I8" s="4">
        <f t="shared" si="3"/>
        <v>162</v>
      </c>
      <c r="J8" s="4">
        <f t="shared" si="4"/>
        <v>14.901535380507344</v>
      </c>
      <c r="K8" s="7">
        <f t="shared" si="5"/>
        <v>2.7777777777777776E-2</v>
      </c>
    </row>
    <row r="9" spans="1:11" ht="20.45" customHeight="1" x14ac:dyDescent="0.2">
      <c r="A9" s="5">
        <v>41569</v>
      </c>
      <c r="B9" s="3">
        <v>14</v>
      </c>
      <c r="C9" s="3"/>
      <c r="D9" s="3">
        <v>3</v>
      </c>
      <c r="E9" s="3">
        <v>12</v>
      </c>
      <c r="F9" s="6">
        <f t="shared" si="1"/>
        <v>14.901535380507344</v>
      </c>
      <c r="G9" s="4">
        <f t="shared" si="2"/>
        <v>4</v>
      </c>
      <c r="H9" s="4">
        <f t="shared" si="0"/>
        <v>7</v>
      </c>
      <c r="I9" s="4">
        <f t="shared" si="3"/>
        <v>177</v>
      </c>
      <c r="J9" s="4">
        <f t="shared" si="4"/>
        <v>11.901535380507344</v>
      </c>
      <c r="K9" s="7">
        <f t="shared" si="5"/>
        <v>3.7037037037037035E-2</v>
      </c>
    </row>
    <row r="10" spans="1:11" ht="20.45" customHeight="1" x14ac:dyDescent="0.2">
      <c r="A10" s="5">
        <v>41576</v>
      </c>
      <c r="B10" s="3">
        <v>0</v>
      </c>
      <c r="C10" s="3"/>
      <c r="D10" s="3"/>
      <c r="E10" s="3">
        <v>0</v>
      </c>
      <c r="F10" s="6">
        <f t="shared" si="1"/>
        <v>11.901535380507344</v>
      </c>
      <c r="G10" s="4">
        <f t="shared" si="2"/>
        <v>7</v>
      </c>
      <c r="H10" s="4">
        <f t="shared" si="0"/>
        <v>7</v>
      </c>
      <c r="I10" s="4">
        <f t="shared" si="3"/>
        <v>189</v>
      </c>
      <c r="J10" s="4">
        <f t="shared" si="4"/>
        <v>11.901535380507344</v>
      </c>
      <c r="K10" s="7">
        <f t="shared" si="5"/>
        <v>3.7037037037037035E-2</v>
      </c>
    </row>
    <row r="11" spans="1:11" ht="20.45" customHeight="1" x14ac:dyDescent="0.2">
      <c r="A11" s="5">
        <v>41583</v>
      </c>
      <c r="B11" s="3">
        <v>0</v>
      </c>
      <c r="C11" s="3"/>
      <c r="D11" s="3"/>
      <c r="E11" s="3">
        <v>0</v>
      </c>
      <c r="F11" s="4">
        <f t="shared" ref="F11:F33" si="6">J10+C11</f>
        <v>11.901535380507344</v>
      </c>
      <c r="G11" s="4">
        <f t="shared" si="2"/>
        <v>7</v>
      </c>
      <c r="H11" s="4">
        <f t="shared" si="0"/>
        <v>7</v>
      </c>
      <c r="I11" s="4">
        <f t="shared" si="3"/>
        <v>189</v>
      </c>
      <c r="J11" s="4">
        <f t="shared" si="4"/>
        <v>11.901535380507344</v>
      </c>
      <c r="K11" s="7">
        <f t="shared" si="5"/>
        <v>3.7037037037037035E-2</v>
      </c>
    </row>
    <row r="12" spans="1:11" ht="20.45" customHeight="1" x14ac:dyDescent="0.2">
      <c r="A12" s="5">
        <v>41590</v>
      </c>
      <c r="B12" s="3">
        <v>13</v>
      </c>
      <c r="C12" s="3"/>
      <c r="D12" s="3">
        <v>0</v>
      </c>
      <c r="E12" s="3">
        <v>11</v>
      </c>
      <c r="F12" s="4">
        <f t="shared" si="6"/>
        <v>11.901535380507344</v>
      </c>
      <c r="G12" s="4">
        <f t="shared" si="2"/>
        <v>7</v>
      </c>
      <c r="H12" s="4">
        <f t="shared" si="0"/>
        <v>7</v>
      </c>
      <c r="I12" s="4">
        <f t="shared" si="3"/>
        <v>189</v>
      </c>
      <c r="J12" s="4">
        <f t="shared" si="4"/>
        <v>11.901535380507344</v>
      </c>
      <c r="K12" s="7">
        <f t="shared" si="5"/>
        <v>3.5000000000000003E-2</v>
      </c>
    </row>
    <row r="13" spans="1:11" ht="20.45" customHeight="1" x14ac:dyDescent="0.2">
      <c r="A13" s="5">
        <v>41597</v>
      </c>
      <c r="B13" s="3">
        <v>12</v>
      </c>
      <c r="C13" s="3"/>
      <c r="D13" s="3"/>
      <c r="E13" s="3">
        <v>12</v>
      </c>
      <c r="F13" s="4">
        <f t="shared" si="6"/>
        <v>11.901535380507344</v>
      </c>
      <c r="G13" s="4">
        <f t="shared" si="2"/>
        <v>7</v>
      </c>
      <c r="H13" s="4">
        <f t="shared" si="0"/>
        <v>7</v>
      </c>
      <c r="I13" s="4">
        <f t="shared" si="3"/>
        <v>200</v>
      </c>
      <c r="J13" s="4">
        <f t="shared" si="4"/>
        <v>11.481535380507344</v>
      </c>
      <c r="K13" s="7">
        <f t="shared" si="5"/>
        <v>3.5000000000000003E-2</v>
      </c>
    </row>
    <row r="14" spans="1:11" ht="20.45" customHeight="1" x14ac:dyDescent="0.2">
      <c r="A14" s="5">
        <v>41604</v>
      </c>
      <c r="B14" s="3">
        <v>12</v>
      </c>
      <c r="C14" s="3"/>
      <c r="D14" s="3"/>
      <c r="E14" s="3">
        <v>15</v>
      </c>
      <c r="F14" s="4">
        <f t="shared" si="6"/>
        <v>11.481535380507344</v>
      </c>
      <c r="G14" s="4">
        <f t="shared" si="2"/>
        <v>7</v>
      </c>
      <c r="H14" s="4">
        <f t="shared" si="0"/>
        <v>7</v>
      </c>
      <c r="I14" s="4">
        <f t="shared" si="3"/>
        <v>212</v>
      </c>
      <c r="J14" s="4">
        <f t="shared" si="4"/>
        <v>11.061535380507344</v>
      </c>
      <c r="K14" s="7">
        <f t="shared" si="5"/>
        <v>3.5000000000000003E-2</v>
      </c>
    </row>
    <row r="15" spans="1:11" ht="20.45" customHeight="1" x14ac:dyDescent="0.2">
      <c r="A15" s="5">
        <v>41611</v>
      </c>
      <c r="B15" s="3">
        <v>12</v>
      </c>
      <c r="C15" s="3"/>
      <c r="D15" s="3">
        <v>6</v>
      </c>
      <c r="E15" s="3">
        <v>12</v>
      </c>
      <c r="F15" s="4">
        <f t="shared" si="6"/>
        <v>11.061535380507344</v>
      </c>
      <c r="G15" s="4">
        <f t="shared" si="2"/>
        <v>7</v>
      </c>
      <c r="H15" s="4">
        <f t="shared" si="0"/>
        <v>13</v>
      </c>
      <c r="I15" s="4">
        <f t="shared" si="3"/>
        <v>227</v>
      </c>
      <c r="J15" s="4">
        <f t="shared" si="4"/>
        <v>5.061535380507344</v>
      </c>
      <c r="K15" s="7">
        <f t="shared" si="5"/>
        <v>5.4393305439330547E-2</v>
      </c>
    </row>
    <row r="16" spans="1:11" ht="20.45" customHeight="1" x14ac:dyDescent="0.2">
      <c r="A16" s="5">
        <v>41618</v>
      </c>
      <c r="B16" s="3">
        <v>8</v>
      </c>
      <c r="C16" s="3"/>
      <c r="D16" s="3"/>
      <c r="E16" s="3"/>
      <c r="F16" s="4">
        <f t="shared" si="6"/>
        <v>5.061535380507344</v>
      </c>
      <c r="G16" s="4">
        <f t="shared" si="2"/>
        <v>13</v>
      </c>
      <c r="H16" s="4">
        <f t="shared" si="0"/>
        <v>13</v>
      </c>
      <c r="I16" s="4">
        <f t="shared" si="3"/>
        <v>239</v>
      </c>
      <c r="J16" s="4">
        <f t="shared" si="4"/>
        <v>4.6263889369926998</v>
      </c>
      <c r="K16" s="7">
        <f t="shared" si="5"/>
        <v>5.4393305439330547E-2</v>
      </c>
    </row>
    <row r="17" spans="1:11" ht="20.45" customHeight="1" x14ac:dyDescent="0.2">
      <c r="A17" s="5">
        <v>41625</v>
      </c>
      <c r="B17" s="3">
        <v>8</v>
      </c>
      <c r="C17" s="3"/>
      <c r="D17" s="3"/>
      <c r="E17" s="3"/>
      <c r="F17" s="4">
        <f t="shared" si="6"/>
        <v>4.6263889369926998</v>
      </c>
      <c r="G17" s="4">
        <f t="shared" si="2"/>
        <v>13</v>
      </c>
      <c r="H17" s="4">
        <f t="shared" si="0"/>
        <v>13</v>
      </c>
      <c r="I17" s="4">
        <f t="shared" si="3"/>
        <v>239</v>
      </c>
      <c r="J17" s="4">
        <f t="shared" si="4"/>
        <v>4.1912424934780557</v>
      </c>
      <c r="K17" s="7">
        <f t="shared" si="5"/>
        <v>5.4393305439330547E-2</v>
      </c>
    </row>
    <row r="18" spans="1:11" ht="20.45" customHeight="1" x14ac:dyDescent="0.2">
      <c r="A18" s="5">
        <v>41632</v>
      </c>
      <c r="B18" s="3">
        <v>0</v>
      </c>
      <c r="C18" s="3"/>
      <c r="D18" s="3"/>
      <c r="E18" s="3"/>
      <c r="F18" s="4">
        <f t="shared" si="6"/>
        <v>4.1912424934780557</v>
      </c>
      <c r="G18" s="4">
        <f t="shared" si="2"/>
        <v>13</v>
      </c>
      <c r="H18" s="4">
        <f t="shared" si="0"/>
        <v>13</v>
      </c>
      <c r="I18" s="4">
        <f t="shared" si="3"/>
        <v>239</v>
      </c>
      <c r="J18" s="4">
        <f t="shared" si="4"/>
        <v>4.1912424934780557</v>
      </c>
      <c r="K18" s="7">
        <f t="shared" si="5"/>
        <v>5.4393305439330547E-2</v>
      </c>
    </row>
    <row r="19" spans="1:11" ht="20.45" customHeight="1" x14ac:dyDescent="0.2">
      <c r="A19" s="5">
        <v>41639</v>
      </c>
      <c r="B19" s="3">
        <v>0</v>
      </c>
      <c r="C19" s="3"/>
      <c r="D19" s="3"/>
      <c r="E19" s="3"/>
      <c r="F19" s="4">
        <f t="shared" si="6"/>
        <v>4.1912424934780557</v>
      </c>
      <c r="G19" s="4">
        <f t="shared" si="2"/>
        <v>13</v>
      </c>
      <c r="H19" s="4">
        <f t="shared" si="0"/>
        <v>13</v>
      </c>
      <c r="I19" s="4">
        <f t="shared" si="3"/>
        <v>239</v>
      </c>
      <c r="J19" s="4">
        <f t="shared" si="4"/>
        <v>4.1912424934780557</v>
      </c>
      <c r="K19" s="7">
        <f t="shared" si="5"/>
        <v>5.4393305439330547E-2</v>
      </c>
    </row>
    <row r="20" spans="1:11" ht="20.45" customHeight="1" x14ac:dyDescent="0.2">
      <c r="A20" s="5">
        <v>41646</v>
      </c>
      <c r="B20" s="3">
        <v>8</v>
      </c>
      <c r="C20" s="3"/>
      <c r="D20" s="3"/>
      <c r="E20" s="3"/>
      <c r="F20" s="4">
        <f t="shared" si="6"/>
        <v>4.1912424934780557</v>
      </c>
      <c r="G20" s="4">
        <f t="shared" si="2"/>
        <v>13</v>
      </c>
      <c r="H20" s="4">
        <f t="shared" si="0"/>
        <v>13</v>
      </c>
      <c r="I20" s="4">
        <f t="shared" si="3"/>
        <v>239</v>
      </c>
      <c r="J20" s="4">
        <f t="shared" si="4"/>
        <v>3.7560960499634115</v>
      </c>
      <c r="K20" s="7">
        <f t="shared" si="5"/>
        <v>5.4393305439330547E-2</v>
      </c>
    </row>
    <row r="21" spans="1:11" ht="20.45" customHeight="1" x14ac:dyDescent="0.2">
      <c r="A21" s="5">
        <v>41653</v>
      </c>
      <c r="B21" s="3">
        <v>8</v>
      </c>
      <c r="C21" s="3"/>
      <c r="D21" s="3"/>
      <c r="E21" s="3"/>
      <c r="F21" s="4">
        <f t="shared" si="6"/>
        <v>3.7560960499634115</v>
      </c>
      <c r="G21" s="4">
        <f t="shared" si="2"/>
        <v>13</v>
      </c>
      <c r="H21" s="4">
        <f t="shared" si="0"/>
        <v>13</v>
      </c>
      <c r="I21" s="4">
        <f t="shared" si="3"/>
        <v>239</v>
      </c>
      <c r="J21" s="4">
        <f t="shared" si="4"/>
        <v>3.3209496064487674</v>
      </c>
      <c r="K21" s="7">
        <f t="shared" si="5"/>
        <v>5.4393305439330547E-2</v>
      </c>
    </row>
    <row r="22" spans="1:11" ht="20.45" customHeight="1" x14ac:dyDescent="0.2">
      <c r="A22" s="5">
        <v>41660</v>
      </c>
      <c r="B22" s="3">
        <v>8</v>
      </c>
      <c r="C22" s="3"/>
      <c r="D22" s="3"/>
      <c r="E22" s="3"/>
      <c r="F22" s="4">
        <f t="shared" si="6"/>
        <v>3.3209496064487674</v>
      </c>
      <c r="G22" s="4">
        <f t="shared" si="2"/>
        <v>13</v>
      </c>
      <c r="H22" s="4">
        <f t="shared" si="0"/>
        <v>13</v>
      </c>
      <c r="I22" s="4">
        <f t="shared" si="3"/>
        <v>239</v>
      </c>
      <c r="J22" s="4">
        <f t="shared" si="4"/>
        <v>2.8858031629341232</v>
      </c>
      <c r="K22" s="7">
        <f t="shared" si="5"/>
        <v>5.4393305439330547E-2</v>
      </c>
    </row>
    <row r="23" spans="1:11" ht="20.45" customHeight="1" x14ac:dyDescent="0.2">
      <c r="A23" s="5">
        <v>41667</v>
      </c>
      <c r="B23" s="3">
        <v>8</v>
      </c>
      <c r="C23" s="3"/>
      <c r="D23" s="3"/>
      <c r="E23" s="3"/>
      <c r="F23" s="4">
        <f t="shared" si="6"/>
        <v>2.8858031629341232</v>
      </c>
      <c r="G23" s="4">
        <f t="shared" si="2"/>
        <v>13</v>
      </c>
      <c r="H23" s="4">
        <f t="shared" si="0"/>
        <v>13</v>
      </c>
      <c r="I23" s="4">
        <f t="shared" si="3"/>
        <v>239</v>
      </c>
      <c r="J23" s="4">
        <f t="shared" si="4"/>
        <v>2.450656719419479</v>
      </c>
      <c r="K23" s="7">
        <f t="shared" si="5"/>
        <v>5.4393305439330547E-2</v>
      </c>
    </row>
    <row r="24" spans="1:11" ht="20.45" customHeight="1" x14ac:dyDescent="0.2">
      <c r="A24" s="5">
        <v>41674</v>
      </c>
      <c r="B24" s="3">
        <v>8</v>
      </c>
      <c r="C24" s="3"/>
      <c r="D24" s="3"/>
      <c r="E24" s="3"/>
      <c r="F24" s="4">
        <f t="shared" si="6"/>
        <v>2.450656719419479</v>
      </c>
      <c r="G24" s="4">
        <f t="shared" si="2"/>
        <v>13</v>
      </c>
      <c r="H24" s="4">
        <f t="shared" si="0"/>
        <v>13</v>
      </c>
      <c r="I24" s="4">
        <f t="shared" si="3"/>
        <v>239</v>
      </c>
      <c r="J24" s="4">
        <f t="shared" si="4"/>
        <v>2.0155102759048349</v>
      </c>
      <c r="K24" s="7">
        <f t="shared" si="5"/>
        <v>5.4393305439330547E-2</v>
      </c>
    </row>
    <row r="25" spans="1:11" ht="20.45" customHeight="1" x14ac:dyDescent="0.2">
      <c r="A25" s="5">
        <v>41681</v>
      </c>
      <c r="B25" s="3">
        <v>8</v>
      </c>
      <c r="C25" s="3"/>
      <c r="D25" s="3"/>
      <c r="E25" s="3"/>
      <c r="F25" s="4">
        <f t="shared" si="6"/>
        <v>2.0155102759048349</v>
      </c>
      <c r="G25" s="4">
        <f t="shared" si="2"/>
        <v>13</v>
      </c>
      <c r="H25" s="4">
        <f t="shared" si="0"/>
        <v>13</v>
      </c>
      <c r="I25" s="4">
        <f t="shared" si="3"/>
        <v>239</v>
      </c>
      <c r="J25" s="4">
        <f t="shared" si="4"/>
        <v>1.5803638323901905</v>
      </c>
      <c r="K25" s="7">
        <f t="shared" si="5"/>
        <v>5.4393305439330547E-2</v>
      </c>
    </row>
    <row r="26" spans="1:11" ht="20.45" customHeight="1" x14ac:dyDescent="0.2">
      <c r="A26" s="5">
        <v>41688</v>
      </c>
      <c r="B26" s="3">
        <v>0</v>
      </c>
      <c r="C26" s="3"/>
      <c r="D26" s="3"/>
      <c r="E26" s="3"/>
      <c r="F26" s="4">
        <f t="shared" si="6"/>
        <v>1.5803638323901905</v>
      </c>
      <c r="G26" s="4">
        <f t="shared" si="2"/>
        <v>13</v>
      </c>
      <c r="H26" s="4">
        <f t="shared" si="0"/>
        <v>13</v>
      </c>
      <c r="I26" s="4">
        <f t="shared" si="3"/>
        <v>239</v>
      </c>
      <c r="J26" s="4">
        <f t="shared" si="4"/>
        <v>1.5803638323901905</v>
      </c>
      <c r="K26" s="7">
        <f t="shared" si="5"/>
        <v>5.4393305439330547E-2</v>
      </c>
    </row>
    <row r="27" spans="1:11" ht="20.45" customHeight="1" x14ac:dyDescent="0.2">
      <c r="A27" s="5">
        <v>41695</v>
      </c>
      <c r="B27" s="3">
        <v>8</v>
      </c>
      <c r="C27" s="3"/>
      <c r="D27" s="3"/>
      <c r="E27" s="3"/>
      <c r="F27" s="4">
        <f t="shared" si="6"/>
        <v>1.5803638323901905</v>
      </c>
      <c r="G27" s="4">
        <f t="shared" si="2"/>
        <v>13</v>
      </c>
      <c r="H27" s="4">
        <f t="shared" si="0"/>
        <v>13</v>
      </c>
      <c r="I27" s="4">
        <f t="shared" si="3"/>
        <v>239</v>
      </c>
      <c r="J27" s="4">
        <f t="shared" si="4"/>
        <v>1.1452173888755461</v>
      </c>
      <c r="K27" s="7">
        <f t="shared" si="5"/>
        <v>5.4393305439330547E-2</v>
      </c>
    </row>
    <row r="28" spans="1:11" ht="20.45" customHeight="1" x14ac:dyDescent="0.2">
      <c r="A28" s="5">
        <v>41702</v>
      </c>
      <c r="B28" s="3">
        <v>8</v>
      </c>
      <c r="C28" s="3"/>
      <c r="D28" s="3"/>
      <c r="E28" s="3"/>
      <c r="F28" s="4">
        <f t="shared" si="6"/>
        <v>1.1452173888755461</v>
      </c>
      <c r="G28" s="4">
        <f t="shared" si="2"/>
        <v>13</v>
      </c>
      <c r="H28" s="4">
        <f t="shared" si="0"/>
        <v>13</v>
      </c>
      <c r="I28" s="4">
        <f t="shared" si="3"/>
        <v>239</v>
      </c>
      <c r="J28" s="4">
        <f t="shared" si="4"/>
        <v>0.71007094536090176</v>
      </c>
      <c r="K28" s="7">
        <f t="shared" si="5"/>
        <v>5.4393305439330547E-2</v>
      </c>
    </row>
    <row r="29" spans="1:11" ht="20.45" customHeight="1" x14ac:dyDescent="0.2">
      <c r="A29" s="5">
        <v>41709</v>
      </c>
      <c r="B29" s="3">
        <v>8</v>
      </c>
      <c r="C29" s="3"/>
      <c r="D29" s="3"/>
      <c r="E29" s="3"/>
      <c r="F29" s="4">
        <f t="shared" si="6"/>
        <v>0.71007094536090176</v>
      </c>
      <c r="G29" s="4">
        <f t="shared" si="2"/>
        <v>13</v>
      </c>
      <c r="H29" s="4">
        <f t="shared" si="0"/>
        <v>13</v>
      </c>
      <c r="I29" s="4">
        <f t="shared" si="3"/>
        <v>239</v>
      </c>
      <c r="J29" s="4">
        <f t="shared" si="4"/>
        <v>0.27492450184625739</v>
      </c>
      <c r="K29" s="7">
        <f t="shared" si="5"/>
        <v>5.4393305439330547E-2</v>
      </c>
    </row>
    <row r="30" spans="1:11" ht="20.45" customHeight="1" x14ac:dyDescent="0.2">
      <c r="A30" s="5">
        <v>41716</v>
      </c>
      <c r="B30" s="3">
        <v>8</v>
      </c>
      <c r="C30" s="3"/>
      <c r="D30" s="3"/>
      <c r="E30" s="3"/>
      <c r="F30" s="4">
        <f t="shared" si="6"/>
        <v>0.27492450184625739</v>
      </c>
      <c r="G30" s="4">
        <f t="shared" si="2"/>
        <v>13</v>
      </c>
      <c r="H30" s="4">
        <f t="shared" si="0"/>
        <v>13</v>
      </c>
      <c r="I30" s="4">
        <f t="shared" si="3"/>
        <v>239</v>
      </c>
      <c r="J30" s="4">
        <f t="shared" si="4"/>
        <v>0</v>
      </c>
      <c r="K30" s="7">
        <f t="shared" si="5"/>
        <v>5.4393305439330547E-2</v>
      </c>
    </row>
    <row r="31" spans="1:11" ht="20.45" customHeight="1" x14ac:dyDescent="0.2">
      <c r="A31" s="5">
        <v>41723</v>
      </c>
      <c r="B31" s="3">
        <v>8</v>
      </c>
      <c r="C31" s="3"/>
      <c r="D31" s="3"/>
      <c r="E31" s="3"/>
      <c r="F31" s="4">
        <f t="shared" si="6"/>
        <v>0</v>
      </c>
      <c r="G31" s="4">
        <f t="shared" si="2"/>
        <v>13</v>
      </c>
      <c r="H31" s="4">
        <f t="shared" si="0"/>
        <v>13</v>
      </c>
      <c r="I31" s="4">
        <f t="shared" si="3"/>
        <v>239</v>
      </c>
      <c r="J31" s="4">
        <f t="shared" si="4"/>
        <v>0</v>
      </c>
      <c r="K31" s="7">
        <f t="shared" si="5"/>
        <v>5.4393305439330547E-2</v>
      </c>
    </row>
    <row r="32" spans="1:11" ht="20.45" customHeight="1" x14ac:dyDescent="0.2">
      <c r="A32" s="5">
        <v>41730</v>
      </c>
      <c r="B32" s="3">
        <v>8</v>
      </c>
      <c r="C32" s="3"/>
      <c r="D32" s="3"/>
      <c r="E32" s="3"/>
      <c r="F32" s="4">
        <f t="shared" si="6"/>
        <v>0</v>
      </c>
      <c r="G32" s="4">
        <f t="shared" si="2"/>
        <v>13</v>
      </c>
      <c r="H32" s="4">
        <f t="shared" si="0"/>
        <v>13</v>
      </c>
      <c r="I32" s="4">
        <f t="shared" si="3"/>
        <v>239</v>
      </c>
      <c r="J32" s="4">
        <f t="shared" si="4"/>
        <v>0</v>
      </c>
      <c r="K32" s="7">
        <f t="shared" si="5"/>
        <v>5.4393305439330547E-2</v>
      </c>
    </row>
    <row r="33" spans="1:11" ht="20.45" customHeight="1" x14ac:dyDescent="0.2">
      <c r="A33" s="5">
        <v>41737</v>
      </c>
      <c r="B33" s="3">
        <v>8</v>
      </c>
      <c r="C33" s="3"/>
      <c r="D33" s="3"/>
      <c r="E33" s="3"/>
      <c r="F33" s="4">
        <f t="shared" si="6"/>
        <v>0</v>
      </c>
      <c r="G33" s="4">
        <f t="shared" si="2"/>
        <v>13</v>
      </c>
      <c r="H33" s="4">
        <f t="shared" si="0"/>
        <v>13</v>
      </c>
      <c r="I33" s="4">
        <f t="shared" si="3"/>
        <v>239</v>
      </c>
      <c r="J33" s="4">
        <f t="shared" si="4"/>
        <v>0</v>
      </c>
      <c r="K33" s="7">
        <f t="shared" si="5"/>
        <v>5.4393305439330547E-2</v>
      </c>
    </row>
    <row r="34" spans="1:11" ht="20.45" customHeight="1" x14ac:dyDescent="0.2">
      <c r="A34" s="8"/>
      <c r="B34" s="9">
        <f>SUM(B3:B8)</f>
        <v>78</v>
      </c>
      <c r="C34" s="9"/>
      <c r="D34" s="9">
        <f>AVERAGE(D3:D29)</f>
        <v>2.4</v>
      </c>
      <c r="E34" s="9">
        <f>AVERAGE(E3:E29)</f>
        <v>11.461538461538462</v>
      </c>
      <c r="F34" s="9"/>
      <c r="G34" s="9"/>
      <c r="H34" s="9"/>
      <c r="I34" s="9"/>
      <c r="J34" s="9"/>
      <c r="K34" s="10"/>
    </row>
    <row r="35" spans="1:11" ht="20.45" customHeight="1" x14ac:dyDescent="0.2"/>
    <row r="36" spans="1:11" ht="20.45" customHeight="1" x14ac:dyDescent="0.2"/>
    <row r="37" spans="1:11" ht="20.45" customHeight="1" x14ac:dyDescent="0.2"/>
    <row r="38" spans="1:11" ht="20.45" customHeight="1" x14ac:dyDescent="0.2"/>
    <row r="39" spans="1:11" ht="20.45" customHeight="1" x14ac:dyDescent="0.2"/>
    <row r="40" spans="1:11" ht="20.45" customHeight="1" x14ac:dyDescent="0.2"/>
    <row r="41" spans="1:11" ht="20.45" customHeight="1" x14ac:dyDescent="0.2"/>
    <row r="42" spans="1:11" ht="20.45" customHeight="1" x14ac:dyDescent="0.2"/>
    <row r="43" spans="1:11" ht="20.45" customHeight="1" x14ac:dyDescent="0.2"/>
    <row r="44" spans="1:11" ht="20.45" customHeight="1" x14ac:dyDescent="0.2"/>
    <row r="45" spans="1:11" ht="20.45" customHeight="1" x14ac:dyDescent="0.2"/>
    <row r="46" spans="1:11" ht="20.45" customHeight="1" x14ac:dyDescent="0.2"/>
    <row r="47" spans="1:11" ht="20.45" customHeight="1" x14ac:dyDescent="0.2"/>
    <row r="48" spans="1:11" ht="20.65" customHeight="1" x14ac:dyDescent="0.2"/>
    <row r="49" ht="20.65" customHeight="1" x14ac:dyDescent="0.2"/>
    <row r="50" ht="20.65" customHeight="1" x14ac:dyDescent="0.2"/>
    <row r="51" ht="20.65" customHeight="1" x14ac:dyDescent="0.2"/>
    <row r="52" ht="20.65" customHeight="1" x14ac:dyDescent="0.2"/>
    <row r="53" ht="20.65" customHeight="1" x14ac:dyDescent="0.2"/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>
      <selection activeCell="O37" sqref="O37"/>
    </sheetView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2017-12-05T07:57:53Z</dcterms:modified>
  <dc:language>en-US</dc:language>
</cp:coreProperties>
</file>