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evapu\Documents\GitHub\QseEvolvingKg\QseEvolvingKgWebApp\notes\"/>
    </mc:Choice>
  </mc:AlternateContent>
  <xr:revisionPtr revIDLastSave="0" documentId="13_ncr:1_{A3C4CB80-14D6-4C8A-BFD3-AE331BAC59C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1" r:id="rId1"/>
    <sheet name="Zeitplan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" l="1"/>
  <c r="G3" i="1"/>
  <c r="G2" i="1"/>
  <c r="G4" i="1" s="1"/>
  <c r="J13" i="1"/>
  <c r="J12" i="1"/>
  <c r="J19" i="1"/>
  <c r="J18" i="1"/>
  <c r="J17" i="1"/>
  <c r="J16" i="1"/>
  <c r="J14" i="1"/>
  <c r="J11" i="1"/>
  <c r="J10" i="1"/>
  <c r="J9" i="1"/>
  <c r="G5" i="1" l="1"/>
</calcChain>
</file>

<file path=xl/sharedStrings.xml><?xml version="1.0" encoding="utf-8"?>
<sst xmlns="http://schemas.openxmlformats.org/spreadsheetml/2006/main" count="194" uniqueCount="130">
  <si>
    <t>Datum</t>
  </si>
  <si>
    <t>Stunden</t>
  </si>
  <si>
    <t>Aufgabe</t>
  </si>
  <si>
    <t>Kommentar</t>
  </si>
  <si>
    <t>Gebiete suchen</t>
  </si>
  <si>
    <t>Mail schreiben</t>
  </si>
  <si>
    <t>geschätzt</t>
  </si>
  <si>
    <t>Thema einlesen</t>
  </si>
  <si>
    <t>Meeting</t>
  </si>
  <si>
    <t>Einlesen Themen</t>
  </si>
  <si>
    <t>GraphDB, RDF, Shactor, QSE</t>
  </si>
  <si>
    <t>Einlesen</t>
  </si>
  <si>
    <t>QSE einlesen</t>
  </si>
  <si>
    <t>Summe</t>
  </si>
  <si>
    <t>Expected</t>
  </si>
  <si>
    <t>Percent</t>
  </si>
  <si>
    <t>Diff Problem ansehen</t>
  </si>
  <si>
    <t>Knowledge graph VO ansehen</t>
  </si>
  <si>
    <t>Themen einschränken</t>
  </si>
  <si>
    <t>Graphversionierung recherchieren</t>
  </si>
  <si>
    <t>Exposee anfangen, Design</t>
  </si>
  <si>
    <t>Design</t>
  </si>
  <si>
    <t>Design, Vaadin, RQ</t>
  </si>
  <si>
    <t>Exposee</t>
  </si>
  <si>
    <t>BEAR Lesen</t>
  </si>
  <si>
    <t>BEAR lesen</t>
  </si>
  <si>
    <t>Zeit</t>
  </si>
  <si>
    <t>Methoden, Titel, Papers</t>
  </si>
  <si>
    <t>Research Methods Paper (Methoden)</t>
  </si>
  <si>
    <t>Proposal Upload</t>
  </si>
  <si>
    <t>Proposal Präsi</t>
  </si>
  <si>
    <t>schreiben</t>
  </si>
  <si>
    <t>2 Monate</t>
  </si>
  <si>
    <t xml:space="preserve">Website </t>
  </si>
  <si>
    <t>Features jeweils 1 Monat</t>
  </si>
  <si>
    <t>1 Monat Spazi</t>
  </si>
  <si>
    <t>Meeting planen, Js-Diff, Papers Methoden</t>
  </si>
  <si>
    <t>Projekt aufsetzen, Git</t>
  </si>
  <si>
    <t>Proposal aufsetzen, WebApp weitermachen</t>
  </si>
  <si>
    <t>Proposal goals algorithmic, state of the art, evaluation, difference algorithm finden (Jena difference)</t>
  </si>
  <si>
    <t>Web Versionen</t>
  </si>
  <si>
    <t>Proposal, Shapes generieren</t>
  </si>
  <si>
    <t>Meeting Vorbereitung</t>
  </si>
  <si>
    <t>Meeting Nachbereitung</t>
  </si>
  <si>
    <t>Research questions</t>
  </si>
  <si>
    <t>EKG Paper lesen</t>
  </si>
  <si>
    <t>Website Shapes extrahieren</t>
  </si>
  <si>
    <t>WebApp</t>
  </si>
  <si>
    <t>WebApp Comparison Overview</t>
  </si>
  <si>
    <t>WebApp Comparison Detail</t>
  </si>
  <si>
    <t>WebApp Graph/Version editable and deleteable, Ui adjustments, performance</t>
  </si>
  <si>
    <t>Proposal</t>
  </si>
  <si>
    <t>ECTS</t>
  </si>
  <si>
    <t>Meeting + Proposal</t>
  </si>
  <si>
    <t>Webapp comparison for detail view property shapes</t>
  </si>
  <si>
    <t>Propsoal</t>
  </si>
  <si>
    <t>Bug Blank Nodes Anzeige</t>
  </si>
  <si>
    <t>Filter Overview</t>
  </si>
  <si>
    <t>Stand Anfang März</t>
  </si>
  <si>
    <t>Website fertig + why shapes were added Ende - März</t>
  </si>
  <si>
    <t>für jeden Algorithmus 1 Monat + 1 Monat Spazi = Ende Juli</t>
  </si>
  <si>
    <t>Alles auf VM, testen, Experimente 2 Monate - Ende September</t>
  </si>
  <si>
    <t>Experteninterviews 1 Monat - Ende Oktober</t>
  </si>
  <si>
    <t>Schreiben: 2 Monate Ende 2024</t>
  </si>
  <si>
    <t>Navigation Session Variablen</t>
  </si>
  <si>
    <t>Bugs fixen</t>
  </si>
  <si>
    <t>Proposals Review</t>
  </si>
  <si>
    <t>Ui fixes</t>
  </si>
  <si>
    <t>Meetings + VM</t>
  </si>
  <si>
    <t>Presentation Vorb</t>
  </si>
  <si>
    <t>Remove Supp and Conf, ShaclOrItems, Default Shapes saved</t>
  </si>
  <si>
    <t>Bugs &amp; why shapes have been added, deleted</t>
  </si>
  <si>
    <t>Proposal Presentation</t>
  </si>
  <si>
    <t>VM einrichten, WebApp testen mit echten Daten</t>
  </si>
  <si>
    <t>Load pre-configured graphs, performance problems</t>
  </si>
  <si>
    <t>Performance issues</t>
  </si>
  <si>
    <t>RQ4 planen</t>
  </si>
  <si>
    <t>Planen, Bugfixes</t>
  </si>
  <si>
    <t>Bugfixes</t>
  </si>
  <si>
    <t>Schreiben</t>
  </si>
  <si>
    <t>RQ1 schreiben</t>
  </si>
  <si>
    <t>QSE für Query Based probieren</t>
  </si>
  <si>
    <t>RQ4 anfangen -&gt; QSE QB geht nicht</t>
  </si>
  <si>
    <t>QSE Bugfixes bei QueryBased, Vergleiche zwischen QB und FB</t>
  </si>
  <si>
    <t>RQ4</t>
  </si>
  <si>
    <t>QSE Versionen ansehen</t>
  </si>
  <si>
    <t>Methods schreiben</t>
  </si>
  <si>
    <t>Related work schreiben</t>
  </si>
  <si>
    <t>SLR</t>
  </si>
  <si>
    <t xml:space="preserve"> SLR</t>
  </si>
  <si>
    <t>Kashif Fragen vorbereiten</t>
  </si>
  <si>
    <t>Kashif Fragen</t>
  </si>
  <si>
    <t>Related work, Architecture schreiben</t>
  </si>
  <si>
    <t>Web-App Kapitel neu schreiben</t>
  </si>
  <si>
    <t>Inital draft umschreiben</t>
  </si>
  <si>
    <t>Git fixen</t>
  </si>
  <si>
    <t>Geschriebenes kontrollieren</t>
  </si>
  <si>
    <t>RQ4 - or item ein item left, weiterschreiben</t>
  </si>
  <si>
    <t>RQ4 - Comparison between two QSE runs</t>
  </si>
  <si>
    <t>RQ4 - Comparison with Sparql, MetaComparator</t>
  </si>
  <si>
    <t>RQ4 - OrItems bug, support pruning</t>
  </si>
  <si>
    <t>Row Labels</t>
  </si>
  <si>
    <t>Grand Total</t>
  </si>
  <si>
    <t>Sum of Stunden</t>
  </si>
  <si>
    <t>Jän</t>
  </si>
  <si>
    <t>Feb</t>
  </si>
  <si>
    <t>Mär</t>
  </si>
  <si>
    <t>Apr</t>
  </si>
  <si>
    <t>Mai</t>
  </si>
  <si>
    <t>Jun</t>
  </si>
  <si>
    <t>Aug</t>
  </si>
  <si>
    <t>Sep</t>
  </si>
  <si>
    <t>Okt</t>
  </si>
  <si>
    <t>Nov</t>
  </si>
  <si>
    <t>Dez</t>
  </si>
  <si>
    <t>Soll</t>
  </si>
  <si>
    <t>minus</t>
  </si>
  <si>
    <t>RQ4 - auf VM einrichten, Graphdb installieren</t>
  </si>
  <si>
    <t>RQ4 - QSE1 nur einmal ausführen, bugfixes undefined und 3,2^^kilometre, Meeting</t>
  </si>
  <si>
    <t>RQ4 - Confidence+Pruning, Code Review</t>
  </si>
  <si>
    <t>RQ4 Code Review, Tests fixen</t>
  </si>
  <si>
    <t>Projekte mergen</t>
  </si>
  <si>
    <t>Architektur so lassen, wie sie ist</t>
  </si>
  <si>
    <t>RQ4 - remove mincount, Evaluation</t>
  </si>
  <si>
    <t>RQ4 - Evaluation</t>
  </si>
  <si>
    <t>Meeting, Schreiben</t>
  </si>
  <si>
    <t>RQ2</t>
  </si>
  <si>
    <t>RQ2, Feedback einarbeiten</t>
  </si>
  <si>
    <t>Feedback einarbeiten</t>
  </si>
  <si>
    <t>Meeting, Feedback einarbeiten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</si>
</sst>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" fontId="0" fillId="0" borderId="0" xfId="0" applyNumberFormat="1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16" fontId="2" fillId="0" borderId="0" xfId="0" applyNumberFormat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[Aufwand_git.xlsx]Tabelle1!PivotTable1</c:name>
    <c:fmtId val="1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Tabelle1!$H$8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Tabelle1!$G$9:$G$20</c:f>
              <c:strCache>
                <c:ptCount val="11"/>
                <c:pt idx="0">
                  <c:v>Jän</c:v>
                </c:pt>
                <c:pt idx="1">
                  <c:v>Feb</c:v>
                </c:pt>
                <c:pt idx="2">
                  <c:v>Mär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Aug</c:v>
                </c:pt>
                <c:pt idx="7">
                  <c:v>Sep</c:v>
                </c:pt>
                <c:pt idx="8">
                  <c:v>Okt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Tabelle1!$H$9:$H$20</c:f>
              <c:numCache>
                <c:formatCode>General</c:formatCode>
                <c:ptCount val="11"/>
                <c:pt idx="0">
                  <c:v>15</c:v>
                </c:pt>
                <c:pt idx="1">
                  <c:v>3</c:v>
                </c:pt>
                <c:pt idx="2">
                  <c:v>75</c:v>
                </c:pt>
                <c:pt idx="3">
                  <c:v>57</c:v>
                </c:pt>
                <c:pt idx="4">
                  <c:v>58</c:v>
                </c:pt>
                <c:pt idx="5">
                  <c:v>26</c:v>
                </c:pt>
                <c:pt idx="6">
                  <c:v>6</c:v>
                </c:pt>
                <c:pt idx="7">
                  <c:v>18</c:v>
                </c:pt>
                <c:pt idx="8">
                  <c:v>33</c:v>
                </c:pt>
                <c:pt idx="9">
                  <c:v>48</c:v>
                </c:pt>
                <c:pt idx="1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C-40CE-8EEE-81FA4C473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777919"/>
        <c:axId val="339774079"/>
      </c:lineChart>
      <c:catAx>
        <c:axId val="33977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74079"/>
        <c:crosses val="autoZero"/>
        <c:auto val="1"/>
        <c:lblAlgn val="ctr"/>
        <c:lblOffset val="100"/>
        <c:noMultiLvlLbl val="0"/>
      </c:catAx>
      <c:valAx>
        <c:axId val="33977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7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512445</xdr:colOff>
      <xdr:row>5</xdr:row>
      <xdr:rowOff>35242</xdr:rowOff>
    </xdr:from>
    <xdr:to>
      <xdr:col>17</xdr:col>
      <xdr:colOff>154305</xdr:colOff>
      <xdr:row>20</xdr:row>
      <xdr:rowOff>60007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F78A8B-5CEA-77AB-5E12-635B75E47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a Pürmayr" refreshedDate="45454.742562731481" createdVersion="8" refreshedVersion="8" minRefreshableVersion="3" recordCount="109" xr:uid="{A8690E6F-E3FC-4780-97AD-BA8395F4FB62}">
  <cacheSource type="worksheet">
    <worksheetSource ref="A1:B110" sheet="Tabelle1"/>
  </cacheSource>
  <cacheFields count="5">
    <cacheField name="Datum" numFmtId="16">
      <sharedItems containsSemiMixedTypes="0" containsNonDate="0" containsDate="1" containsString="0" minDate="2023-08-08T00:00:00" maxDate="2024-06-12T00:00:00" count="92">
        <d v="2023-08-08T00:00:00"/>
        <d v="2023-08-09T00:00:00"/>
        <d v="2023-08-24T00:00:00"/>
        <d v="2023-09-08T00:00:00"/>
        <d v="2023-09-09T00:00:00"/>
        <d v="2023-09-15T00:00:00"/>
        <d v="2023-09-20T00:00:00"/>
        <d v="2023-10-03T00:00:00"/>
        <d v="2023-10-05T00:00:00"/>
        <d v="2023-10-09T00:00:00"/>
        <d v="2023-10-10T00:00:00"/>
        <d v="2023-10-11T00:00:00"/>
        <d v="2023-10-13T00:00:00"/>
        <d v="2023-10-15T00:00:00"/>
        <d v="2023-10-16T00:00:00"/>
        <d v="2023-10-20T00:00:00"/>
        <d v="2023-11-04T00:00:00"/>
        <d v="2023-11-06T00:00:00"/>
        <d v="2023-11-09T00:00:00"/>
        <d v="2023-11-10T00:00:00"/>
        <d v="2023-11-13T00:00:00"/>
        <d v="2023-11-14T00:00:00"/>
        <d v="2023-11-15T00:00:00"/>
        <d v="2023-11-23T00:00:00"/>
        <d v="2023-11-24T00:00:00"/>
        <d v="2023-11-27T00:00:00"/>
        <d v="2023-11-28T00:00:00"/>
        <d v="2023-11-29T00:00:00"/>
        <d v="2023-11-30T00:00:00"/>
        <d v="2023-12-04T00:00:00"/>
        <d v="2023-12-13T00:00:00"/>
        <d v="2023-12-14T00:00:00"/>
        <d v="2023-12-15T00:00:00"/>
        <d v="2023-12-20T00:00:00"/>
        <d v="2023-12-22T00:00:00"/>
        <d v="2023-12-27T00:00:00"/>
        <d v="2023-12-28T00:00:00"/>
        <d v="2023-12-29T00:00:00"/>
        <d v="2024-01-08T00:00:00"/>
        <d v="2024-01-10T00:00:00"/>
        <d v="2024-01-24T00:00:00"/>
        <d v="2024-01-25T00:00:00"/>
        <d v="2024-01-29T00:00:00"/>
        <d v="2024-01-31T00:00:00"/>
        <d v="2024-02-02T00:00:00"/>
        <d v="2024-03-02T00:00:00"/>
        <d v="2024-03-05T00:00:00"/>
        <d v="2024-03-06T00:00:00"/>
        <d v="2024-03-07T00:00:00"/>
        <d v="2024-03-08T00:00:00"/>
        <d v="2024-03-13T00:00:00"/>
        <d v="2024-03-15T00:00:00"/>
        <d v="2024-03-17T00:00:00"/>
        <d v="2024-03-18T00:00:00"/>
        <d v="2024-03-19T00:00:00"/>
        <d v="2024-03-20T00:00:00"/>
        <d v="2024-03-22T00:00:00"/>
        <d v="2024-03-26T00:00:00"/>
        <d v="2024-03-28T00:00:00"/>
        <d v="2024-03-29T00:00:00"/>
        <d v="2024-04-02T00:00:00"/>
        <d v="2024-04-03T00:00:00"/>
        <d v="2024-04-05T00:00:00"/>
        <d v="2024-04-09T00:00:00"/>
        <d v="2024-04-12T00:00:00"/>
        <d v="2024-04-17T00:00:00"/>
        <d v="2024-04-19T00:00:00"/>
        <d v="2024-04-23T00:00:00"/>
        <d v="2024-04-24T00:00:00"/>
        <d v="2024-04-30T00:00:00"/>
        <d v="2024-05-03T00:00:00"/>
        <d v="2024-05-04T00:00:00"/>
        <d v="2024-05-07T00:00:00"/>
        <d v="2024-05-08T00:00:00"/>
        <d v="2024-05-10T00:00:00"/>
        <d v="2024-05-11T00:00:00"/>
        <d v="2024-05-14T00:00:00"/>
        <d v="2024-05-15T00:00:00"/>
        <d v="2024-05-17T00:00:00"/>
        <d v="2024-05-20T00:00:00"/>
        <d v="2024-05-22T00:00:00"/>
        <d v="2024-05-24T00:00:00"/>
        <d v="2024-05-25T00:00:00"/>
        <d v="2024-05-26T00:00:00"/>
        <d v="2024-05-27T00:00:00"/>
        <d v="2024-05-29T00:00:00"/>
        <d v="2024-06-03T00:00:00"/>
        <d v="2024-06-04T00:00:00"/>
        <d v="2024-06-05T00:00:00"/>
        <d v="2024-06-06T00:00:00"/>
        <d v="2024-06-10T00:00:00"/>
        <d v="2024-06-11T00:00:00"/>
      </sharedItems>
      <fieldGroup par="4"/>
    </cacheField>
    <cacheField name="Stunden" numFmtId="0">
      <sharedItems containsSemiMixedTypes="0" containsString="0" containsNumber="1" containsInteger="1" minValue="1" maxValue="10"/>
    </cacheField>
    <cacheField name="Months (Datum)" numFmtId="0" databaseField="0">
      <fieldGroup base="0">
        <rangePr groupBy="months" startDate="2023-08-08T00:00:00" endDate="2024-06-12T00:00:00"/>
        <groupItems count="14">
          <s v="&lt;08.08.2023"/>
          <s v="Jän"/>
          <s v="Feb"/>
          <s v="Mär"/>
          <s v="Apr"/>
          <s v="Mai"/>
          <s v="Jun"/>
          <s v="Jul"/>
          <s v="Aug"/>
          <s v="Sep"/>
          <s v="Okt"/>
          <s v="Nov"/>
          <s v="Dez"/>
          <s v="&gt;12.06.2024"/>
        </groupItems>
      </fieldGroup>
    </cacheField>
    <cacheField name="Quarters (Datum)" numFmtId="0" databaseField="0">
      <fieldGroup base="0">
        <rangePr groupBy="quarters" startDate="2023-08-08T00:00:00" endDate="2024-06-12T00:00:00"/>
        <groupItems count="6">
          <s v="&lt;08.08.2023"/>
          <s v="Qtr1"/>
          <s v="Qtr2"/>
          <s v="Qtr3"/>
          <s v="Qtr4"/>
          <s v="&gt;12.06.2024"/>
        </groupItems>
      </fieldGroup>
    </cacheField>
    <cacheField name="Years (Datum)" numFmtId="0" databaseField="0">
      <fieldGroup base="0">
        <rangePr groupBy="years" startDate="2023-08-08T00:00:00" endDate="2024-06-12T00:00:00"/>
        <groupItems count="4">
          <s v="&lt;08.08.2023"/>
          <s v="2023"/>
          <s v="2024"/>
          <s v="&gt;12.06.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x v="0"/>
    <n v="2"/>
  </r>
  <r>
    <x v="1"/>
    <n v="1"/>
  </r>
  <r>
    <x v="2"/>
    <n v="3"/>
  </r>
  <r>
    <x v="3"/>
    <n v="1"/>
  </r>
  <r>
    <x v="4"/>
    <n v="4"/>
  </r>
  <r>
    <x v="5"/>
    <n v="3"/>
  </r>
  <r>
    <x v="6"/>
    <n v="10"/>
  </r>
  <r>
    <x v="7"/>
    <n v="1"/>
  </r>
  <r>
    <x v="8"/>
    <n v="3"/>
  </r>
  <r>
    <x v="9"/>
    <n v="4"/>
  </r>
  <r>
    <x v="10"/>
    <n v="3"/>
  </r>
  <r>
    <x v="11"/>
    <n v="3"/>
  </r>
  <r>
    <x v="12"/>
    <n v="4"/>
  </r>
  <r>
    <x v="13"/>
    <n v="8"/>
  </r>
  <r>
    <x v="14"/>
    <n v="3"/>
  </r>
  <r>
    <x v="15"/>
    <n v="4"/>
  </r>
  <r>
    <x v="16"/>
    <n v="2"/>
  </r>
  <r>
    <x v="17"/>
    <n v="4"/>
  </r>
  <r>
    <x v="18"/>
    <n v="2"/>
  </r>
  <r>
    <x v="19"/>
    <n v="4"/>
  </r>
  <r>
    <x v="20"/>
    <n v="4"/>
  </r>
  <r>
    <x v="21"/>
    <n v="1"/>
  </r>
  <r>
    <x v="22"/>
    <n v="1"/>
  </r>
  <r>
    <x v="23"/>
    <n v="7"/>
  </r>
  <r>
    <x v="24"/>
    <n v="2"/>
  </r>
  <r>
    <x v="25"/>
    <n v="4"/>
  </r>
  <r>
    <x v="26"/>
    <n v="7"/>
  </r>
  <r>
    <x v="27"/>
    <n v="8"/>
  </r>
  <r>
    <x v="28"/>
    <n v="2"/>
  </r>
  <r>
    <x v="29"/>
    <n v="5"/>
  </r>
  <r>
    <x v="30"/>
    <n v="1"/>
  </r>
  <r>
    <x v="31"/>
    <n v="3"/>
  </r>
  <r>
    <x v="32"/>
    <n v="2"/>
  </r>
  <r>
    <x v="33"/>
    <n v="4"/>
  </r>
  <r>
    <x v="34"/>
    <n v="4"/>
  </r>
  <r>
    <x v="35"/>
    <n v="5"/>
  </r>
  <r>
    <x v="36"/>
    <n v="8"/>
  </r>
  <r>
    <x v="37"/>
    <n v="8"/>
  </r>
  <r>
    <x v="38"/>
    <n v="1"/>
  </r>
  <r>
    <x v="39"/>
    <n v="7"/>
  </r>
  <r>
    <x v="40"/>
    <n v="2"/>
  </r>
  <r>
    <x v="41"/>
    <n v="1"/>
  </r>
  <r>
    <x v="42"/>
    <n v="2"/>
  </r>
  <r>
    <x v="43"/>
    <n v="2"/>
  </r>
  <r>
    <x v="44"/>
    <n v="3"/>
  </r>
  <r>
    <x v="45"/>
    <n v="4"/>
  </r>
  <r>
    <x v="46"/>
    <n v="2"/>
  </r>
  <r>
    <x v="46"/>
    <n v="3"/>
  </r>
  <r>
    <x v="46"/>
    <n v="3"/>
  </r>
  <r>
    <x v="47"/>
    <n v="3"/>
  </r>
  <r>
    <x v="47"/>
    <n v="5"/>
  </r>
  <r>
    <x v="48"/>
    <n v="2"/>
  </r>
  <r>
    <x v="49"/>
    <n v="3"/>
  </r>
  <r>
    <x v="49"/>
    <n v="2"/>
  </r>
  <r>
    <x v="50"/>
    <n v="5"/>
  </r>
  <r>
    <x v="51"/>
    <n v="2"/>
  </r>
  <r>
    <x v="52"/>
    <n v="1"/>
  </r>
  <r>
    <x v="53"/>
    <n v="2"/>
  </r>
  <r>
    <x v="54"/>
    <n v="3"/>
  </r>
  <r>
    <x v="54"/>
    <n v="3"/>
  </r>
  <r>
    <x v="55"/>
    <n v="8"/>
  </r>
  <r>
    <x v="56"/>
    <n v="5"/>
  </r>
  <r>
    <x v="57"/>
    <n v="8"/>
  </r>
  <r>
    <x v="58"/>
    <n v="8"/>
  </r>
  <r>
    <x v="59"/>
    <n v="3"/>
  </r>
  <r>
    <x v="60"/>
    <n v="7"/>
  </r>
  <r>
    <x v="61"/>
    <n v="5"/>
  </r>
  <r>
    <x v="62"/>
    <n v="1"/>
  </r>
  <r>
    <x v="62"/>
    <n v="3"/>
  </r>
  <r>
    <x v="63"/>
    <n v="1"/>
  </r>
  <r>
    <x v="63"/>
    <n v="5"/>
  </r>
  <r>
    <x v="64"/>
    <n v="3"/>
  </r>
  <r>
    <x v="64"/>
    <n v="3"/>
  </r>
  <r>
    <x v="65"/>
    <n v="5"/>
  </r>
  <r>
    <x v="65"/>
    <n v="2"/>
  </r>
  <r>
    <x v="66"/>
    <n v="8"/>
  </r>
  <r>
    <x v="67"/>
    <n v="6"/>
  </r>
  <r>
    <x v="68"/>
    <n v="6"/>
  </r>
  <r>
    <x v="69"/>
    <n v="2"/>
  </r>
  <r>
    <x v="70"/>
    <n v="5"/>
  </r>
  <r>
    <x v="71"/>
    <n v="1"/>
  </r>
  <r>
    <x v="72"/>
    <n v="5"/>
  </r>
  <r>
    <x v="73"/>
    <n v="1"/>
  </r>
  <r>
    <x v="73"/>
    <n v="4"/>
  </r>
  <r>
    <x v="74"/>
    <n v="1"/>
  </r>
  <r>
    <x v="75"/>
    <n v="1"/>
  </r>
  <r>
    <x v="76"/>
    <n v="3"/>
  </r>
  <r>
    <x v="76"/>
    <n v="4"/>
  </r>
  <r>
    <x v="77"/>
    <n v="8"/>
  </r>
  <r>
    <x v="78"/>
    <n v="3"/>
  </r>
  <r>
    <x v="78"/>
    <n v="2"/>
  </r>
  <r>
    <x v="79"/>
    <n v="2"/>
  </r>
  <r>
    <x v="79"/>
    <n v="2"/>
  </r>
  <r>
    <x v="80"/>
    <n v="3"/>
  </r>
  <r>
    <x v="81"/>
    <n v="1"/>
  </r>
  <r>
    <x v="82"/>
    <n v="1"/>
  </r>
  <r>
    <x v="83"/>
    <n v="3"/>
  </r>
  <r>
    <x v="84"/>
    <n v="1"/>
  </r>
  <r>
    <x v="84"/>
    <n v="3"/>
  </r>
  <r>
    <x v="85"/>
    <n v="3"/>
  </r>
  <r>
    <x v="85"/>
    <n v="1"/>
  </r>
  <r>
    <x v="86"/>
    <n v="2"/>
  </r>
  <r>
    <x v="87"/>
    <n v="2"/>
  </r>
  <r>
    <x v="87"/>
    <n v="3"/>
  </r>
  <r>
    <x v="87"/>
    <n v="3"/>
  </r>
  <r>
    <x v="88"/>
    <n v="2"/>
  </r>
  <r>
    <x v="89"/>
    <n v="3"/>
  </r>
  <r>
    <x v="90"/>
    <n v="5"/>
  </r>
  <r>
    <x v="91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F8BE12-5E12-4E39-A988-EAD0A6A77ED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G8:H20" firstHeaderRow="1" firstDataRow="1" firstDataCol="1"/>
  <pivotFields count="5">
    <pivotField axis="axisRow" numFmtId="16" showAll="0">
      <items count="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4">
    <field x="2"/>
    <field x="0"/>
    <field x="4"/>
    <field x="3"/>
  </rowFields>
  <rowItems count="12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Stunden" fld="1" baseField="0" baseItem="0"/>
  </dataFields>
  <chartFormats count="1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4"/>
  <sheetViews>
    <sheetView tabSelected="1" topLeftCell="A137" workbookViewId="0">
      <selection activeCell="C144" sqref="C144"/>
    </sheetView>
  </sheetViews>
  <sheetFormatPr defaultRowHeight="14.4" x14ac:dyDescent="0.3"/>
  <cols>
    <col min="1" max="1" width="6.88671875" bestFit="1" customWidth="1"/>
    <col min="2" max="2" width="7.5546875" bestFit="1" customWidth="1"/>
    <col min="3" max="3" width="13.5546875" bestFit="1" customWidth="1"/>
    <col min="4" max="4" width="10.5546875" bestFit="1" customWidth="1"/>
    <col min="7" max="7" width="12.77734375" bestFit="1" customWidth="1"/>
    <col min="8" max="8" width="14.6640625" bestFit="1" customWidth="1"/>
    <col min="14" max="14" width="12.77734375" bestFit="1" customWidth="1"/>
    <col min="15" max="15" width="14.6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</row>
    <row r="2" spans="1:10" x14ac:dyDescent="0.3">
      <c r="A2" s="1">
        <v>45146</v>
      </c>
      <c r="B2">
        <v>2</v>
      </c>
      <c r="C2" t="s">
        <v>4</v>
      </c>
      <c r="D2" t="s">
        <v>6</v>
      </c>
      <c r="F2" t="s">
        <v>13</v>
      </c>
      <c r="G2">
        <f>SUM(B:B)</f>
        <v>528</v>
      </c>
    </row>
    <row r="3" spans="1:10" x14ac:dyDescent="0.3">
      <c r="A3" s="1">
        <v>45147</v>
      </c>
      <c r="B3">
        <v>1</v>
      </c>
      <c r="C3" t="s">
        <v>5</v>
      </c>
      <c r="D3" t="s">
        <v>6</v>
      </c>
      <c r="F3" t="s">
        <v>14</v>
      </c>
      <c r="G3">
        <f>25*30</f>
        <v>750</v>
      </c>
    </row>
    <row r="4" spans="1:10" x14ac:dyDescent="0.3">
      <c r="A4" s="1">
        <v>45162</v>
      </c>
      <c r="B4">
        <v>3</v>
      </c>
      <c r="C4" t="s">
        <v>7</v>
      </c>
      <c r="D4" t="s">
        <v>6</v>
      </c>
      <c r="F4" t="s">
        <v>15</v>
      </c>
      <c r="G4" s="2">
        <f>G2/G3</f>
        <v>0.70399999999999996</v>
      </c>
    </row>
    <row r="5" spans="1:10" x14ac:dyDescent="0.3">
      <c r="A5" s="1">
        <v>45177</v>
      </c>
      <c r="B5">
        <v>1</v>
      </c>
      <c r="C5" t="s">
        <v>8</v>
      </c>
      <c r="D5" t="s">
        <v>6</v>
      </c>
      <c r="F5" t="s">
        <v>52</v>
      </c>
      <c r="G5">
        <f>G2/25</f>
        <v>21.12</v>
      </c>
    </row>
    <row r="6" spans="1:10" x14ac:dyDescent="0.3">
      <c r="A6" s="1">
        <v>45178</v>
      </c>
      <c r="B6">
        <v>4</v>
      </c>
      <c r="C6" t="s">
        <v>9</v>
      </c>
      <c r="D6" t="s">
        <v>6</v>
      </c>
    </row>
    <row r="7" spans="1:10" x14ac:dyDescent="0.3">
      <c r="A7" s="1">
        <v>45184</v>
      </c>
      <c r="B7">
        <v>3</v>
      </c>
      <c r="C7" t="s">
        <v>9</v>
      </c>
      <c r="D7" t="s">
        <v>6</v>
      </c>
    </row>
    <row r="8" spans="1:10" x14ac:dyDescent="0.3">
      <c r="A8" s="1">
        <v>45189</v>
      </c>
      <c r="B8">
        <v>10</v>
      </c>
      <c r="C8" t="s">
        <v>10</v>
      </c>
      <c r="D8" t="s">
        <v>6</v>
      </c>
      <c r="G8" s="3" t="s">
        <v>101</v>
      </c>
      <c r="H8" t="s">
        <v>103</v>
      </c>
      <c r="I8" t="s">
        <v>115</v>
      </c>
      <c r="J8" t="s">
        <v>116</v>
      </c>
    </row>
    <row r="9" spans="1:10" x14ac:dyDescent="0.3">
      <c r="A9" s="1">
        <v>45202</v>
      </c>
      <c r="B9">
        <v>1</v>
      </c>
      <c r="C9" t="s">
        <v>8</v>
      </c>
      <c r="D9" t="s">
        <v>6</v>
      </c>
      <c r="G9" s="4" t="s">
        <v>104</v>
      </c>
      <c r="H9">
        <v>15</v>
      </c>
      <c r="I9">
        <v>63</v>
      </c>
      <c r="J9">
        <f>(I9-GETPIVOTDATA("Stunden",$G$8,"Months (Datum)",1))*-1</f>
        <v>-48</v>
      </c>
    </row>
    <row r="10" spans="1:10" x14ac:dyDescent="0.3">
      <c r="A10" s="1">
        <v>45204</v>
      </c>
      <c r="B10">
        <v>3</v>
      </c>
      <c r="C10" t="s">
        <v>11</v>
      </c>
      <c r="D10" t="s">
        <v>6</v>
      </c>
      <c r="G10" s="4" t="s">
        <v>105</v>
      </c>
      <c r="H10">
        <v>3</v>
      </c>
      <c r="I10">
        <v>0</v>
      </c>
      <c r="J10">
        <f>(I10-GETPIVOTDATA("Stunden",$G$8,"Months (Datum)",2))*-1</f>
        <v>3</v>
      </c>
    </row>
    <row r="11" spans="1:10" x14ac:dyDescent="0.3">
      <c r="A11" s="1">
        <v>45208</v>
      </c>
      <c r="B11">
        <v>4</v>
      </c>
      <c r="C11" t="s">
        <v>12</v>
      </c>
      <c r="G11" s="4" t="s">
        <v>106</v>
      </c>
      <c r="H11">
        <v>75</v>
      </c>
      <c r="I11">
        <v>125</v>
      </c>
      <c r="J11">
        <f>(I11-GETPIVOTDATA("Stunden",$G$8,"Months (Datum)",3))*-1</f>
        <v>-50</v>
      </c>
    </row>
    <row r="12" spans="1:10" x14ac:dyDescent="0.3">
      <c r="A12" s="1">
        <v>45209</v>
      </c>
      <c r="B12">
        <v>3</v>
      </c>
      <c r="C12" t="s">
        <v>12</v>
      </c>
      <c r="G12" s="4" t="s">
        <v>107</v>
      </c>
      <c r="H12">
        <v>57</v>
      </c>
      <c r="I12">
        <v>125</v>
      </c>
      <c r="J12">
        <f>(I12-GETPIVOTDATA("Stunden",$G$8,"Months (Datum)",4))*-1</f>
        <v>-68</v>
      </c>
    </row>
    <row r="13" spans="1:10" x14ac:dyDescent="0.3">
      <c r="A13" s="1">
        <v>45210</v>
      </c>
      <c r="B13">
        <v>3</v>
      </c>
      <c r="C13" t="s">
        <v>12</v>
      </c>
      <c r="G13" s="4" t="s">
        <v>108</v>
      </c>
      <c r="H13">
        <v>58</v>
      </c>
      <c r="I13">
        <v>125</v>
      </c>
      <c r="J13">
        <f>(I13-GETPIVOTDATA("Stunden",$G$8,"Months (Datum)",5))*-1</f>
        <v>-67</v>
      </c>
    </row>
    <row r="14" spans="1:10" x14ac:dyDescent="0.3">
      <c r="A14" s="1">
        <v>45212</v>
      </c>
      <c r="B14">
        <v>4</v>
      </c>
      <c r="C14" t="s">
        <v>16</v>
      </c>
      <c r="G14" s="4" t="s">
        <v>109</v>
      </c>
      <c r="H14">
        <v>26</v>
      </c>
      <c r="I14">
        <v>125</v>
      </c>
      <c r="J14">
        <f>(I14-GETPIVOTDATA("Stunden",$G$8,"Months (Datum)",6))*-1</f>
        <v>-99</v>
      </c>
    </row>
    <row r="15" spans="1:10" x14ac:dyDescent="0.3">
      <c r="A15" s="1">
        <v>45214</v>
      </c>
      <c r="B15">
        <v>8</v>
      </c>
      <c r="C15" t="s">
        <v>17</v>
      </c>
      <c r="G15" s="4" t="s">
        <v>110</v>
      </c>
      <c r="H15">
        <v>6</v>
      </c>
      <c r="I15">
        <v>0</v>
      </c>
      <c r="J15">
        <f>(I15-0)*-1</f>
        <v>0</v>
      </c>
    </row>
    <row r="16" spans="1:10" x14ac:dyDescent="0.3">
      <c r="A16" s="1">
        <v>45215</v>
      </c>
      <c r="B16">
        <v>3</v>
      </c>
      <c r="C16" t="s">
        <v>18</v>
      </c>
      <c r="G16" s="4" t="s">
        <v>111</v>
      </c>
      <c r="H16">
        <v>18</v>
      </c>
      <c r="I16">
        <v>0</v>
      </c>
      <c r="J16">
        <f>(I16-GETPIVOTDATA("Stunden",$G$8,"Months (Datum)",9))*-1</f>
        <v>18</v>
      </c>
    </row>
    <row r="17" spans="1:10" x14ac:dyDescent="0.3">
      <c r="A17" s="1">
        <v>45219</v>
      </c>
      <c r="B17">
        <v>4</v>
      </c>
      <c r="C17" t="s">
        <v>19</v>
      </c>
      <c r="G17" s="4" t="s">
        <v>112</v>
      </c>
      <c r="H17">
        <v>33</v>
      </c>
      <c r="I17">
        <v>63</v>
      </c>
      <c r="J17">
        <f>(I17-GETPIVOTDATA("Stunden",$G$8,"Months (Datum)",10))*-1</f>
        <v>-30</v>
      </c>
    </row>
    <row r="18" spans="1:10" x14ac:dyDescent="0.3">
      <c r="A18" s="1">
        <v>45234</v>
      </c>
      <c r="B18">
        <v>2</v>
      </c>
      <c r="C18" t="s">
        <v>5</v>
      </c>
      <c r="G18" s="4" t="s">
        <v>113</v>
      </c>
      <c r="H18">
        <v>48</v>
      </c>
      <c r="I18">
        <v>63</v>
      </c>
      <c r="J18">
        <f>(I18-GETPIVOTDATA("Stunden",$G$8,"Months (Datum)",11))*-1</f>
        <v>-15</v>
      </c>
    </row>
    <row r="19" spans="1:10" x14ac:dyDescent="0.3">
      <c r="A19" s="1">
        <v>45236</v>
      </c>
      <c r="B19">
        <v>4</v>
      </c>
      <c r="C19" t="s">
        <v>20</v>
      </c>
      <c r="G19" s="4" t="s">
        <v>114</v>
      </c>
      <c r="H19">
        <v>40</v>
      </c>
      <c r="I19">
        <v>63</v>
      </c>
      <c r="J19">
        <f>(I19-GETPIVOTDATA("Stunden",$G$8,"Months (Datum)",12))*-1</f>
        <v>-23</v>
      </c>
    </row>
    <row r="20" spans="1:10" x14ac:dyDescent="0.3">
      <c r="A20" s="1">
        <v>45239</v>
      </c>
      <c r="B20">
        <v>2</v>
      </c>
      <c r="C20" t="s">
        <v>21</v>
      </c>
      <c r="G20" s="4" t="s">
        <v>102</v>
      </c>
      <c r="H20">
        <v>379</v>
      </c>
    </row>
    <row r="21" spans="1:10" x14ac:dyDescent="0.3">
      <c r="A21" s="1">
        <v>45240</v>
      </c>
      <c r="B21">
        <v>4</v>
      </c>
      <c r="C21" t="s">
        <v>22</v>
      </c>
    </row>
    <row r="22" spans="1:10" x14ac:dyDescent="0.3">
      <c r="A22" s="1">
        <v>45243</v>
      </c>
      <c r="B22">
        <v>4</v>
      </c>
      <c r="C22" t="s">
        <v>23</v>
      </c>
    </row>
    <row r="23" spans="1:10" x14ac:dyDescent="0.3">
      <c r="A23" s="1">
        <v>45244</v>
      </c>
      <c r="B23">
        <v>1</v>
      </c>
      <c r="C23" t="s">
        <v>24</v>
      </c>
    </row>
    <row r="24" spans="1:10" x14ac:dyDescent="0.3">
      <c r="A24" s="1">
        <v>45245</v>
      </c>
      <c r="B24">
        <v>1</v>
      </c>
      <c r="C24" t="s">
        <v>25</v>
      </c>
    </row>
    <row r="25" spans="1:10" x14ac:dyDescent="0.3">
      <c r="A25" s="1">
        <v>45253</v>
      </c>
      <c r="B25">
        <v>7</v>
      </c>
      <c r="C25" t="s">
        <v>36</v>
      </c>
    </row>
    <row r="26" spans="1:10" x14ac:dyDescent="0.3">
      <c r="A26" s="1">
        <v>45254</v>
      </c>
      <c r="B26">
        <v>2</v>
      </c>
      <c r="C26" t="s">
        <v>8</v>
      </c>
    </row>
    <row r="27" spans="1:10" x14ac:dyDescent="0.3">
      <c r="A27" s="1">
        <v>45257</v>
      </c>
      <c r="B27">
        <v>4</v>
      </c>
      <c r="C27" t="s">
        <v>37</v>
      </c>
    </row>
    <row r="28" spans="1:10" x14ac:dyDescent="0.3">
      <c r="A28" s="1">
        <v>45258</v>
      </c>
      <c r="B28">
        <v>7</v>
      </c>
      <c r="C28" t="s">
        <v>38</v>
      </c>
    </row>
    <row r="29" spans="1:10" x14ac:dyDescent="0.3">
      <c r="A29" s="1">
        <v>45259</v>
      </c>
      <c r="B29">
        <v>8</v>
      </c>
      <c r="C29" t="s">
        <v>39</v>
      </c>
    </row>
    <row r="30" spans="1:10" x14ac:dyDescent="0.3">
      <c r="A30" s="1">
        <v>45260</v>
      </c>
      <c r="B30">
        <v>2</v>
      </c>
      <c r="C30" t="s">
        <v>40</v>
      </c>
    </row>
    <row r="31" spans="1:10" x14ac:dyDescent="0.3">
      <c r="A31" s="1">
        <v>45264</v>
      </c>
      <c r="B31">
        <v>5</v>
      </c>
      <c r="C31" t="s">
        <v>41</v>
      </c>
    </row>
    <row r="32" spans="1:10" x14ac:dyDescent="0.3">
      <c r="A32" s="1">
        <v>45273</v>
      </c>
      <c r="B32">
        <v>1</v>
      </c>
      <c r="C32" t="s">
        <v>42</v>
      </c>
    </row>
    <row r="33" spans="1:3" x14ac:dyDescent="0.3">
      <c r="A33" s="1">
        <v>45274</v>
      </c>
      <c r="B33">
        <v>3</v>
      </c>
      <c r="C33" t="s">
        <v>43</v>
      </c>
    </row>
    <row r="34" spans="1:3" x14ac:dyDescent="0.3">
      <c r="A34" s="1">
        <v>45275</v>
      </c>
      <c r="B34">
        <v>2</v>
      </c>
      <c r="C34" t="s">
        <v>44</v>
      </c>
    </row>
    <row r="35" spans="1:3" x14ac:dyDescent="0.3">
      <c r="A35" s="1">
        <v>45280</v>
      </c>
      <c r="B35">
        <v>4</v>
      </c>
      <c r="C35" t="s">
        <v>45</v>
      </c>
    </row>
    <row r="36" spans="1:3" x14ac:dyDescent="0.3">
      <c r="A36" s="1">
        <v>45282</v>
      </c>
      <c r="B36">
        <v>4</v>
      </c>
      <c r="C36" t="s">
        <v>46</v>
      </c>
    </row>
    <row r="37" spans="1:3" x14ac:dyDescent="0.3">
      <c r="A37" s="1">
        <v>45287</v>
      </c>
      <c r="B37">
        <v>5</v>
      </c>
      <c r="C37" t="s">
        <v>47</v>
      </c>
    </row>
    <row r="38" spans="1:3" x14ac:dyDescent="0.3">
      <c r="A38" s="1">
        <v>45288</v>
      </c>
      <c r="B38">
        <v>8</v>
      </c>
      <c r="C38" t="s">
        <v>48</v>
      </c>
    </row>
    <row r="39" spans="1:3" x14ac:dyDescent="0.3">
      <c r="A39" s="1">
        <v>45289</v>
      </c>
      <c r="B39">
        <v>8</v>
      </c>
      <c r="C39" t="s">
        <v>49</v>
      </c>
    </row>
    <row r="40" spans="1:3" x14ac:dyDescent="0.3">
      <c r="A40" s="1">
        <v>45299</v>
      </c>
      <c r="B40">
        <v>1</v>
      </c>
      <c r="C40" t="s">
        <v>8</v>
      </c>
    </row>
    <row r="41" spans="1:3" x14ac:dyDescent="0.3">
      <c r="A41" s="1">
        <v>45301</v>
      </c>
      <c r="B41">
        <v>7</v>
      </c>
      <c r="C41" t="s">
        <v>50</v>
      </c>
    </row>
    <row r="42" spans="1:3" x14ac:dyDescent="0.3">
      <c r="A42" s="1">
        <v>45315</v>
      </c>
      <c r="B42">
        <v>2</v>
      </c>
      <c r="C42" t="s">
        <v>51</v>
      </c>
    </row>
    <row r="43" spans="1:3" x14ac:dyDescent="0.3">
      <c r="A43" s="1">
        <v>45316</v>
      </c>
      <c r="B43">
        <v>1</v>
      </c>
      <c r="C43" t="s">
        <v>51</v>
      </c>
    </row>
    <row r="44" spans="1:3" x14ac:dyDescent="0.3">
      <c r="A44" s="1">
        <v>45320</v>
      </c>
      <c r="B44">
        <v>2</v>
      </c>
      <c r="C44" t="s">
        <v>53</v>
      </c>
    </row>
    <row r="45" spans="1:3" x14ac:dyDescent="0.3">
      <c r="A45" s="1">
        <v>45322</v>
      </c>
      <c r="B45">
        <v>2</v>
      </c>
      <c r="C45" t="s">
        <v>51</v>
      </c>
    </row>
    <row r="46" spans="1:3" x14ac:dyDescent="0.3">
      <c r="A46" s="1">
        <v>45324</v>
      </c>
      <c r="B46">
        <v>3</v>
      </c>
      <c r="C46" t="s">
        <v>51</v>
      </c>
    </row>
    <row r="47" spans="1:3" x14ac:dyDescent="0.3">
      <c r="A47" s="1">
        <v>45353</v>
      </c>
      <c r="B47">
        <v>4</v>
      </c>
      <c r="C47" t="s">
        <v>51</v>
      </c>
    </row>
    <row r="48" spans="1:3" x14ac:dyDescent="0.3">
      <c r="A48" s="1">
        <v>45356</v>
      </c>
      <c r="B48">
        <v>2</v>
      </c>
      <c r="C48" t="s">
        <v>54</v>
      </c>
    </row>
    <row r="49" spans="1:3" x14ac:dyDescent="0.3">
      <c r="A49" s="1">
        <v>45356</v>
      </c>
      <c r="B49">
        <v>3</v>
      </c>
      <c r="C49" t="s">
        <v>55</v>
      </c>
    </row>
    <row r="50" spans="1:3" x14ac:dyDescent="0.3">
      <c r="A50" s="1">
        <v>45356</v>
      </c>
      <c r="B50">
        <v>3</v>
      </c>
      <c r="C50" t="s">
        <v>56</v>
      </c>
    </row>
    <row r="51" spans="1:3" x14ac:dyDescent="0.3">
      <c r="A51" s="1">
        <v>45357</v>
      </c>
      <c r="B51">
        <v>3</v>
      </c>
      <c r="C51" t="s">
        <v>56</v>
      </c>
    </row>
    <row r="52" spans="1:3" x14ac:dyDescent="0.3">
      <c r="A52" s="1">
        <v>45357</v>
      </c>
      <c r="B52">
        <v>5</v>
      </c>
      <c r="C52" t="s">
        <v>57</v>
      </c>
    </row>
    <row r="53" spans="1:3" x14ac:dyDescent="0.3">
      <c r="A53" s="1">
        <v>45358</v>
      </c>
      <c r="B53">
        <v>2</v>
      </c>
      <c r="C53" t="s">
        <v>51</v>
      </c>
    </row>
    <row r="54" spans="1:3" x14ac:dyDescent="0.3">
      <c r="A54" s="1">
        <v>45359</v>
      </c>
      <c r="B54">
        <v>3</v>
      </c>
      <c r="C54" t="s">
        <v>64</v>
      </c>
    </row>
    <row r="55" spans="1:3" x14ac:dyDescent="0.3">
      <c r="A55" s="1">
        <v>45359</v>
      </c>
      <c r="B55">
        <v>2</v>
      </c>
      <c r="C55" t="s">
        <v>65</v>
      </c>
    </row>
    <row r="56" spans="1:3" x14ac:dyDescent="0.3">
      <c r="A56" s="1">
        <v>45364</v>
      </c>
      <c r="B56">
        <v>5</v>
      </c>
      <c r="C56" t="s">
        <v>66</v>
      </c>
    </row>
    <row r="57" spans="1:3" x14ac:dyDescent="0.3">
      <c r="A57" s="1">
        <v>45366</v>
      </c>
      <c r="B57">
        <v>2</v>
      </c>
      <c r="C57" t="s">
        <v>67</v>
      </c>
    </row>
    <row r="58" spans="1:3" x14ac:dyDescent="0.3">
      <c r="A58" s="1">
        <v>45368</v>
      </c>
      <c r="B58">
        <v>1</v>
      </c>
      <c r="C58" t="s">
        <v>67</v>
      </c>
    </row>
    <row r="59" spans="1:3" x14ac:dyDescent="0.3">
      <c r="A59" s="1">
        <v>45369</v>
      </c>
      <c r="B59">
        <v>2</v>
      </c>
      <c r="C59" t="s">
        <v>68</v>
      </c>
    </row>
    <row r="60" spans="1:3" x14ac:dyDescent="0.3">
      <c r="A60" s="1">
        <v>45370</v>
      </c>
      <c r="B60">
        <v>3</v>
      </c>
      <c r="C60" t="s">
        <v>69</v>
      </c>
    </row>
    <row r="61" spans="1:3" x14ac:dyDescent="0.3">
      <c r="A61" s="1">
        <v>45370</v>
      </c>
      <c r="B61">
        <v>3</v>
      </c>
      <c r="C61" t="s">
        <v>70</v>
      </c>
    </row>
    <row r="62" spans="1:3" x14ac:dyDescent="0.3">
      <c r="A62" s="1">
        <v>45371</v>
      </c>
      <c r="B62">
        <v>8</v>
      </c>
      <c r="C62" t="s">
        <v>71</v>
      </c>
    </row>
    <row r="63" spans="1:3" x14ac:dyDescent="0.3">
      <c r="A63" s="1">
        <v>45373</v>
      </c>
      <c r="B63">
        <v>5</v>
      </c>
      <c r="C63" t="s">
        <v>72</v>
      </c>
    </row>
    <row r="64" spans="1:3" x14ac:dyDescent="0.3">
      <c r="A64" s="1">
        <v>45377</v>
      </c>
      <c r="B64">
        <v>8</v>
      </c>
      <c r="C64" t="s">
        <v>73</v>
      </c>
    </row>
    <row r="65" spans="1:3" x14ac:dyDescent="0.3">
      <c r="A65" s="1">
        <v>45379</v>
      </c>
      <c r="B65">
        <v>8</v>
      </c>
      <c r="C65" t="s">
        <v>74</v>
      </c>
    </row>
    <row r="66" spans="1:3" x14ac:dyDescent="0.3">
      <c r="A66" s="1">
        <v>45380</v>
      </c>
      <c r="B66">
        <v>3</v>
      </c>
      <c r="C66" t="s">
        <v>75</v>
      </c>
    </row>
    <row r="67" spans="1:3" x14ac:dyDescent="0.3">
      <c r="A67" s="1">
        <v>45384</v>
      </c>
      <c r="B67">
        <v>7</v>
      </c>
      <c r="C67" t="s">
        <v>75</v>
      </c>
    </row>
    <row r="68" spans="1:3" x14ac:dyDescent="0.3">
      <c r="A68" s="1">
        <v>45385</v>
      </c>
      <c r="B68">
        <v>5</v>
      </c>
      <c r="C68" t="s">
        <v>75</v>
      </c>
    </row>
    <row r="69" spans="1:3" x14ac:dyDescent="0.3">
      <c r="A69" s="1">
        <v>45387</v>
      </c>
      <c r="B69">
        <v>1</v>
      </c>
      <c r="C69" t="s">
        <v>76</v>
      </c>
    </row>
    <row r="70" spans="1:3" x14ac:dyDescent="0.3">
      <c r="A70" s="1">
        <v>45387</v>
      </c>
      <c r="B70">
        <v>3</v>
      </c>
      <c r="C70" t="s">
        <v>77</v>
      </c>
    </row>
    <row r="71" spans="1:3" x14ac:dyDescent="0.3">
      <c r="A71" s="1">
        <v>45391</v>
      </c>
      <c r="B71">
        <v>1</v>
      </c>
      <c r="C71" t="s">
        <v>8</v>
      </c>
    </row>
    <row r="72" spans="1:3" x14ac:dyDescent="0.3">
      <c r="A72" s="1">
        <v>45391</v>
      </c>
      <c r="B72">
        <v>5</v>
      </c>
      <c r="C72" t="s">
        <v>78</v>
      </c>
    </row>
    <row r="73" spans="1:3" x14ac:dyDescent="0.3">
      <c r="A73" s="1">
        <v>45394</v>
      </c>
      <c r="B73">
        <v>3</v>
      </c>
      <c r="C73" t="s">
        <v>78</v>
      </c>
    </row>
    <row r="74" spans="1:3" x14ac:dyDescent="0.3">
      <c r="A74" s="1">
        <v>45394</v>
      </c>
      <c r="B74">
        <v>3</v>
      </c>
      <c r="C74" t="s">
        <v>79</v>
      </c>
    </row>
    <row r="75" spans="1:3" x14ac:dyDescent="0.3">
      <c r="A75" s="1">
        <v>45399</v>
      </c>
      <c r="B75">
        <v>5</v>
      </c>
      <c r="C75" t="s">
        <v>80</v>
      </c>
    </row>
    <row r="76" spans="1:3" x14ac:dyDescent="0.3">
      <c r="A76" s="1">
        <v>45399</v>
      </c>
      <c r="B76">
        <v>2</v>
      </c>
      <c r="C76" t="s">
        <v>81</v>
      </c>
    </row>
    <row r="77" spans="1:3" x14ac:dyDescent="0.3">
      <c r="A77" s="1">
        <v>45401</v>
      </c>
      <c r="B77">
        <v>8</v>
      </c>
      <c r="C77" t="s">
        <v>82</v>
      </c>
    </row>
    <row r="78" spans="1:3" x14ac:dyDescent="0.3">
      <c r="A78" s="1">
        <v>45405</v>
      </c>
      <c r="B78">
        <v>6</v>
      </c>
      <c r="C78" t="s">
        <v>83</v>
      </c>
    </row>
    <row r="79" spans="1:3" x14ac:dyDescent="0.3">
      <c r="A79" s="1">
        <v>45406</v>
      </c>
      <c r="B79">
        <v>6</v>
      </c>
      <c r="C79" t="s">
        <v>84</v>
      </c>
    </row>
    <row r="80" spans="1:3" x14ac:dyDescent="0.3">
      <c r="A80" s="1">
        <v>45412</v>
      </c>
      <c r="B80">
        <v>2</v>
      </c>
      <c r="C80" t="s">
        <v>84</v>
      </c>
    </row>
    <row r="81" spans="1:3" x14ac:dyDescent="0.3">
      <c r="A81" s="1">
        <v>45415</v>
      </c>
      <c r="B81">
        <v>5</v>
      </c>
      <c r="C81" t="s">
        <v>84</v>
      </c>
    </row>
    <row r="82" spans="1:3" x14ac:dyDescent="0.3">
      <c r="A82" s="1">
        <v>45416</v>
      </c>
      <c r="B82">
        <v>1</v>
      </c>
      <c r="C82" t="s">
        <v>84</v>
      </c>
    </row>
    <row r="83" spans="1:3" x14ac:dyDescent="0.3">
      <c r="A83" s="1">
        <v>45419</v>
      </c>
      <c r="B83">
        <v>5</v>
      </c>
      <c r="C83" t="s">
        <v>84</v>
      </c>
    </row>
    <row r="84" spans="1:3" x14ac:dyDescent="0.3">
      <c r="A84" s="1">
        <v>45420</v>
      </c>
      <c r="B84">
        <v>1</v>
      </c>
      <c r="C84" t="s">
        <v>8</v>
      </c>
    </row>
    <row r="85" spans="1:3" x14ac:dyDescent="0.3">
      <c r="A85" s="1">
        <v>45420</v>
      </c>
      <c r="B85">
        <v>4</v>
      </c>
      <c r="C85" t="s">
        <v>85</v>
      </c>
    </row>
    <row r="86" spans="1:3" x14ac:dyDescent="0.3">
      <c r="A86" s="1">
        <v>45422</v>
      </c>
      <c r="B86">
        <v>1</v>
      </c>
      <c r="C86" t="s">
        <v>86</v>
      </c>
    </row>
    <row r="87" spans="1:3" x14ac:dyDescent="0.3">
      <c r="A87" s="1">
        <v>45423</v>
      </c>
      <c r="B87">
        <v>1</v>
      </c>
      <c r="C87" t="s">
        <v>87</v>
      </c>
    </row>
    <row r="88" spans="1:3" x14ac:dyDescent="0.3">
      <c r="A88" s="1">
        <v>45426</v>
      </c>
      <c r="B88">
        <v>3</v>
      </c>
      <c r="C88" t="s">
        <v>87</v>
      </c>
    </row>
    <row r="89" spans="1:3" x14ac:dyDescent="0.3">
      <c r="A89" s="1">
        <v>45426</v>
      </c>
      <c r="B89">
        <v>4</v>
      </c>
      <c r="C89" t="s">
        <v>88</v>
      </c>
    </row>
    <row r="90" spans="1:3" x14ac:dyDescent="0.3">
      <c r="A90" s="1">
        <v>45427</v>
      </c>
      <c r="B90">
        <v>8</v>
      </c>
      <c r="C90" t="s">
        <v>89</v>
      </c>
    </row>
    <row r="91" spans="1:3" x14ac:dyDescent="0.3">
      <c r="A91" s="1">
        <v>45429</v>
      </c>
      <c r="B91">
        <v>3</v>
      </c>
      <c r="C91" t="s">
        <v>90</v>
      </c>
    </row>
    <row r="92" spans="1:3" x14ac:dyDescent="0.3">
      <c r="A92" s="1">
        <v>45429</v>
      </c>
      <c r="B92">
        <v>2</v>
      </c>
      <c r="C92" t="s">
        <v>87</v>
      </c>
    </row>
    <row r="93" spans="1:3" x14ac:dyDescent="0.3">
      <c r="A93" s="1">
        <v>45432</v>
      </c>
      <c r="B93">
        <v>2</v>
      </c>
      <c r="C93" t="s">
        <v>91</v>
      </c>
    </row>
    <row r="94" spans="1:3" x14ac:dyDescent="0.3">
      <c r="A94" s="1">
        <v>45432</v>
      </c>
      <c r="B94">
        <v>2</v>
      </c>
      <c r="C94" t="s">
        <v>87</v>
      </c>
    </row>
    <row r="95" spans="1:3" x14ac:dyDescent="0.3">
      <c r="A95" s="1">
        <v>45434</v>
      </c>
      <c r="B95">
        <v>3</v>
      </c>
      <c r="C95" t="s">
        <v>92</v>
      </c>
    </row>
    <row r="96" spans="1:3" x14ac:dyDescent="0.3">
      <c r="A96" s="1">
        <v>45436</v>
      </c>
      <c r="B96">
        <v>1</v>
      </c>
      <c r="C96" t="s">
        <v>93</v>
      </c>
    </row>
    <row r="97" spans="1:3" x14ac:dyDescent="0.3">
      <c r="A97" s="1">
        <v>45437</v>
      </c>
      <c r="B97">
        <v>1</v>
      </c>
      <c r="C97" t="s">
        <v>93</v>
      </c>
    </row>
    <row r="98" spans="1:3" x14ac:dyDescent="0.3">
      <c r="A98" s="1">
        <v>45438</v>
      </c>
      <c r="B98">
        <v>3</v>
      </c>
      <c r="C98" t="s">
        <v>94</v>
      </c>
    </row>
    <row r="99" spans="1:3" x14ac:dyDescent="0.3">
      <c r="A99" s="1">
        <v>45439</v>
      </c>
      <c r="B99">
        <v>1</v>
      </c>
      <c r="C99" t="s">
        <v>94</v>
      </c>
    </row>
    <row r="100" spans="1:3" x14ac:dyDescent="0.3">
      <c r="A100" s="1">
        <v>45439</v>
      </c>
      <c r="B100">
        <v>3</v>
      </c>
      <c r="C100" t="s">
        <v>95</v>
      </c>
    </row>
    <row r="101" spans="1:3" x14ac:dyDescent="0.3">
      <c r="A101" s="1">
        <v>45441</v>
      </c>
      <c r="B101">
        <v>3</v>
      </c>
      <c r="C101" t="s">
        <v>95</v>
      </c>
    </row>
    <row r="102" spans="1:3" x14ac:dyDescent="0.3">
      <c r="A102" s="1">
        <v>45441</v>
      </c>
      <c r="B102">
        <v>1</v>
      </c>
      <c r="C102" t="s">
        <v>84</v>
      </c>
    </row>
    <row r="103" spans="1:3" x14ac:dyDescent="0.3">
      <c r="A103" s="1">
        <v>45446</v>
      </c>
      <c r="B103">
        <v>2</v>
      </c>
      <c r="C103" t="s">
        <v>84</v>
      </c>
    </row>
    <row r="104" spans="1:3" x14ac:dyDescent="0.3">
      <c r="A104" s="1">
        <v>45447</v>
      </c>
      <c r="B104">
        <v>2</v>
      </c>
      <c r="C104" t="s">
        <v>84</v>
      </c>
    </row>
    <row r="105" spans="1:3" x14ac:dyDescent="0.3">
      <c r="A105" s="1">
        <v>45447</v>
      </c>
      <c r="B105">
        <v>3</v>
      </c>
      <c r="C105" t="s">
        <v>96</v>
      </c>
    </row>
    <row r="106" spans="1:3" x14ac:dyDescent="0.3">
      <c r="A106" s="1">
        <v>45447</v>
      </c>
      <c r="B106">
        <v>3</v>
      </c>
      <c r="C106" t="s">
        <v>84</v>
      </c>
    </row>
    <row r="107" spans="1:3" x14ac:dyDescent="0.3">
      <c r="A107" s="1">
        <v>45448</v>
      </c>
      <c r="B107">
        <v>2</v>
      </c>
      <c r="C107" t="s">
        <v>97</v>
      </c>
    </row>
    <row r="108" spans="1:3" x14ac:dyDescent="0.3">
      <c r="A108" s="1">
        <v>45449</v>
      </c>
      <c r="B108">
        <v>3</v>
      </c>
      <c r="C108" t="s">
        <v>98</v>
      </c>
    </row>
    <row r="109" spans="1:3" x14ac:dyDescent="0.3">
      <c r="A109" s="1">
        <v>45453</v>
      </c>
      <c r="B109">
        <v>5</v>
      </c>
      <c r="C109" t="s">
        <v>99</v>
      </c>
    </row>
    <row r="110" spans="1:3" x14ac:dyDescent="0.3">
      <c r="A110" s="1">
        <v>45454</v>
      </c>
      <c r="B110">
        <v>6</v>
      </c>
      <c r="C110" t="s">
        <v>100</v>
      </c>
    </row>
    <row r="111" spans="1:3" x14ac:dyDescent="0.3">
      <c r="A111" s="1">
        <v>45455</v>
      </c>
      <c r="B111">
        <v>8</v>
      </c>
      <c r="C111" t="s">
        <v>117</v>
      </c>
    </row>
    <row r="112" spans="1:3" x14ac:dyDescent="0.3">
      <c r="A112" s="1">
        <v>45456</v>
      </c>
      <c r="B112">
        <v>8</v>
      </c>
      <c r="C112" t="s">
        <v>118</v>
      </c>
    </row>
    <row r="113" spans="1:3" x14ac:dyDescent="0.3">
      <c r="A113" s="1">
        <v>45457</v>
      </c>
      <c r="B113">
        <v>3</v>
      </c>
      <c r="C113" t="s">
        <v>119</v>
      </c>
    </row>
    <row r="114" spans="1:3" x14ac:dyDescent="0.3">
      <c r="A114" s="5">
        <v>45460</v>
      </c>
      <c r="B114" s="6">
        <v>2</v>
      </c>
      <c r="C114" s="6" t="s">
        <v>120</v>
      </c>
    </row>
    <row r="115" spans="1:3" x14ac:dyDescent="0.3">
      <c r="A115" s="5">
        <v>45460</v>
      </c>
      <c r="B115" s="6">
        <v>3</v>
      </c>
      <c r="C115" s="6" t="s">
        <v>121</v>
      </c>
    </row>
    <row r="116" spans="1:3" x14ac:dyDescent="0.3">
      <c r="A116" s="5">
        <v>45461</v>
      </c>
      <c r="B116" s="6">
        <v>1</v>
      </c>
      <c r="C116" s="6" t="s">
        <v>122</v>
      </c>
    </row>
    <row r="117" spans="1:3" x14ac:dyDescent="0.3">
      <c r="A117" s="1">
        <v>45461</v>
      </c>
      <c r="B117">
        <v>5</v>
      </c>
      <c r="C117" t="s">
        <v>123</v>
      </c>
    </row>
    <row r="118" spans="1:3" x14ac:dyDescent="0.3">
      <c r="A118" s="1">
        <v>45462</v>
      </c>
      <c r="B118" s="6">
        <v>6</v>
      </c>
      <c r="C118" s="6" t="s">
        <v>124</v>
      </c>
    </row>
    <row r="119" spans="1:3" x14ac:dyDescent="0.3">
      <c r="A119" s="1">
        <v>45463</v>
      </c>
      <c r="B119" s="6">
        <v>4</v>
      </c>
      <c r="C119" s="6" t="s">
        <v>124</v>
      </c>
    </row>
    <row r="120" spans="1:3" x14ac:dyDescent="0.3">
      <c r="A120" s="1">
        <v>45464</v>
      </c>
      <c r="B120" s="6">
        <v>5</v>
      </c>
      <c r="C120" s="6" t="s">
        <v>124</v>
      </c>
    </row>
    <row r="121" spans="1:3" x14ac:dyDescent="0.3">
      <c r="A121" s="1">
        <v>45464</v>
      </c>
      <c r="B121" s="6">
        <v>1</v>
      </c>
      <c r="C121" s="6" t="s">
        <v>79</v>
      </c>
    </row>
    <row r="122" spans="1:3" x14ac:dyDescent="0.3">
      <c r="A122" s="1">
        <v>45465</v>
      </c>
      <c r="B122" s="6">
        <v>1</v>
      </c>
      <c r="C122" s="6" t="s">
        <v>79</v>
      </c>
    </row>
    <row r="123" spans="1:3" x14ac:dyDescent="0.3">
      <c r="A123" s="1">
        <v>45467</v>
      </c>
      <c r="B123" s="6">
        <v>3</v>
      </c>
      <c r="C123" s="6" t="s">
        <v>79</v>
      </c>
    </row>
    <row r="124" spans="1:3" x14ac:dyDescent="0.3">
      <c r="A124" s="1">
        <v>45468</v>
      </c>
      <c r="B124" s="6">
        <v>6</v>
      </c>
      <c r="C124" s="6" t="s">
        <v>79</v>
      </c>
    </row>
    <row r="125" spans="1:3" x14ac:dyDescent="0.3">
      <c r="A125" s="1">
        <v>45469</v>
      </c>
      <c r="B125" s="6">
        <v>6</v>
      </c>
      <c r="C125" s="6" t="s">
        <v>79</v>
      </c>
    </row>
    <row r="126" spans="1:3" x14ac:dyDescent="0.3">
      <c r="A126" s="1">
        <v>45470</v>
      </c>
      <c r="B126" s="6">
        <v>4</v>
      </c>
      <c r="C126" s="6" t="s">
        <v>79</v>
      </c>
    </row>
    <row r="127" spans="1:3" x14ac:dyDescent="0.3">
      <c r="A127" s="1">
        <v>45471</v>
      </c>
      <c r="B127" s="6">
        <v>3</v>
      </c>
      <c r="C127" s="6" t="s">
        <v>79</v>
      </c>
    </row>
    <row r="128" spans="1:3" x14ac:dyDescent="0.3">
      <c r="A128" s="1">
        <v>45473</v>
      </c>
      <c r="B128" s="6">
        <v>5</v>
      </c>
      <c r="C128" s="6" t="s">
        <v>79</v>
      </c>
    </row>
    <row r="129" spans="1:3" x14ac:dyDescent="0.3">
      <c r="A129" s="1">
        <v>45474</v>
      </c>
      <c r="B129" s="6">
        <v>2</v>
      </c>
      <c r="C129" s="6" t="s">
        <v>79</v>
      </c>
    </row>
    <row r="130" spans="1:3" x14ac:dyDescent="0.3">
      <c r="A130" s="1">
        <v>45475</v>
      </c>
      <c r="B130" s="6">
        <v>6</v>
      </c>
      <c r="C130" s="6" t="s">
        <v>79</v>
      </c>
    </row>
    <row r="131" spans="1:3" x14ac:dyDescent="0.3">
      <c r="A131" s="1">
        <v>45476</v>
      </c>
      <c r="B131" s="6">
        <v>6</v>
      </c>
      <c r="C131" s="6" t="s">
        <v>79</v>
      </c>
    </row>
    <row r="132" spans="1:3" x14ac:dyDescent="0.3">
      <c r="A132" s="1">
        <v>45478</v>
      </c>
      <c r="B132" s="6">
        <v>6</v>
      </c>
      <c r="C132" s="6" t="s">
        <v>79</v>
      </c>
    </row>
    <row r="133" spans="1:3" x14ac:dyDescent="0.3">
      <c r="A133" s="1">
        <v>45483</v>
      </c>
      <c r="B133" s="6">
        <v>3</v>
      </c>
      <c r="C133" s="6" t="s">
        <v>125</v>
      </c>
    </row>
    <row r="134" spans="1:3" x14ac:dyDescent="0.3">
      <c r="A134" s="1">
        <v>45488</v>
      </c>
      <c r="B134" s="6">
        <v>3</v>
      </c>
      <c r="C134" s="6" t="s">
        <v>79</v>
      </c>
    </row>
    <row r="135" spans="1:3" x14ac:dyDescent="0.3">
      <c r="A135" s="1">
        <v>45489</v>
      </c>
      <c r="B135" s="6">
        <v>5</v>
      </c>
      <c r="C135" s="6" t="s">
        <v>126</v>
      </c>
    </row>
    <row r="136" spans="1:3" x14ac:dyDescent="0.3">
      <c r="A136" s="1">
        <v>45490</v>
      </c>
      <c r="B136" s="6">
        <v>6</v>
      </c>
      <c r="C136" s="6" t="s">
        <v>126</v>
      </c>
    </row>
    <row r="137" spans="1:3" x14ac:dyDescent="0.3">
      <c r="A137" s="1">
        <v>45492</v>
      </c>
      <c r="B137" s="6">
        <v>6</v>
      </c>
      <c r="C137" s="6" t="s">
        <v>126</v>
      </c>
    </row>
    <row r="138" spans="1:3" x14ac:dyDescent="0.3">
      <c r="A138" s="1">
        <v>45494</v>
      </c>
      <c r="B138" s="6">
        <v>3</v>
      </c>
      <c r="C138" s="6" t="s">
        <v>126</v>
      </c>
    </row>
    <row r="139" spans="1:3" x14ac:dyDescent="0.3">
      <c r="A139" s="1">
        <v>45496</v>
      </c>
      <c r="B139" s="6">
        <v>7</v>
      </c>
      <c r="C139" s="6" t="s">
        <v>127</v>
      </c>
    </row>
    <row r="140" spans="1:3" x14ac:dyDescent="0.3">
      <c r="A140" s="1">
        <v>45497</v>
      </c>
      <c r="B140" s="6">
        <v>8</v>
      </c>
      <c r="C140" s="6" t="s">
        <v>128</v>
      </c>
    </row>
    <row r="141" spans="1:3" x14ac:dyDescent="0.3">
      <c r="A141" s="1">
        <v>45499</v>
      </c>
      <c r="B141" s="6">
        <v>4</v>
      </c>
      <c r="C141" s="6" t="s">
        <v>128</v>
      </c>
    </row>
    <row r="142" spans="1:3" x14ac:dyDescent="0.3">
      <c r="A142" s="1">
        <v>45501</v>
      </c>
      <c r="B142" s="6">
        <v>1</v>
      </c>
      <c r="C142" s="6" t="s">
        <v>128</v>
      </c>
    </row>
    <row r="143" spans="1:3" x14ac:dyDescent="0.3">
      <c r="A143" s="1">
        <v>45503</v>
      </c>
      <c r="B143" s="6">
        <v>6</v>
      </c>
      <c r="C143" s="6" t="s">
        <v>128</v>
      </c>
    </row>
    <row r="144" spans="1:3" x14ac:dyDescent="0.3">
      <c r="A144" s="1">
        <v>45504</v>
      </c>
      <c r="B144" s="6">
        <v>3</v>
      </c>
      <c r="C144" s="6" t="s">
        <v>129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D98A-A4D8-4A9F-BF2C-1E834DE5242E}">
  <dimension ref="A1:C17"/>
  <sheetViews>
    <sheetView topLeftCell="A5" workbookViewId="0">
      <selection activeCell="E16" sqref="E16"/>
    </sheetView>
  </sheetViews>
  <sheetFormatPr defaultRowHeight="14.4" x14ac:dyDescent="0.3"/>
  <sheetData>
    <row r="1" spans="1:3" x14ac:dyDescent="0.3">
      <c r="A1" t="s">
        <v>26</v>
      </c>
      <c r="B1" t="s">
        <v>2</v>
      </c>
    </row>
    <row r="2" spans="1:3" x14ac:dyDescent="0.3">
      <c r="A2" s="1">
        <v>45275</v>
      </c>
      <c r="B2" t="s">
        <v>27</v>
      </c>
    </row>
    <row r="3" spans="1:3" x14ac:dyDescent="0.3">
      <c r="A3" s="1">
        <v>44941</v>
      </c>
      <c r="B3" t="s">
        <v>28</v>
      </c>
    </row>
    <row r="4" spans="1:3" x14ac:dyDescent="0.3">
      <c r="A4" s="1">
        <v>44986</v>
      </c>
      <c r="B4" t="s">
        <v>29</v>
      </c>
    </row>
    <row r="5" spans="1:3" x14ac:dyDescent="0.3">
      <c r="A5" s="1">
        <v>45000</v>
      </c>
      <c r="B5" t="s">
        <v>30</v>
      </c>
    </row>
    <row r="7" spans="1:3" x14ac:dyDescent="0.3">
      <c r="B7" t="s">
        <v>31</v>
      </c>
      <c r="C7" t="s">
        <v>32</v>
      </c>
    </row>
    <row r="8" spans="1:3" x14ac:dyDescent="0.3">
      <c r="B8" t="s">
        <v>34</v>
      </c>
    </row>
    <row r="9" spans="1:3" x14ac:dyDescent="0.3">
      <c r="B9" t="s">
        <v>33</v>
      </c>
      <c r="C9" t="s">
        <v>32</v>
      </c>
    </row>
    <row r="10" spans="1:3" x14ac:dyDescent="0.3">
      <c r="B10" t="s">
        <v>35</v>
      </c>
    </row>
    <row r="12" spans="1:3" x14ac:dyDescent="0.3">
      <c r="A12" t="s">
        <v>58</v>
      </c>
    </row>
    <row r="13" spans="1:3" x14ac:dyDescent="0.3">
      <c r="A13" t="s">
        <v>59</v>
      </c>
    </row>
    <row r="14" spans="1:3" x14ac:dyDescent="0.3">
      <c r="A14" t="s">
        <v>60</v>
      </c>
    </row>
    <row r="15" spans="1:3" x14ac:dyDescent="0.3">
      <c r="A15" t="s">
        <v>61</v>
      </c>
    </row>
    <row r="16" spans="1:3" x14ac:dyDescent="0.3">
      <c r="A16" t="s">
        <v>62</v>
      </c>
    </row>
    <row r="17" spans="1:1" x14ac:dyDescent="0.3">
      <c r="A17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Zeitplan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Pürmayr</dc:creator>
  <cp:lastModifiedBy>Eva Pürmayr</cp:lastModifiedBy>
  <dcterms:created xsi:type="dcterms:W3CDTF">2015-06-05T18:19:34Z</dcterms:created>
  <dcterms:modified xsi:type="dcterms:W3CDTF">2024-07-31T11:28:35Z</dcterms:modified>
</cp:coreProperties>
</file>