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6424D84A-28EE-4062-8CCB-1C36A39BA152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Tabelle1" sheetId="1" r:id="rId1"/>
    <sheet name="Zeitplan" sheetId="2" r:id="rId2"/>
  </sheets>
  <calcPr calcId="191029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G3" i="1"/>
  <c r="G2" i="1"/>
  <c r="G4" i="1" s="1"/>
  <c r="J13" i="1"/>
  <c r="J12" i="1"/>
  <c r="J19" i="1"/>
  <c r="J18" i="1"/>
  <c r="J17" i="1"/>
  <c r="J16" i="1"/>
  <c r="J14" i="1"/>
  <c r="J11" i="1"/>
  <c r="J10" i="1"/>
  <c r="J9" i="1"/>
  <c r="G5" i="1" l="1"/>
</calcChain>
</file>

<file path=xl/sharedStrings.xml><?xml version="1.0" encoding="utf-8"?>
<sst xmlns="http://schemas.openxmlformats.org/spreadsheetml/2006/main" count="179" uniqueCount="125">
  <si>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</si>
  <si>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</si>
  <si>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</si>
  <si>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</si>
  <si>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</si>
  <si>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</si>
  <si>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</si>
  <si>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</si>
  <si>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</si>
  <si>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</si>
  <si>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</si>
  <si>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</si>
  <si>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</si>
  <si>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</si>
  <si>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</si>
  <si>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</si>
  <si>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</si>
  <si>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</si>
  <si>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</si>
  <si>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</si>
  <si>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</si>
  <si>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</si>
  <si>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</si>
  <si>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</si>
  <si>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</si>
  <si>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</si>
  <si>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</si>
  <si>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</si>
  <si>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</si>
  <si>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</si>
  <si>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</si>
  <si>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</si>
  <si>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</si>
  <si>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</si>
  <si>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</si>
  <si>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</si>
  <si>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</si>
  <si>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</si>
  <si>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</si>
  <si>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</si>
  <si>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</si>
  <si>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</si>
  <si>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</si>
  <si>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</si>
  <si>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</si>
  <si>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</si>
  <si>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</si>
  <si>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</si>
  <si>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</si>
  <si>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</si>
  <si>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</si>
  <si>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</si>
  <si>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</si>
  <si>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</si>
  <si>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</si>
  <si>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</si>
  <si>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</si>
  <si>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</si>
  <si>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</si>
  <si>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</si>
  <si>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</si>
  <si>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</si>
  <si>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</si>
  <si>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</si>
  <si>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</si>
  <si>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</si>
  <si>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</si>
  <si>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</si>
  <si>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</si>
  <si>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</si>
  <si>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</si>
  <si>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</si>
  <si>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</si>
  <si>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</si>
  <si>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</si>
  <si>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</si>
  <si>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</si>
  <si>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</si>
  <si>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</si>
  <si>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</si>
  <si>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</si>
  <si>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</si>
  <si>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</si>
  <si>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</si>
  <si>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</si>
  <si>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</si>
  <si>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</si>
  <si>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</si>
  <si>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</si>
  <si>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</si>
  <si>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</si>
  <si>
    <t>Kashif Fragen</t>
  </si>
  <si>
    <t>Related work, Architecture schreiben</t>
  </si>
  <si>
    <t>Web-App Kapitel neu schreiben</t>
  </si>
  <si>
    <t>Inital draft umschreiben</t>
  </si>
  <si>
    <t>Git fixen</t>
  </si>
  <si>
    <t>Geschriebenes kontrollieren</t>
  </si>
  <si>
    <t>RQ4 - or item ein item left, weiterschreiben</t>
  </si>
  <si>
    <t>RQ4 - Comparison between two QSE runs</t>
  </si>
  <si>
    <t>RQ4 - Comparison with Sparql, MetaComparator</t>
  </si>
  <si>
    <t>RQ4 - OrItems bug, support pruning</t>
  </si>
  <si>
    <t>Row Labels</t>
  </si>
  <si>
    <t>Grand Total</t>
  </si>
  <si>
    <t>Sum of Stunden</t>
  </si>
  <si>
    <t>Jän</t>
  </si>
  <si>
    <t>Feb</t>
  </si>
  <si>
    <t>Mär</t>
  </si>
  <si>
    <t>Apr</t>
  </si>
  <si>
    <t>Mai</t>
  </si>
  <si>
    <t>Jun</t>
  </si>
  <si>
    <t>Aug</t>
  </si>
  <si>
    <t>Sep</t>
  </si>
  <si>
    <t>Okt</t>
  </si>
  <si>
    <t>Nov</t>
  </si>
  <si>
    <t>Dez</t>
  </si>
  <si>
    <t>Soll</t>
  </si>
  <si>
    <t>minus</t>
  </si>
  <si>
    <t>RQ4 - auf VM einrichten, Graphdb installieren</t>
  </si>
  <si>
    <t>RQ4 - QSE1 nur einmal ausführen, bugfixes undefined und 3,2^^kilometre, Meeting</t>
  </si>
  <si>
    <t>RQ4 - Confidence+Pruning, Code Review</t>
  </si>
  <si>
    <t>RQ4 Code Review, Tests fixen</t>
  </si>
  <si>
    <t>Projekte mergen</t>
  </si>
  <si>
    <t>Architektur so lassen, wie sie ist</t>
  </si>
  <si>
    <t>RQ4 - remove mincount, Evaluation</t>
  </si>
  <si>
    <t>RQ4 -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</si>
</sst>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" fontId="2" fillId="0" borderId="0" xfId="0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[Aufwand_git.xlsx]Tabelle1!PivotTable1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Tabelle1!$H$8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Tabelle1!$G$9:$G$20</c:f>
              <c:strCache>
                <c:ptCount val="11"/>
                <c:pt idx="0">
                  <c:v>Jän</c:v>
                </c:pt>
                <c:pt idx="1">
                  <c:v>Feb</c:v>
                </c:pt>
                <c:pt idx="2">
                  <c:v>Mär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Aug</c:v>
                </c:pt>
                <c:pt idx="7">
                  <c:v>Sep</c:v>
                </c:pt>
                <c:pt idx="8">
                  <c:v>Okt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Tabelle1!$H$9:$H$20</c:f>
              <c:numCache>
                <c:formatCode>General</c:formatCode>
                <c:ptCount val="11"/>
                <c:pt idx="0">
                  <c:v>15</c:v>
                </c:pt>
                <c:pt idx="1">
                  <c:v>3</c:v>
                </c:pt>
                <c:pt idx="2">
                  <c:v>75</c:v>
                </c:pt>
                <c:pt idx="3">
                  <c:v>57</c:v>
                </c:pt>
                <c:pt idx="4">
                  <c:v>58</c:v>
                </c:pt>
                <c:pt idx="5">
                  <c:v>26</c:v>
                </c:pt>
                <c:pt idx="6">
                  <c:v>6</c:v>
                </c:pt>
                <c:pt idx="7">
                  <c:v>18</c:v>
                </c:pt>
                <c:pt idx="8">
                  <c:v>33</c:v>
                </c:pt>
                <c:pt idx="9">
                  <c:v>48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C-40CE-8EEE-81FA4C47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77919"/>
        <c:axId val="339774079"/>
      </c:lineChart>
      <c:catAx>
        <c:axId val="3397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4079"/>
        <c:crosses val="autoZero"/>
        <c:auto val="1"/>
        <c:lblAlgn val="ctr"/>
        <c:lblOffset val="100"/>
        <c:noMultiLvlLbl val="0"/>
      </c:catAx>
      <c:valAx>
        <c:axId val="3397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512445</xdr:colOff>
      <xdr:row>5</xdr:row>
      <xdr:rowOff>35242</xdr:rowOff>
    </xdr:from>
    <xdr:to>
      <xdr:col>17</xdr:col>
      <xdr:colOff>154305</xdr:colOff>
      <xdr:row>20</xdr:row>
      <xdr:rowOff>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F78A8B-5CEA-77AB-5E12-635B75E47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Pürmayr" refreshedDate="45454.742562731481" createdVersion="8" refreshedVersion="8" minRefreshableVersion="3" recordCount="109" xr:uid="{A8690E6F-E3FC-4780-97AD-BA8395F4FB62}">
  <cacheSource type="worksheet">
    <worksheetSource ref="A1:B110" sheet="Tabelle1"/>
  </cacheSource>
  <cacheFields count="5">
    <cacheField name="Datum" numFmtId="16">
      <sharedItems containsSemiMixedTypes="0" containsNonDate="0" containsDate="1" containsString="0" minDate="2023-08-08T00:00:00" maxDate="2024-06-12T00:00:00" count="92">
        <d v="2023-08-08T00:00:00"/>
        <d v="2023-08-09T00:00:00"/>
        <d v="2023-08-24T00:00:00"/>
        <d v="2023-09-08T00:00:00"/>
        <d v="2023-09-09T00:00:00"/>
        <d v="2023-09-15T00:00:00"/>
        <d v="2023-09-20T00:00:00"/>
        <d v="2023-10-03T00:00:00"/>
        <d v="2023-10-05T00:00:00"/>
        <d v="2023-10-09T00:00:00"/>
        <d v="2023-10-10T00:00:00"/>
        <d v="2023-10-11T00:00:00"/>
        <d v="2023-10-13T00:00:00"/>
        <d v="2023-10-15T00:00:00"/>
        <d v="2023-10-16T00:00:00"/>
        <d v="2023-10-20T00:00:00"/>
        <d v="2023-11-04T00:00:00"/>
        <d v="2023-11-06T00:00:00"/>
        <d v="2023-11-09T00:00:00"/>
        <d v="2023-11-10T00:00:00"/>
        <d v="2023-11-13T00:00:00"/>
        <d v="2023-11-14T00:00:00"/>
        <d v="2023-11-15T00:00:00"/>
        <d v="2023-11-23T00:00:00"/>
        <d v="2023-11-24T00:00:00"/>
        <d v="2023-11-27T00:00:00"/>
        <d v="2023-11-28T00:00:00"/>
        <d v="2023-11-29T00:00:00"/>
        <d v="2023-11-30T00:00:00"/>
        <d v="2023-12-04T00:00:00"/>
        <d v="2023-12-13T00:00:00"/>
        <d v="2023-12-14T00:00:00"/>
        <d v="2023-12-15T00:00:00"/>
        <d v="2023-12-20T00:00:00"/>
        <d v="2023-12-22T00:00:00"/>
        <d v="2023-12-27T00:00:00"/>
        <d v="2023-12-28T00:00:00"/>
        <d v="2023-12-29T00:00:00"/>
        <d v="2024-01-08T00:00:00"/>
        <d v="2024-01-10T00:00:00"/>
        <d v="2024-01-24T00:00:00"/>
        <d v="2024-01-25T00:00:00"/>
        <d v="2024-01-29T00:00:00"/>
        <d v="2024-01-31T00:00:00"/>
        <d v="2024-02-02T00:00:00"/>
        <d v="2024-03-02T00:00:00"/>
        <d v="2024-03-05T00:00:00"/>
        <d v="2024-03-06T00:00:00"/>
        <d v="2024-03-07T00:00:00"/>
        <d v="2024-03-08T00:00:00"/>
        <d v="2024-03-13T00:00:00"/>
        <d v="2024-03-15T00:00:00"/>
        <d v="2024-03-17T00:00:00"/>
        <d v="2024-03-18T00:00:00"/>
        <d v="2024-03-19T00:00:00"/>
        <d v="2024-03-20T00:00:00"/>
        <d v="2024-03-22T00:00:00"/>
        <d v="2024-03-26T00:00:00"/>
        <d v="2024-03-28T00:00:00"/>
        <d v="2024-03-29T00:00:00"/>
        <d v="2024-04-02T00:00:00"/>
        <d v="2024-04-03T00:00:00"/>
        <d v="2024-04-05T00:00:00"/>
        <d v="2024-04-09T00:00:00"/>
        <d v="2024-04-12T00:00:00"/>
        <d v="2024-04-17T00:00:00"/>
        <d v="2024-04-19T00:00:00"/>
        <d v="2024-04-23T00:00:00"/>
        <d v="2024-04-24T00:00:00"/>
        <d v="2024-04-30T00:00:00"/>
        <d v="2024-05-03T00:00:00"/>
        <d v="2024-05-04T00:00:00"/>
        <d v="2024-05-07T00:00:00"/>
        <d v="2024-05-08T00:00:00"/>
        <d v="2024-05-10T00:00:00"/>
        <d v="2024-05-11T00:00:00"/>
        <d v="2024-05-14T00:00:00"/>
        <d v="2024-05-15T00:00:00"/>
        <d v="2024-05-17T00:00:00"/>
        <d v="2024-05-20T00:00:00"/>
        <d v="2024-05-22T00:00:00"/>
        <d v="2024-05-24T00:00:00"/>
        <d v="2024-05-25T00:00:00"/>
        <d v="2024-05-26T00:00:00"/>
        <d v="2024-05-27T00:00:00"/>
        <d v="2024-05-29T00:00:00"/>
        <d v="2024-06-03T00:00:00"/>
        <d v="2024-06-04T00:00:00"/>
        <d v="2024-06-05T00:00:00"/>
        <d v="2024-06-06T00:00:00"/>
        <d v="2024-06-10T00:00:00"/>
        <d v="2024-06-11T00:00:00"/>
      </sharedItems>
      <fieldGroup par="4"/>
    </cacheField>
    <cacheField name="Stunden" numFmtId="0">
      <sharedItems containsSemiMixedTypes="0" containsString="0" containsNumber="1" containsInteger="1" minValue="1" maxValue="10"/>
    </cacheField>
    <cacheField name="Months (Datum)" numFmtId="0" databaseField="0">
      <fieldGroup base="0">
        <rangePr groupBy="months" startDate="2023-08-08T00:00:00" endDate="2024-06-12T00:00:00"/>
        <groupItems count="14">
          <s v="&lt;08.08.2023"/>
          <s v="Jä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2.06.2024"/>
        </groupItems>
      </fieldGroup>
    </cacheField>
    <cacheField name="Quarters (Datum)" numFmtId="0" databaseField="0">
      <fieldGroup base="0">
        <rangePr groupBy="quarters" startDate="2023-08-08T00:00:00" endDate="2024-06-12T00:00:00"/>
        <groupItems count="6">
          <s v="&lt;08.08.2023"/>
          <s v="Qtr1"/>
          <s v="Qtr2"/>
          <s v="Qtr3"/>
          <s v="Qtr4"/>
          <s v="&gt;12.06.2024"/>
        </groupItems>
      </fieldGroup>
    </cacheField>
    <cacheField name="Years (Datum)" numFmtId="0" databaseField="0">
      <fieldGroup base="0">
        <rangePr groupBy="years" startDate="2023-08-08T00:00:00" endDate="2024-06-12T00:00:00"/>
        <groupItems count="4">
          <s v="&lt;08.08.2023"/>
          <s v="2023"/>
          <s v="2024"/>
          <s v="&gt;12.06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n v="2"/>
  </r>
  <r>
    <x v="1"/>
    <n v="1"/>
  </r>
  <r>
    <x v="2"/>
    <n v="3"/>
  </r>
  <r>
    <x v="3"/>
    <n v="1"/>
  </r>
  <r>
    <x v="4"/>
    <n v="4"/>
  </r>
  <r>
    <x v="5"/>
    <n v="3"/>
  </r>
  <r>
    <x v="6"/>
    <n v="10"/>
  </r>
  <r>
    <x v="7"/>
    <n v="1"/>
  </r>
  <r>
    <x v="8"/>
    <n v="3"/>
  </r>
  <r>
    <x v="9"/>
    <n v="4"/>
  </r>
  <r>
    <x v="10"/>
    <n v="3"/>
  </r>
  <r>
    <x v="11"/>
    <n v="3"/>
  </r>
  <r>
    <x v="12"/>
    <n v="4"/>
  </r>
  <r>
    <x v="13"/>
    <n v="8"/>
  </r>
  <r>
    <x v="14"/>
    <n v="3"/>
  </r>
  <r>
    <x v="15"/>
    <n v="4"/>
  </r>
  <r>
    <x v="16"/>
    <n v="2"/>
  </r>
  <r>
    <x v="17"/>
    <n v="4"/>
  </r>
  <r>
    <x v="18"/>
    <n v="2"/>
  </r>
  <r>
    <x v="19"/>
    <n v="4"/>
  </r>
  <r>
    <x v="20"/>
    <n v="4"/>
  </r>
  <r>
    <x v="21"/>
    <n v="1"/>
  </r>
  <r>
    <x v="22"/>
    <n v="1"/>
  </r>
  <r>
    <x v="23"/>
    <n v="7"/>
  </r>
  <r>
    <x v="24"/>
    <n v="2"/>
  </r>
  <r>
    <x v="25"/>
    <n v="4"/>
  </r>
  <r>
    <x v="26"/>
    <n v="7"/>
  </r>
  <r>
    <x v="27"/>
    <n v="8"/>
  </r>
  <r>
    <x v="28"/>
    <n v="2"/>
  </r>
  <r>
    <x v="29"/>
    <n v="5"/>
  </r>
  <r>
    <x v="30"/>
    <n v="1"/>
  </r>
  <r>
    <x v="31"/>
    <n v="3"/>
  </r>
  <r>
    <x v="32"/>
    <n v="2"/>
  </r>
  <r>
    <x v="33"/>
    <n v="4"/>
  </r>
  <r>
    <x v="34"/>
    <n v="4"/>
  </r>
  <r>
    <x v="35"/>
    <n v="5"/>
  </r>
  <r>
    <x v="36"/>
    <n v="8"/>
  </r>
  <r>
    <x v="37"/>
    <n v="8"/>
  </r>
  <r>
    <x v="38"/>
    <n v="1"/>
  </r>
  <r>
    <x v="39"/>
    <n v="7"/>
  </r>
  <r>
    <x v="40"/>
    <n v="2"/>
  </r>
  <r>
    <x v="41"/>
    <n v="1"/>
  </r>
  <r>
    <x v="42"/>
    <n v="2"/>
  </r>
  <r>
    <x v="43"/>
    <n v="2"/>
  </r>
  <r>
    <x v="44"/>
    <n v="3"/>
  </r>
  <r>
    <x v="45"/>
    <n v="4"/>
  </r>
  <r>
    <x v="46"/>
    <n v="2"/>
  </r>
  <r>
    <x v="46"/>
    <n v="3"/>
  </r>
  <r>
    <x v="46"/>
    <n v="3"/>
  </r>
  <r>
    <x v="47"/>
    <n v="3"/>
  </r>
  <r>
    <x v="47"/>
    <n v="5"/>
  </r>
  <r>
    <x v="48"/>
    <n v="2"/>
  </r>
  <r>
    <x v="49"/>
    <n v="3"/>
  </r>
  <r>
    <x v="49"/>
    <n v="2"/>
  </r>
  <r>
    <x v="50"/>
    <n v="5"/>
  </r>
  <r>
    <x v="51"/>
    <n v="2"/>
  </r>
  <r>
    <x v="52"/>
    <n v="1"/>
  </r>
  <r>
    <x v="53"/>
    <n v="2"/>
  </r>
  <r>
    <x v="54"/>
    <n v="3"/>
  </r>
  <r>
    <x v="54"/>
    <n v="3"/>
  </r>
  <r>
    <x v="55"/>
    <n v="8"/>
  </r>
  <r>
    <x v="56"/>
    <n v="5"/>
  </r>
  <r>
    <x v="57"/>
    <n v="8"/>
  </r>
  <r>
    <x v="58"/>
    <n v="8"/>
  </r>
  <r>
    <x v="59"/>
    <n v="3"/>
  </r>
  <r>
    <x v="60"/>
    <n v="7"/>
  </r>
  <r>
    <x v="61"/>
    <n v="5"/>
  </r>
  <r>
    <x v="62"/>
    <n v="1"/>
  </r>
  <r>
    <x v="62"/>
    <n v="3"/>
  </r>
  <r>
    <x v="63"/>
    <n v="1"/>
  </r>
  <r>
    <x v="63"/>
    <n v="5"/>
  </r>
  <r>
    <x v="64"/>
    <n v="3"/>
  </r>
  <r>
    <x v="64"/>
    <n v="3"/>
  </r>
  <r>
    <x v="65"/>
    <n v="5"/>
  </r>
  <r>
    <x v="65"/>
    <n v="2"/>
  </r>
  <r>
    <x v="66"/>
    <n v="8"/>
  </r>
  <r>
    <x v="67"/>
    <n v="6"/>
  </r>
  <r>
    <x v="68"/>
    <n v="6"/>
  </r>
  <r>
    <x v="69"/>
    <n v="2"/>
  </r>
  <r>
    <x v="70"/>
    <n v="5"/>
  </r>
  <r>
    <x v="71"/>
    <n v="1"/>
  </r>
  <r>
    <x v="72"/>
    <n v="5"/>
  </r>
  <r>
    <x v="73"/>
    <n v="1"/>
  </r>
  <r>
    <x v="73"/>
    <n v="4"/>
  </r>
  <r>
    <x v="74"/>
    <n v="1"/>
  </r>
  <r>
    <x v="75"/>
    <n v="1"/>
  </r>
  <r>
    <x v="76"/>
    <n v="3"/>
  </r>
  <r>
    <x v="76"/>
    <n v="4"/>
  </r>
  <r>
    <x v="77"/>
    <n v="8"/>
  </r>
  <r>
    <x v="78"/>
    <n v="3"/>
  </r>
  <r>
    <x v="78"/>
    <n v="2"/>
  </r>
  <r>
    <x v="79"/>
    <n v="2"/>
  </r>
  <r>
    <x v="79"/>
    <n v="2"/>
  </r>
  <r>
    <x v="80"/>
    <n v="3"/>
  </r>
  <r>
    <x v="81"/>
    <n v="1"/>
  </r>
  <r>
    <x v="82"/>
    <n v="1"/>
  </r>
  <r>
    <x v="83"/>
    <n v="3"/>
  </r>
  <r>
    <x v="84"/>
    <n v="1"/>
  </r>
  <r>
    <x v="84"/>
    <n v="3"/>
  </r>
  <r>
    <x v="85"/>
    <n v="3"/>
  </r>
  <r>
    <x v="85"/>
    <n v="1"/>
  </r>
  <r>
    <x v="86"/>
    <n v="2"/>
  </r>
  <r>
    <x v="87"/>
    <n v="2"/>
  </r>
  <r>
    <x v="87"/>
    <n v="3"/>
  </r>
  <r>
    <x v="87"/>
    <n v="3"/>
  </r>
  <r>
    <x v="88"/>
    <n v="2"/>
  </r>
  <r>
    <x v="89"/>
    <n v="3"/>
  </r>
  <r>
    <x v="90"/>
    <n v="5"/>
  </r>
  <r>
    <x v="9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8BE12-5E12-4E39-A988-EAD0A6A77E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G8:H20" firstHeaderRow="1" firstDataRow="1" firstDataCol="1"/>
  <pivotFields count="5">
    <pivotField axis="axisRow" numFmtId="16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2"/>
    <field x="0"/>
    <field x="4"/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tunden" fld="1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9"/>
  <sheetViews>
    <sheetView tabSelected="1" topLeftCell="A121" workbookViewId="0">
      <selection activeCell="H123" sqref="H123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  <col min="7" max="7" width="12.77734375" bestFit="1" customWidth="1"/>
    <col min="8" max="8" width="14.6640625" bestFit="1" customWidth="1"/>
    <col min="14" max="14" width="12.77734375" bestFit="1" customWidth="1"/>
    <col min="15" max="15" width="14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455</v>
      </c>
    </row>
    <row r="3" spans="1:10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10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0.60666666666666669</v>
      </c>
    </row>
    <row r="5" spans="1:10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18.2</v>
      </c>
    </row>
    <row r="6" spans="1:10" x14ac:dyDescent="0.3">
      <c r="A6" s="1">
        <v>45178</v>
      </c>
      <c r="B6">
        <v>4</v>
      </c>
      <c r="C6" t="s">
        <v>9</v>
      </c>
      <c r="D6" t="s">
        <v>6</v>
      </c>
    </row>
    <row r="7" spans="1:10" x14ac:dyDescent="0.3">
      <c r="A7" s="1">
        <v>45184</v>
      </c>
      <c r="B7">
        <v>3</v>
      </c>
      <c r="C7" t="s">
        <v>9</v>
      </c>
      <c r="D7" t="s">
        <v>6</v>
      </c>
    </row>
    <row r="8" spans="1:10" x14ac:dyDescent="0.3">
      <c r="A8" s="1">
        <v>45189</v>
      </c>
      <c r="B8">
        <v>10</v>
      </c>
      <c r="C8" t="s">
        <v>10</v>
      </c>
      <c r="D8" t="s">
        <v>6</v>
      </c>
      <c r="G8" s="3" t="s">
        <v>101</v>
      </c>
      <c r="H8" t="s">
        <v>103</v>
      </c>
      <c r="I8" t="s">
        <v>115</v>
      </c>
      <c r="J8" t="s">
        <v>116</v>
      </c>
    </row>
    <row r="9" spans="1:10" x14ac:dyDescent="0.3">
      <c r="A9" s="1">
        <v>45202</v>
      </c>
      <c r="B9">
        <v>1</v>
      </c>
      <c r="C9" t="s">
        <v>8</v>
      </c>
      <c r="D9" t="s">
        <v>6</v>
      </c>
      <c r="G9" s="4" t="s">
        <v>104</v>
      </c>
      <c r="H9">
        <v>15</v>
      </c>
      <c r="I9">
        <v>63</v>
      </c>
      <c r="J9">
        <f>(I9-GETPIVOTDATA("Stunden",$G$8,"Months (Datum)",1))*-1</f>
        <v>-48</v>
      </c>
    </row>
    <row r="10" spans="1:10" x14ac:dyDescent="0.3">
      <c r="A10" s="1">
        <v>45204</v>
      </c>
      <c r="B10">
        <v>3</v>
      </c>
      <c r="C10" t="s">
        <v>11</v>
      </c>
      <c r="D10" t="s">
        <v>6</v>
      </c>
      <c r="G10" s="4" t="s">
        <v>105</v>
      </c>
      <c r="H10">
        <v>3</v>
      </c>
      <c r="I10">
        <v>0</v>
      </c>
      <c r="J10">
        <f>(I10-GETPIVOTDATA("Stunden",$G$8,"Months (Datum)",2))*-1</f>
        <v>3</v>
      </c>
    </row>
    <row r="11" spans="1:10" x14ac:dyDescent="0.3">
      <c r="A11" s="1">
        <v>45208</v>
      </c>
      <c r="B11">
        <v>4</v>
      </c>
      <c r="C11" t="s">
        <v>12</v>
      </c>
      <c r="G11" s="4" t="s">
        <v>106</v>
      </c>
      <c r="H11">
        <v>75</v>
      </c>
      <c r="I11">
        <v>125</v>
      </c>
      <c r="J11">
        <f>(I11-GETPIVOTDATA("Stunden",$G$8,"Months (Datum)",3))*-1</f>
        <v>-50</v>
      </c>
    </row>
    <row r="12" spans="1:10" x14ac:dyDescent="0.3">
      <c r="A12" s="1">
        <v>45209</v>
      </c>
      <c r="B12">
        <v>3</v>
      </c>
      <c r="C12" t="s">
        <v>12</v>
      </c>
      <c r="G12" s="4" t="s">
        <v>107</v>
      </c>
      <c r="H12">
        <v>57</v>
      </c>
      <c r="I12">
        <v>125</v>
      </c>
      <c r="J12">
        <f>(I12-GETPIVOTDATA("Stunden",$G$8,"Months (Datum)",4))*-1</f>
        <v>-68</v>
      </c>
    </row>
    <row r="13" spans="1:10" x14ac:dyDescent="0.3">
      <c r="A13" s="1">
        <v>45210</v>
      </c>
      <c r="B13">
        <v>3</v>
      </c>
      <c r="C13" t="s">
        <v>12</v>
      </c>
      <c r="G13" s="4" t="s">
        <v>108</v>
      </c>
      <c r="H13">
        <v>58</v>
      </c>
      <c r="I13">
        <v>125</v>
      </c>
      <c r="J13">
        <f>(I13-GETPIVOTDATA("Stunden",$G$8,"Months (Datum)",5))*-1</f>
        <v>-67</v>
      </c>
    </row>
    <row r="14" spans="1:10" x14ac:dyDescent="0.3">
      <c r="A14" s="1">
        <v>45212</v>
      </c>
      <c r="B14">
        <v>4</v>
      </c>
      <c r="C14" t="s">
        <v>16</v>
      </c>
      <c r="G14" s="4" t="s">
        <v>109</v>
      </c>
      <c r="H14">
        <v>26</v>
      </c>
      <c r="I14">
        <v>125</v>
      </c>
      <c r="J14">
        <f>(I14-GETPIVOTDATA("Stunden",$G$8,"Months (Datum)",6))*-1</f>
        <v>-99</v>
      </c>
    </row>
    <row r="15" spans="1:10" x14ac:dyDescent="0.3">
      <c r="A15" s="1">
        <v>45214</v>
      </c>
      <c r="B15">
        <v>8</v>
      </c>
      <c r="C15" t="s">
        <v>17</v>
      </c>
      <c r="G15" s="4" t="s">
        <v>110</v>
      </c>
      <c r="H15">
        <v>6</v>
      </c>
      <c r="I15">
        <v>0</v>
      </c>
      <c r="J15">
        <f>(I15-0)*-1</f>
        <v>0</v>
      </c>
    </row>
    <row r="16" spans="1:10" x14ac:dyDescent="0.3">
      <c r="A16" s="1">
        <v>45215</v>
      </c>
      <c r="B16">
        <v>3</v>
      </c>
      <c r="C16" t="s">
        <v>18</v>
      </c>
      <c r="G16" s="4" t="s">
        <v>111</v>
      </c>
      <c r="H16">
        <v>18</v>
      </c>
      <c r="I16">
        <v>0</v>
      </c>
      <c r="J16">
        <f>(I16-GETPIVOTDATA("Stunden",$G$8,"Months (Datum)",9))*-1</f>
        <v>18</v>
      </c>
    </row>
    <row r="17" spans="1:10" x14ac:dyDescent="0.3">
      <c r="A17" s="1">
        <v>45219</v>
      </c>
      <c r="B17">
        <v>4</v>
      </c>
      <c r="C17" t="s">
        <v>19</v>
      </c>
      <c r="G17" s="4" t="s">
        <v>112</v>
      </c>
      <c r="H17">
        <v>33</v>
      </c>
      <c r="I17">
        <v>63</v>
      </c>
      <c r="J17">
        <f>(I17-GETPIVOTDATA("Stunden",$G$8,"Months (Datum)",10))*-1</f>
        <v>-30</v>
      </c>
    </row>
    <row r="18" spans="1:10" x14ac:dyDescent="0.3">
      <c r="A18" s="1">
        <v>45234</v>
      </c>
      <c r="B18">
        <v>2</v>
      </c>
      <c r="C18" t="s">
        <v>5</v>
      </c>
      <c r="G18" s="4" t="s">
        <v>113</v>
      </c>
      <c r="H18">
        <v>48</v>
      </c>
      <c r="I18">
        <v>63</v>
      </c>
      <c r="J18">
        <f>(I18-GETPIVOTDATA("Stunden",$G$8,"Months (Datum)",11))*-1</f>
        <v>-15</v>
      </c>
    </row>
    <row r="19" spans="1:10" x14ac:dyDescent="0.3">
      <c r="A19" s="1">
        <v>45236</v>
      </c>
      <c r="B19">
        <v>4</v>
      </c>
      <c r="C19" t="s">
        <v>20</v>
      </c>
      <c r="G19" s="4" t="s">
        <v>114</v>
      </c>
      <c r="H19">
        <v>40</v>
      </c>
      <c r="I19">
        <v>63</v>
      </c>
      <c r="J19">
        <f>(I19-GETPIVOTDATA("Stunden",$G$8,"Months (Datum)",12))*-1</f>
        <v>-23</v>
      </c>
    </row>
    <row r="20" spans="1:10" x14ac:dyDescent="0.3">
      <c r="A20" s="1">
        <v>45239</v>
      </c>
      <c r="B20">
        <v>2</v>
      </c>
      <c r="C20" t="s">
        <v>21</v>
      </c>
      <c r="G20" s="4" t="s">
        <v>102</v>
      </c>
      <c r="H20">
        <v>379</v>
      </c>
    </row>
    <row r="21" spans="1:10" x14ac:dyDescent="0.3">
      <c r="A21" s="1">
        <v>45240</v>
      </c>
      <c r="B21">
        <v>4</v>
      </c>
      <c r="C21" t="s">
        <v>22</v>
      </c>
    </row>
    <row r="22" spans="1:10" x14ac:dyDescent="0.3">
      <c r="A22" s="1">
        <v>45243</v>
      </c>
      <c r="B22">
        <v>4</v>
      </c>
      <c r="C22" t="s">
        <v>23</v>
      </c>
    </row>
    <row r="23" spans="1:10" x14ac:dyDescent="0.3">
      <c r="A23" s="1">
        <v>45244</v>
      </c>
      <c r="B23">
        <v>1</v>
      </c>
      <c r="C23" t="s">
        <v>24</v>
      </c>
    </row>
    <row r="24" spans="1:10" x14ac:dyDescent="0.3">
      <c r="A24" s="1">
        <v>45245</v>
      </c>
      <c r="B24">
        <v>1</v>
      </c>
      <c r="C24" t="s">
        <v>25</v>
      </c>
    </row>
    <row r="25" spans="1:10" x14ac:dyDescent="0.3">
      <c r="A25" s="1">
        <v>45253</v>
      </c>
      <c r="B25">
        <v>7</v>
      </c>
      <c r="C25" t="s">
        <v>36</v>
      </c>
    </row>
    <row r="26" spans="1:10" x14ac:dyDescent="0.3">
      <c r="A26" s="1">
        <v>45254</v>
      </c>
      <c r="B26">
        <v>2</v>
      </c>
      <c r="C26" t="s">
        <v>8</v>
      </c>
    </row>
    <row r="27" spans="1:10" x14ac:dyDescent="0.3">
      <c r="A27" s="1">
        <v>45257</v>
      </c>
      <c r="B27">
        <v>4</v>
      </c>
      <c r="C27" t="s">
        <v>37</v>
      </c>
    </row>
    <row r="28" spans="1:10" x14ac:dyDescent="0.3">
      <c r="A28" s="1">
        <v>45258</v>
      </c>
      <c r="B28">
        <v>7</v>
      </c>
      <c r="C28" t="s">
        <v>38</v>
      </c>
    </row>
    <row r="29" spans="1:10" x14ac:dyDescent="0.3">
      <c r="A29" s="1">
        <v>45259</v>
      </c>
      <c r="B29">
        <v>8</v>
      </c>
      <c r="C29" t="s">
        <v>39</v>
      </c>
    </row>
    <row r="30" spans="1:10" x14ac:dyDescent="0.3">
      <c r="A30" s="1">
        <v>45260</v>
      </c>
      <c r="B30">
        <v>2</v>
      </c>
      <c r="C30" t="s">
        <v>40</v>
      </c>
    </row>
    <row r="31" spans="1:10" x14ac:dyDescent="0.3">
      <c r="A31" s="1">
        <v>45264</v>
      </c>
      <c r="B31">
        <v>5</v>
      </c>
      <c r="C31" t="s">
        <v>41</v>
      </c>
    </row>
    <row r="32" spans="1:10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  <row r="92" spans="1:3" x14ac:dyDescent="0.3">
      <c r="A92" s="1">
        <v>45429</v>
      </c>
      <c r="B92">
        <v>2</v>
      </c>
      <c r="C92" t="s">
        <v>87</v>
      </c>
    </row>
    <row r="93" spans="1:3" x14ac:dyDescent="0.3">
      <c r="A93" s="1">
        <v>45432</v>
      </c>
      <c r="B93">
        <v>2</v>
      </c>
      <c r="C93" t="s">
        <v>91</v>
      </c>
    </row>
    <row r="94" spans="1:3" x14ac:dyDescent="0.3">
      <c r="A94" s="1">
        <v>45432</v>
      </c>
      <c r="B94">
        <v>2</v>
      </c>
      <c r="C94" t="s">
        <v>87</v>
      </c>
    </row>
    <row r="95" spans="1:3" x14ac:dyDescent="0.3">
      <c r="A95" s="1">
        <v>45434</v>
      </c>
      <c r="B95">
        <v>3</v>
      </c>
      <c r="C95" t="s">
        <v>92</v>
      </c>
    </row>
    <row r="96" spans="1:3" x14ac:dyDescent="0.3">
      <c r="A96" s="1">
        <v>45436</v>
      </c>
      <c r="B96">
        <v>1</v>
      </c>
      <c r="C96" t="s">
        <v>93</v>
      </c>
    </row>
    <row r="97" spans="1:3" x14ac:dyDescent="0.3">
      <c r="A97" s="1">
        <v>45437</v>
      </c>
      <c r="B97">
        <v>1</v>
      </c>
      <c r="C97" t="s">
        <v>93</v>
      </c>
    </row>
    <row r="98" spans="1:3" x14ac:dyDescent="0.3">
      <c r="A98" s="1">
        <v>45438</v>
      </c>
      <c r="B98">
        <v>3</v>
      </c>
      <c r="C98" t="s">
        <v>94</v>
      </c>
    </row>
    <row r="99" spans="1:3" x14ac:dyDescent="0.3">
      <c r="A99" s="1">
        <v>45439</v>
      </c>
      <c r="B99">
        <v>1</v>
      </c>
      <c r="C99" t="s">
        <v>94</v>
      </c>
    </row>
    <row r="100" spans="1:3" x14ac:dyDescent="0.3">
      <c r="A100" s="1">
        <v>45439</v>
      </c>
      <c r="B100">
        <v>3</v>
      </c>
      <c r="C100" t="s">
        <v>95</v>
      </c>
    </row>
    <row r="101" spans="1:3" x14ac:dyDescent="0.3">
      <c r="A101" s="1">
        <v>45441</v>
      </c>
      <c r="B101">
        <v>3</v>
      </c>
      <c r="C101" t="s">
        <v>95</v>
      </c>
    </row>
    <row r="102" spans="1:3" x14ac:dyDescent="0.3">
      <c r="A102" s="1">
        <v>45441</v>
      </c>
      <c r="B102">
        <v>1</v>
      </c>
      <c r="C102" t="s">
        <v>84</v>
      </c>
    </row>
    <row r="103" spans="1:3" x14ac:dyDescent="0.3">
      <c r="A103" s="1">
        <v>45446</v>
      </c>
      <c r="B103">
        <v>2</v>
      </c>
      <c r="C103" t="s">
        <v>84</v>
      </c>
    </row>
    <row r="104" spans="1:3" x14ac:dyDescent="0.3">
      <c r="A104" s="1">
        <v>45447</v>
      </c>
      <c r="B104">
        <v>2</v>
      </c>
      <c r="C104" t="s">
        <v>84</v>
      </c>
    </row>
    <row r="105" spans="1:3" x14ac:dyDescent="0.3">
      <c r="A105" s="1">
        <v>45447</v>
      </c>
      <c r="B105">
        <v>3</v>
      </c>
      <c r="C105" t="s">
        <v>96</v>
      </c>
    </row>
    <row r="106" spans="1:3" x14ac:dyDescent="0.3">
      <c r="A106" s="1">
        <v>45447</v>
      </c>
      <c r="B106">
        <v>3</v>
      </c>
      <c r="C106" t="s">
        <v>84</v>
      </c>
    </row>
    <row r="107" spans="1:3" x14ac:dyDescent="0.3">
      <c r="A107" s="1">
        <v>45448</v>
      </c>
      <c r="B107">
        <v>2</v>
      </c>
      <c r="C107" t="s">
        <v>97</v>
      </c>
    </row>
    <row r="108" spans="1:3" x14ac:dyDescent="0.3">
      <c r="A108" s="1">
        <v>45449</v>
      </c>
      <c r="B108">
        <v>3</v>
      </c>
      <c r="C108" t="s">
        <v>98</v>
      </c>
    </row>
    <row r="109" spans="1:3" x14ac:dyDescent="0.3">
      <c r="A109" s="1">
        <v>45453</v>
      </c>
      <c r="B109">
        <v>5</v>
      </c>
      <c r="C109" t="s">
        <v>99</v>
      </c>
    </row>
    <row r="110" spans="1:3" x14ac:dyDescent="0.3">
      <c r="A110" s="1">
        <v>45454</v>
      </c>
      <c r="B110">
        <v>6</v>
      </c>
      <c r="C110" t="s">
        <v>100</v>
      </c>
    </row>
    <row r="111" spans="1:3" x14ac:dyDescent="0.3">
      <c r="A111" s="1">
        <v>45455</v>
      </c>
      <c r="B111">
        <v>8</v>
      </c>
      <c r="C111" t="s">
        <v>117</v>
      </c>
    </row>
    <row r="112" spans="1:3" x14ac:dyDescent="0.3">
      <c r="A112" s="1">
        <v>45456</v>
      </c>
      <c r="B112">
        <v>8</v>
      </c>
      <c r="C112" t="s">
        <v>118</v>
      </c>
    </row>
    <row r="113" spans="1:3" x14ac:dyDescent="0.3">
      <c r="A113" s="1">
        <v>45457</v>
      </c>
      <c r="B113">
        <v>3</v>
      </c>
      <c r="C113" t="s">
        <v>119</v>
      </c>
    </row>
    <row r="114" spans="1:3" x14ac:dyDescent="0.3">
      <c r="A114" s="5">
        <v>45460</v>
      </c>
      <c r="B114" s="6">
        <v>2</v>
      </c>
      <c r="C114" s="6" t="s">
        <v>120</v>
      </c>
    </row>
    <row r="115" spans="1:3" x14ac:dyDescent="0.3">
      <c r="A115" s="5">
        <v>45460</v>
      </c>
      <c r="B115" s="6">
        <v>3</v>
      </c>
      <c r="C115" s="6" t="s">
        <v>121</v>
      </c>
    </row>
    <row r="116" spans="1:3" x14ac:dyDescent="0.3">
      <c r="A116" s="5">
        <v>45461</v>
      </c>
      <c r="B116" s="6">
        <v>1</v>
      </c>
      <c r="C116" s="6" t="s">
        <v>122</v>
      </c>
    </row>
    <row r="117" spans="1:3" x14ac:dyDescent="0.3">
      <c r="A117" s="1">
        <v>45461</v>
      </c>
      <c r="B117">
        <v>5</v>
      </c>
      <c r="C117" t="s">
        <v>123</v>
      </c>
    </row>
    <row r="118" spans="1:3" x14ac:dyDescent="0.3">
      <c r="A118" s="1">
        <v>45462</v>
      </c>
      <c r="B118" s="6">
        <v>6</v>
      </c>
      <c r="C118" s="6" t="s">
        <v>124</v>
      </c>
    </row>
    <row r="119" spans="1:3" x14ac:dyDescent="0.3">
      <c r="A119" s="1">
        <v>45463</v>
      </c>
      <c r="B119" s="6">
        <v>4</v>
      </c>
      <c r="C119" s="6" t="s">
        <v>124</v>
      </c>
    </row>
    <row r="120" spans="1:3" x14ac:dyDescent="0.3">
      <c r="A120" s="1">
        <v>45464</v>
      </c>
      <c r="B120" s="6">
        <v>5</v>
      </c>
      <c r="C120" s="6" t="s">
        <v>124</v>
      </c>
    </row>
    <row r="121" spans="1:3" x14ac:dyDescent="0.3">
      <c r="A121" s="1">
        <v>45464</v>
      </c>
      <c r="B121" s="6">
        <v>1</v>
      </c>
      <c r="C121" s="6" t="s">
        <v>79</v>
      </c>
    </row>
    <row r="122" spans="1:3" x14ac:dyDescent="0.3">
      <c r="A122" s="1">
        <v>45465</v>
      </c>
      <c r="B122" s="6">
        <v>1</v>
      </c>
      <c r="C122" s="6" t="s">
        <v>79</v>
      </c>
    </row>
    <row r="123" spans="1:3" x14ac:dyDescent="0.3">
      <c r="A123" s="1">
        <v>45467</v>
      </c>
      <c r="B123" s="6">
        <v>3</v>
      </c>
      <c r="C123" s="6" t="s">
        <v>79</v>
      </c>
    </row>
    <row r="124" spans="1:3" x14ac:dyDescent="0.3">
      <c r="A124" s="1">
        <v>45468</v>
      </c>
      <c r="B124" s="6">
        <v>6</v>
      </c>
      <c r="C124" s="6" t="s">
        <v>79</v>
      </c>
    </row>
    <row r="125" spans="1:3" x14ac:dyDescent="0.3">
      <c r="A125" s="1">
        <v>45469</v>
      </c>
      <c r="B125" s="6">
        <v>6</v>
      </c>
      <c r="C125" s="6" t="s">
        <v>79</v>
      </c>
    </row>
    <row r="126" spans="1:3" x14ac:dyDescent="0.3">
      <c r="A126" s="1">
        <v>45470</v>
      </c>
      <c r="B126" s="6">
        <v>4</v>
      </c>
      <c r="C126" s="6" t="s">
        <v>79</v>
      </c>
    </row>
    <row r="127" spans="1:3" x14ac:dyDescent="0.3">
      <c r="A127" s="1">
        <v>45471</v>
      </c>
      <c r="B127" s="6">
        <v>3</v>
      </c>
      <c r="C127" s="6" t="s">
        <v>79</v>
      </c>
    </row>
    <row r="128" spans="1:3" x14ac:dyDescent="0.3">
      <c r="A128" s="1">
        <v>45473</v>
      </c>
      <c r="B128" s="6">
        <v>5</v>
      </c>
      <c r="C128" s="6" t="s">
        <v>79</v>
      </c>
    </row>
    <row r="129" spans="1:3" x14ac:dyDescent="0.3">
      <c r="A129" s="1">
        <v>45474</v>
      </c>
      <c r="B129" s="6">
        <v>2</v>
      </c>
      <c r="C129" s="6" t="s">
        <v>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2024-07-02T07:29:18Z</dcterms:modified>
</cp:coreProperties>
</file>