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ada\Desktop\Curso\8. Excel\Práctica\"/>
    </mc:Choice>
  </mc:AlternateContent>
  <xr:revisionPtr revIDLastSave="0" documentId="13_ncr:1_{46D40CD2-2D79-4BD8-810D-B835C82EDDA4}" xr6:coauthVersionLast="47" xr6:coauthVersionMax="47" xr10:uidLastSave="{00000000-0000-0000-0000-000000000000}"/>
  <bookViews>
    <workbookView xWindow="-120" yWindow="-120" windowWidth="20730" windowHeight="11160" xr2:uid="{E36C4A9B-9E8A-42B0-80F0-0E6170824537}"/>
  </bookViews>
  <sheets>
    <sheet name="Tema 1" sheetId="1" r:id="rId1"/>
    <sheet name="Tema 2" sheetId="2" r:id="rId2"/>
    <sheet name="Tema 3" sheetId="3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18" i="2"/>
  <c r="B28" i="2"/>
  <c r="B29" i="2"/>
  <c r="B30" i="2"/>
  <c r="B31" i="2"/>
  <c r="B32" i="2"/>
  <c r="B33" i="2"/>
  <c r="K14" i="2" l="1"/>
  <c r="J15" i="2"/>
  <c r="J14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I11" i="2"/>
  <c r="F5" i="2" l="1"/>
  <c r="H5" i="2"/>
  <c r="G5" i="2"/>
  <c r="C25" i="2"/>
  <c r="B25" i="2"/>
  <c r="C24" i="2"/>
  <c r="B24" i="2"/>
  <c r="C23" i="2"/>
  <c r="B23" i="2"/>
  <c r="C22" i="2"/>
  <c r="B22" i="2"/>
  <c r="C25" i="1"/>
  <c r="B25" i="1"/>
  <c r="C24" i="1"/>
  <c r="B24" i="1"/>
  <c r="C23" i="1"/>
  <c r="B23" i="1"/>
  <c r="C22" i="1"/>
  <c r="B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tc={1E49A7E3-82A4-4CA7-81E1-73E2E64B5375}</author>
    <author>tc={17634787-C75A-405D-A69D-D2ECC6A6E5E2}</author>
    <author>tc={1E6AA8DB-5B08-41DA-B708-66FDA239DBD4}</author>
    <author>tc={D1CB17E1-0F70-412A-8396-5EA9B6CE12F4}</author>
    <author>tc={BCFC8560-043E-4618-B6FD-8CBFB930AED8}</author>
  </authors>
  <commentList>
    <comment ref="F3" authorId="0" shapeId="0" xr:uid="{1E49A7E3-82A4-4CA7-81E1-73E2E64B53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número de participantes, se puede saber contando cualquiera de las 3 columnas</t>
      </text>
    </comment>
    <comment ref="G7" authorId="1" shapeId="0" xr:uid="{17634787-C75A-405D-A69D-D2ECC6A6E5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la puntuación de una participante es mayor o igual a 200, directamente está clasificada, si es mayor o igual a 150 es apta y si es menor no es apta</t>
      </text>
    </comment>
    <comment ref="I10" authorId="2" shapeId="0" xr:uid="{1E6AA8DB-5B08-41DA-B708-66FDA239DB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personas clasificadas(puntuación mayor o igual a 200)</t>
      </text>
    </comment>
    <comment ref="J13" authorId="3" shapeId="0" xr:uid="{D1CB17E1-0F70-412A-8396-5EA9B6CE12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nos dice si en una celda hay error, si no lo hay devuelve el propio valor de la celda</t>
      </text>
    </comment>
    <comment ref="L17" authorId="4" shapeId="0" xr:uid="{BCFC8560-043E-4618-B6FD-8CBFB930AED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nos da todos los datos de cada participante en una misma celda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tc={DAA87228-D7AB-42B8-A928-45D9762F6C09}</author>
    <author>tc={1605964F-345D-488E-BA5E-05545266F7B3}</author>
    <author>tc={796084AB-240F-4243-A950-8925BA8AC5E8}</author>
  </authors>
  <commentList>
    <comment ref="E3" authorId="0" shapeId="0" xr:uid="{DAA87228-D7AB-42B8-A928-45D9762F6C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esta tabla dinámica vemos ordenado por puntos quién son y cuántas personas obtienen cada tramo de puntos</t>
      </text>
    </comment>
    <comment ref="H6" authorId="1" shapeId="0" xr:uid="{1605964F-345D-488E-BA5E-05545266F7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esta tabla vemos ordenado por edad quién son y cuántas personas tienen cada edad</t>
      </text>
    </comment>
    <comment ref="K11" authorId="2" shapeId="0" xr:uid="{796084AB-240F-4243-A950-8925BA8AC5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esta tabla vemos cuántas personas obtienen x puntos, y además se puede filtrar en función de la edad</t>
      </text>
    </comment>
  </commentList>
</comments>
</file>

<file path=xl/sharedStrings.xml><?xml version="1.0" encoding="utf-8"?>
<sst xmlns="http://schemas.openxmlformats.org/spreadsheetml/2006/main" count="162" uniqueCount="41">
  <si>
    <t>Nombres</t>
  </si>
  <si>
    <t>Edades</t>
  </si>
  <si>
    <t>Puntajes</t>
  </si>
  <si>
    <t>Eva</t>
  </si>
  <si>
    <t>Marina</t>
  </si>
  <si>
    <t>Noemí</t>
  </si>
  <si>
    <t>Marta</t>
  </si>
  <si>
    <t>Adela</t>
  </si>
  <si>
    <t>Clara</t>
  </si>
  <si>
    <t>Sonia</t>
  </si>
  <si>
    <t>Natalia</t>
  </si>
  <si>
    <t>Miriam</t>
  </si>
  <si>
    <t>María</t>
  </si>
  <si>
    <t>Violeta</t>
  </si>
  <si>
    <t>Cristina</t>
  </si>
  <si>
    <t>Verónica</t>
  </si>
  <si>
    <t>Nerea</t>
  </si>
  <si>
    <t>Nieves</t>
  </si>
  <si>
    <t>Lidia</t>
  </si>
  <si>
    <t>Rosario</t>
  </si>
  <si>
    <t>Laura</t>
  </si>
  <si>
    <t>Adriana</t>
  </si>
  <si>
    <t>Aida</t>
  </si>
  <si>
    <t>Suma</t>
  </si>
  <si>
    <t>Promedio</t>
  </si>
  <si>
    <t>Máximo</t>
  </si>
  <si>
    <t>Mínimo</t>
  </si>
  <si>
    <t>CONTAR</t>
  </si>
  <si>
    <t>SI</t>
  </si>
  <si>
    <t>SI.ERROR</t>
  </si>
  <si>
    <t>CONTAR.SI</t>
  </si>
  <si>
    <t>CONCAT</t>
  </si>
  <si>
    <t>Etiquetas de fila</t>
  </si>
  <si>
    <t>Total general</t>
  </si>
  <si>
    <t>(Todas)</t>
  </si>
  <si>
    <t>Cuenta de Nombres</t>
  </si>
  <si>
    <t>Número de participantes con esa edad</t>
  </si>
  <si>
    <t>Gráfico que muestra a cada participante con su puntuación conseguida</t>
  </si>
  <si>
    <t>Gráfico de dispersión que muestra todas las puntuaciones conseguidas por los participantes</t>
  </si>
  <si>
    <t>Gráfico que muestra la distribución de la edad, ed decir, cuántas personas de cada edad han participado</t>
  </si>
  <si>
    <t>Gráfico que muestra de forma conjunta la edad (línea)  y la puntuación (barras) que ha obtenido cada participante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</si>
</sst>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2" fontId="3" fillId="2" borderId="0" xfId="1" applyNumberFormat="1" applyFont="1" applyAlignment="1">
      <alignment horizontal="center" vertical="center"/>
    </xf>
    <xf numFmtId="2" fontId="2" fillId="2" borderId="0" xfId="1" applyNumberFormat="1" applyFont="1" applyAlignment="1">
      <alignment horizontal="center" vertical="center"/>
    </xf>
    <xf numFmtId="2" fontId="4" fillId="2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eutral" xfId="1" builtinId="2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 de la 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48508182800679"/>
          <c:y val="0.16095687748882972"/>
          <c:w val="0.83818839740620654"/>
          <c:h val="0.648637991843402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'Tema 2'!$A$28:$A$33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</c:numCache>
            </c:numRef>
          </c:cat>
          <c:val>
            <c:numRef>
              <c:f>'Tema 2'!$B$28:$B$33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4-4808-8E8F-E1F39322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707392"/>
        <c:axId val="96717952"/>
      </c:barChart>
      <c:catAx>
        <c:axId val="9670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Edad</a:t>
                </a:r>
              </a:p>
            </c:rich>
          </c:tx>
          <c:layout>
            <c:manualLayout>
              <c:xMode val="edge"/>
              <c:yMode val="edge"/>
              <c:x val="0.50210668519376256"/>
              <c:y val="0.87928755115504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17952"/>
        <c:crosses val="autoZero"/>
        <c:auto val="1"/>
        <c:lblAlgn val="ctr"/>
        <c:lblOffset val="100"/>
        <c:noMultiLvlLbl val="0"/>
      </c:catAx>
      <c:valAx>
        <c:axId val="967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Número de participantes con esa edad</a:t>
                </a:r>
              </a:p>
            </c:rich>
          </c:tx>
          <c:layout>
            <c:manualLayout>
              <c:xMode val="edge"/>
              <c:yMode val="edge"/>
              <c:x val="3.1862745098039214E-2"/>
              <c:y val="0.1161731696542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0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'Tema 2'!$C$1</c:f>
              <c:strCache>
                <c:ptCount val="1"/>
                <c:pt idx="0">
                  <c:v>Puntajes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2'!$A$2:$A$21</c:f>
              <c:strCache>
                <c:ptCount val="20"/>
                <c:pt idx="0">
                  <c:v>Eva</c:v>
                </c:pt>
                <c:pt idx="1">
                  <c:v>Natalia</c:v>
                </c:pt>
                <c:pt idx="2">
                  <c:v>Noemí</c:v>
                </c:pt>
                <c:pt idx="3">
                  <c:v>Marina</c:v>
                </c:pt>
                <c:pt idx="4">
                  <c:v>Marta</c:v>
                </c:pt>
                <c:pt idx="5">
                  <c:v>Miriam</c:v>
                </c:pt>
                <c:pt idx="6">
                  <c:v>María</c:v>
                </c:pt>
                <c:pt idx="7">
                  <c:v>Adela</c:v>
                </c:pt>
                <c:pt idx="8">
                  <c:v>Clara</c:v>
                </c:pt>
                <c:pt idx="9">
                  <c:v>Sonia</c:v>
                </c:pt>
                <c:pt idx="10">
                  <c:v>Violeta</c:v>
                </c:pt>
                <c:pt idx="11">
                  <c:v>Cristina</c:v>
                </c:pt>
                <c:pt idx="12">
                  <c:v>Verónica</c:v>
                </c:pt>
                <c:pt idx="13">
                  <c:v>Nerea</c:v>
                </c:pt>
                <c:pt idx="14">
                  <c:v>Nieves</c:v>
                </c:pt>
                <c:pt idx="15">
                  <c:v>Lidia</c:v>
                </c:pt>
                <c:pt idx="16">
                  <c:v>Rosario</c:v>
                </c:pt>
                <c:pt idx="17">
                  <c:v>Laura</c:v>
                </c:pt>
                <c:pt idx="18">
                  <c:v>Adriana</c:v>
                </c:pt>
                <c:pt idx="19">
                  <c:v>Aida</c:v>
                </c:pt>
              </c:strCache>
            </c:strRef>
          </c:cat>
          <c:val>
            <c:numRef>
              <c:f>'Tema 2'!$C$2:$C$21</c:f>
              <c:numCache>
                <c:formatCode>General</c:formatCode>
                <c:ptCount val="20"/>
                <c:pt idx="0">
                  <c:v>150</c:v>
                </c:pt>
                <c:pt idx="1">
                  <c:v>200</c:v>
                </c:pt>
                <c:pt idx="2">
                  <c:v>170</c:v>
                </c:pt>
                <c:pt idx="3">
                  <c:v>190</c:v>
                </c:pt>
                <c:pt idx="4">
                  <c:v>180</c:v>
                </c:pt>
                <c:pt idx="5">
                  <c:v>120</c:v>
                </c:pt>
                <c:pt idx="6">
                  <c:v>150</c:v>
                </c:pt>
                <c:pt idx="7">
                  <c:v>160</c:v>
                </c:pt>
                <c:pt idx="8">
                  <c:v>130</c:v>
                </c:pt>
                <c:pt idx="9">
                  <c:v>210</c:v>
                </c:pt>
                <c:pt idx="10">
                  <c:v>150</c:v>
                </c:pt>
                <c:pt idx="11">
                  <c:v>180</c:v>
                </c:pt>
                <c:pt idx="12">
                  <c:v>140</c:v>
                </c:pt>
                <c:pt idx="13">
                  <c:v>190</c:v>
                </c:pt>
                <c:pt idx="14">
                  <c:v>130</c:v>
                </c:pt>
                <c:pt idx="15">
                  <c:v>160</c:v>
                </c:pt>
                <c:pt idx="16">
                  <c:v>190</c:v>
                </c:pt>
                <c:pt idx="17">
                  <c:v>120</c:v>
                </c:pt>
                <c:pt idx="18">
                  <c:v>170</c:v>
                </c:pt>
                <c:pt idx="1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5-4E8C-9142-82299696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0834032"/>
        <c:axId val="260830192"/>
      </c:barChart>
      <c:catAx>
        <c:axId val="26083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830192"/>
        <c:crosses val="autoZero"/>
        <c:auto val="1"/>
        <c:lblAlgn val="ctr"/>
        <c:lblOffset val="100"/>
        <c:noMultiLvlLbl val="0"/>
      </c:catAx>
      <c:valAx>
        <c:axId val="260830192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8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Comparación</a:t>
            </a:r>
            <a:r>
              <a:rPr lang="es-ES" b="1" baseline="0"/>
              <a:t> edad - puntaje de cada participante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'Tema 2'!$C$1</c:f>
              <c:strCache>
                <c:ptCount val="1"/>
                <c:pt idx="0">
                  <c:v>Puntajes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5"/>
                      </a:solidFill>
                    </a:ln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2'!$A$2:$A$21</c:f>
              <c:strCache>
                <c:ptCount val="20"/>
                <c:pt idx="0">
                  <c:v>Eva</c:v>
                </c:pt>
                <c:pt idx="1">
                  <c:v>Natalia</c:v>
                </c:pt>
                <c:pt idx="2">
                  <c:v>Noemí</c:v>
                </c:pt>
                <c:pt idx="3">
                  <c:v>Marina</c:v>
                </c:pt>
                <c:pt idx="4">
                  <c:v>Marta</c:v>
                </c:pt>
                <c:pt idx="5">
                  <c:v>Miriam</c:v>
                </c:pt>
                <c:pt idx="6">
                  <c:v>María</c:v>
                </c:pt>
                <c:pt idx="7">
                  <c:v>Adela</c:v>
                </c:pt>
                <c:pt idx="8">
                  <c:v>Clara</c:v>
                </c:pt>
                <c:pt idx="9">
                  <c:v>Sonia</c:v>
                </c:pt>
                <c:pt idx="10">
                  <c:v>Violeta</c:v>
                </c:pt>
                <c:pt idx="11">
                  <c:v>Cristina</c:v>
                </c:pt>
                <c:pt idx="12">
                  <c:v>Verónica</c:v>
                </c:pt>
                <c:pt idx="13">
                  <c:v>Nerea</c:v>
                </c:pt>
                <c:pt idx="14">
                  <c:v>Nieves</c:v>
                </c:pt>
                <c:pt idx="15">
                  <c:v>Lidia</c:v>
                </c:pt>
                <c:pt idx="16">
                  <c:v>Rosario</c:v>
                </c:pt>
                <c:pt idx="17">
                  <c:v>Laura</c:v>
                </c:pt>
                <c:pt idx="18">
                  <c:v>Adriana</c:v>
                </c:pt>
                <c:pt idx="19">
                  <c:v>Aida</c:v>
                </c:pt>
              </c:strCache>
            </c:strRef>
          </c:cat>
          <c:val>
            <c:numRef>
              <c:f>'Tema 2'!$C$2:$C$21</c:f>
              <c:numCache>
                <c:formatCode>General</c:formatCode>
                <c:ptCount val="20"/>
                <c:pt idx="0">
                  <c:v>150</c:v>
                </c:pt>
                <c:pt idx="1">
                  <c:v>200</c:v>
                </c:pt>
                <c:pt idx="2">
                  <c:v>170</c:v>
                </c:pt>
                <c:pt idx="3">
                  <c:v>190</c:v>
                </c:pt>
                <c:pt idx="4">
                  <c:v>180</c:v>
                </c:pt>
                <c:pt idx="5">
                  <c:v>120</c:v>
                </c:pt>
                <c:pt idx="6">
                  <c:v>150</c:v>
                </c:pt>
                <c:pt idx="7">
                  <c:v>160</c:v>
                </c:pt>
                <c:pt idx="8">
                  <c:v>130</c:v>
                </c:pt>
                <c:pt idx="9">
                  <c:v>210</c:v>
                </c:pt>
                <c:pt idx="10">
                  <c:v>150</c:v>
                </c:pt>
                <c:pt idx="11">
                  <c:v>180</c:v>
                </c:pt>
                <c:pt idx="12">
                  <c:v>140</c:v>
                </c:pt>
                <c:pt idx="13">
                  <c:v>190</c:v>
                </c:pt>
                <c:pt idx="14">
                  <c:v>130</c:v>
                </c:pt>
                <c:pt idx="15">
                  <c:v>160</c:v>
                </c:pt>
                <c:pt idx="16">
                  <c:v>190</c:v>
                </c:pt>
                <c:pt idx="17">
                  <c:v>120</c:v>
                </c:pt>
                <c:pt idx="18">
                  <c:v>170</c:v>
                </c:pt>
                <c:pt idx="1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9-488C-B51F-621A2218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894992"/>
        <c:axId val="548980703"/>
      </c:barChart>
      <c:lineChart>
        <c:grouping val="standard"/>
        <c:varyColors val="0"/>
        <c:ser>
          <c:idx val="0"/>
          <c:order val="0"/>
          <c:tx>
            <c:strRef>
              <c:f>'Tema 2'!$B$1</c:f>
              <c:strCache>
                <c:ptCount val="1"/>
                <c:pt idx="0">
                  <c:v>Edades</c:v>
                </c:pt>
              </c:strCache>
            </c:strRef>
          </c:tx>
          <c:spPr>
            <a:ln w="31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4461668381882986E-2"/>
                  <c:y val="-7.0402606804491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55-4804-82C2-0297FF831231}"/>
                </c:ext>
              </c:extLst>
            </c:dLbl>
            <c:dLbl>
              <c:idx val="9"/>
              <c:layout>
                <c:manualLayout>
                  <c:x val="-2.4461668381882951E-2"/>
                  <c:y val="-5.8981349776745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55-4804-82C2-0297FF831231}"/>
                </c:ext>
              </c:extLst>
            </c:dLbl>
            <c:dLbl>
              <c:idx val="16"/>
              <c:layout>
                <c:manualLayout>
                  <c:x val="-2.2138181375535162E-2"/>
                  <c:y val="-7.0402606804491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55-4804-82C2-0297FF831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'Tema 2'!$A$2:$A$21</c:f>
              <c:strCache>
                <c:ptCount val="20"/>
                <c:pt idx="0">
                  <c:v>Eva</c:v>
                </c:pt>
                <c:pt idx="1">
                  <c:v>Natalia</c:v>
                </c:pt>
                <c:pt idx="2">
                  <c:v>Noemí</c:v>
                </c:pt>
                <c:pt idx="3">
                  <c:v>Marina</c:v>
                </c:pt>
                <c:pt idx="4">
                  <c:v>Marta</c:v>
                </c:pt>
                <c:pt idx="5">
                  <c:v>Miriam</c:v>
                </c:pt>
                <c:pt idx="6">
                  <c:v>María</c:v>
                </c:pt>
                <c:pt idx="7">
                  <c:v>Adela</c:v>
                </c:pt>
                <c:pt idx="8">
                  <c:v>Clara</c:v>
                </c:pt>
                <c:pt idx="9">
                  <c:v>Sonia</c:v>
                </c:pt>
                <c:pt idx="10">
                  <c:v>Violeta</c:v>
                </c:pt>
                <c:pt idx="11">
                  <c:v>Cristina</c:v>
                </c:pt>
                <c:pt idx="12">
                  <c:v>Verónica</c:v>
                </c:pt>
                <c:pt idx="13">
                  <c:v>Nerea</c:v>
                </c:pt>
                <c:pt idx="14">
                  <c:v>Nieves</c:v>
                </c:pt>
                <c:pt idx="15">
                  <c:v>Lidia</c:v>
                </c:pt>
                <c:pt idx="16">
                  <c:v>Rosario</c:v>
                </c:pt>
                <c:pt idx="17">
                  <c:v>Laura</c:v>
                </c:pt>
                <c:pt idx="18">
                  <c:v>Adriana</c:v>
                </c:pt>
                <c:pt idx="19">
                  <c:v>Aida</c:v>
                </c:pt>
              </c:strCache>
            </c:strRef>
          </c:cat>
          <c:val>
            <c:numRef>
              <c:f>'Tema 2'!$B$2:$B$21</c:f>
              <c:numCache>
                <c:formatCode>General</c:formatCode>
                <c:ptCount val="20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  <c:pt idx="12">
                  <c:v>16</c:v>
                </c:pt>
                <c:pt idx="13">
                  <c:v>15</c:v>
                </c:pt>
                <c:pt idx="14">
                  <c:v>17</c:v>
                </c:pt>
                <c:pt idx="15">
                  <c:v>16</c:v>
                </c:pt>
                <c:pt idx="16">
                  <c:v>12</c:v>
                </c:pt>
                <c:pt idx="17">
                  <c:v>15</c:v>
                </c:pt>
                <c:pt idx="18">
                  <c:v>16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9-488C-B51F-621A2218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236367"/>
        <c:axId val="544239727"/>
      </c:lineChart>
      <c:catAx>
        <c:axId val="54423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Participante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239727"/>
        <c:crosses val="autoZero"/>
        <c:auto val="1"/>
        <c:lblAlgn val="ctr"/>
        <c:lblOffset val="100"/>
        <c:noMultiLvlLbl val="0"/>
      </c:catAx>
      <c:valAx>
        <c:axId val="5442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4236367"/>
        <c:crosses val="autoZero"/>
        <c:crossBetween val="between"/>
      </c:valAx>
      <c:valAx>
        <c:axId val="548980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94992"/>
        <c:crosses val="max"/>
        <c:crossBetween val="between"/>
      </c:valAx>
      <c:catAx>
        <c:axId val="1606894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898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'Tema 2'!$C$1</c:f>
              <c:strCache>
                <c:ptCount val="1"/>
                <c:pt idx="0">
                  <c:v>Puntajes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'Tema 2'!$C$2:$C$21</c:f>
              <c:numCache>
                <c:formatCode>General</c:formatCode>
                <c:ptCount val="20"/>
                <c:pt idx="0">
                  <c:v>150</c:v>
                </c:pt>
                <c:pt idx="1">
                  <c:v>200</c:v>
                </c:pt>
                <c:pt idx="2">
                  <c:v>170</c:v>
                </c:pt>
                <c:pt idx="3">
                  <c:v>190</c:v>
                </c:pt>
                <c:pt idx="4">
                  <c:v>180</c:v>
                </c:pt>
                <c:pt idx="5">
                  <c:v>120</c:v>
                </c:pt>
                <c:pt idx="6">
                  <c:v>150</c:v>
                </c:pt>
                <c:pt idx="7">
                  <c:v>160</c:v>
                </c:pt>
                <c:pt idx="8">
                  <c:v>130</c:v>
                </c:pt>
                <c:pt idx="9">
                  <c:v>210</c:v>
                </c:pt>
                <c:pt idx="10">
                  <c:v>150</c:v>
                </c:pt>
                <c:pt idx="11">
                  <c:v>180</c:v>
                </c:pt>
                <c:pt idx="12">
                  <c:v>140</c:v>
                </c:pt>
                <c:pt idx="13">
                  <c:v>190</c:v>
                </c:pt>
                <c:pt idx="14">
                  <c:v>130</c:v>
                </c:pt>
                <c:pt idx="15">
                  <c:v>160</c:v>
                </c:pt>
                <c:pt idx="16">
                  <c:v>190</c:v>
                </c:pt>
                <c:pt idx="17">
                  <c:v>120</c:v>
                </c:pt>
                <c:pt idx="18">
                  <c:v>170</c:v>
                </c:pt>
                <c:pt idx="1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2-4252-A41D-C71FB326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059344"/>
        <c:axId val="1329056944"/>
      </c:scatterChart>
      <c:valAx>
        <c:axId val="13290593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056944"/>
        <c:crosses val="autoZero"/>
        <c:crossBetween val="midCat"/>
      </c:valAx>
      <c:valAx>
        <c:axId val="1329056944"/>
        <c:scaling>
          <c:orientation val="minMax"/>
          <c:max val="230"/>
          <c:min val="1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90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370928</xdr:colOff>
      <xdr:row>60</xdr:row>
      <xdr:rowOff>99575</xdr:rowOff>
    </xdr:from>
    <xdr:to>
      <xdr:col>12</xdr:col>
      <xdr:colOff>365016</xdr:colOff>
      <xdr:row>76</xdr:row>
      <xdr:rowOff>166634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A06869-DA62-5965-8F57-E0AAD8B9C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247649</xdr:colOff>
      <xdr:row>36</xdr:row>
      <xdr:rowOff>36678</xdr:rowOff>
    </xdr:from>
    <xdr:to>
      <xdr:col>6</xdr:col>
      <xdr:colOff>615511</xdr:colOff>
      <xdr:row>75</xdr:row>
      <xdr:rowOff>32845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0D3205-1299-7743-79CA-19E4DA3F4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226410</xdr:colOff>
      <xdr:row>47</xdr:row>
      <xdr:rowOff>98590</xdr:rowOff>
    </xdr:from>
    <xdr:to>
      <xdr:col>24</xdr:col>
      <xdr:colOff>54741</xdr:colOff>
      <xdr:row>65</xdr:row>
      <xdr:rowOff>84302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276EBE-936D-4183-080E-F76C2CEA6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341587</xdr:colOff>
      <xdr:row>42</xdr:row>
      <xdr:rowOff>98535</xdr:rowOff>
    </xdr:from>
    <xdr:to>
      <xdr:col>11</xdr:col>
      <xdr:colOff>1442984</xdr:colOff>
      <xdr:row>56</xdr:row>
      <xdr:rowOff>118022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223044-53A9-BBF2-FFFA-1C55C29D6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du023592@usal.es" id="{A267C7FF-7E78-4ABC-B97B-CAA20D55415E}" userId="S::idu023592@usal.es::b0b71418-5205-4e31-ae16-f11aeec37f4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da Costa" refreshedDate="45365.996543171299" createdVersion="8" refreshedVersion="8" minRefreshableVersion="3" recordCount="20" xr:uid="{BFBA1BD1-F858-4924-8BEA-89F9599B3A53}">
  <cacheSource type="worksheet">
    <worksheetSource name="Tabla1"/>
  </cacheSource>
  <cacheFields count="3">
    <cacheField name="Nombres" numFmtId="0">
      <sharedItems count="20">
        <s v="Eva"/>
        <s v="Natalia"/>
        <s v="Noemí"/>
        <s v="Marina"/>
        <s v="Marta"/>
        <s v="Miriam"/>
        <s v="María"/>
        <s v="Adela"/>
        <s v="Clara"/>
        <s v="Sonia"/>
        <s v="Violeta"/>
        <s v="Cristina"/>
        <s v="Verónica"/>
        <s v="Nerea"/>
        <s v="Nieves"/>
        <s v="Lidia"/>
        <s v="Rosario"/>
        <s v="Laura"/>
        <s v="Adriana"/>
        <s v="Aida"/>
      </sharedItems>
    </cacheField>
    <cacheField name="Edades" numFmtId="0">
      <sharedItems containsSemiMixedTypes="0" containsString="0" containsNumber="1" containsInteger="1" minValue="12" maxValue="17" count="6">
        <n v="17"/>
        <n v="15"/>
        <n v="16"/>
        <n v="12"/>
        <n v="13"/>
        <n v="14"/>
      </sharedItems>
    </cacheField>
    <cacheField name="Puntajes" numFmtId="0">
      <sharedItems containsSemiMixedTypes="0" containsString="0" containsNumber="1" containsInteger="1" minValue="120" maxValue="210" count="10">
        <n v="150"/>
        <n v="200"/>
        <n v="170"/>
        <n v="190"/>
        <n v="180"/>
        <n v="120"/>
        <n v="160"/>
        <n v="130"/>
        <n v="210"/>
        <n v="1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da Costa" refreshedDate="45365.998631481481" createdVersion="8" refreshedVersion="8" minRefreshableVersion="3" recordCount="20" xr:uid="{AE4BFDFC-696D-4B36-92E5-F4AE7AFC7CA2}">
  <cacheSource type="worksheet">
    <worksheetSource name="Tabla1"/>
  </cacheSource>
  <cacheFields count="3">
    <cacheField name="Nombres" numFmtId="0">
      <sharedItems count="20">
        <s v="Eva"/>
        <s v="Natalia"/>
        <s v="Noemí"/>
        <s v="Marina"/>
        <s v="Marta"/>
        <s v="Miriam"/>
        <s v="María"/>
        <s v="Adela"/>
        <s v="Clara"/>
        <s v="Sonia"/>
        <s v="Violeta"/>
        <s v="Cristina"/>
        <s v="Verónica"/>
        <s v="Nerea"/>
        <s v="Nieves"/>
        <s v="Lidia"/>
        <s v="Rosario"/>
        <s v="Laura"/>
        <s v="Adriana"/>
        <s v="Aida"/>
      </sharedItems>
    </cacheField>
    <cacheField name="Edades" numFmtId="0">
      <sharedItems containsSemiMixedTypes="0" containsString="0" containsNumber="1" containsInteger="1" minValue="12" maxValue="17" count="6">
        <n v="17"/>
        <n v="15"/>
        <n v="16"/>
        <n v="12"/>
        <n v="13"/>
        <n v="14"/>
      </sharedItems>
    </cacheField>
    <cacheField name="Puntajes" numFmtId="0">
      <sharedItems containsSemiMixedTypes="0" containsString="0" containsNumber="1" containsInteger="1" minValue="120" maxValue="210" count="10">
        <n v="150"/>
        <n v="200"/>
        <n v="170"/>
        <n v="190"/>
        <n v="180"/>
        <n v="120"/>
        <n v="160"/>
        <n v="130"/>
        <n v="210"/>
        <n v="1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2"/>
    <x v="0"/>
  </r>
  <r>
    <x v="7"/>
    <x v="1"/>
    <x v="6"/>
  </r>
  <r>
    <x v="8"/>
    <x v="4"/>
    <x v="7"/>
  </r>
  <r>
    <x v="9"/>
    <x v="5"/>
    <x v="8"/>
  </r>
  <r>
    <x v="10"/>
    <x v="3"/>
    <x v="0"/>
  </r>
  <r>
    <x v="11"/>
    <x v="4"/>
    <x v="4"/>
  </r>
  <r>
    <x v="12"/>
    <x v="2"/>
    <x v="9"/>
  </r>
  <r>
    <x v="13"/>
    <x v="1"/>
    <x v="3"/>
  </r>
  <r>
    <x v="14"/>
    <x v="0"/>
    <x v="7"/>
  </r>
  <r>
    <x v="15"/>
    <x v="2"/>
    <x v="6"/>
  </r>
  <r>
    <x v="16"/>
    <x v="3"/>
    <x v="3"/>
  </r>
  <r>
    <x v="17"/>
    <x v="1"/>
    <x v="5"/>
  </r>
  <r>
    <x v="18"/>
    <x v="2"/>
    <x v="2"/>
  </r>
  <r>
    <x v="19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2"/>
    <x v="0"/>
  </r>
  <r>
    <x v="7"/>
    <x v="1"/>
    <x v="6"/>
  </r>
  <r>
    <x v="8"/>
    <x v="4"/>
    <x v="7"/>
  </r>
  <r>
    <x v="9"/>
    <x v="5"/>
    <x v="8"/>
  </r>
  <r>
    <x v="10"/>
    <x v="3"/>
    <x v="0"/>
  </r>
  <r>
    <x v="11"/>
    <x v="4"/>
    <x v="4"/>
  </r>
  <r>
    <x v="12"/>
    <x v="2"/>
    <x v="9"/>
  </r>
  <r>
    <x v="13"/>
    <x v="1"/>
    <x v="3"/>
  </r>
  <r>
    <x v="14"/>
    <x v="0"/>
    <x v="7"/>
  </r>
  <r>
    <x v="15"/>
    <x v="2"/>
    <x v="6"/>
  </r>
  <r>
    <x v="16"/>
    <x v="3"/>
    <x v="3"/>
  </r>
  <r>
    <x v="17"/>
    <x v="1"/>
    <x v="5"/>
  </r>
  <r>
    <x v="18"/>
    <x v="2"/>
    <x v="2"/>
  </r>
  <r>
    <x v="19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67737-8A4E-45E1-85D5-DD402DEC95E6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34" firstHeaderRow="1" firstDataRow="1" firstDataCol="1"/>
  <pivotFields count="3">
    <pivotField axis="axisRow" dataField="1" showAll="0">
      <items count="21">
        <item x="7"/>
        <item x="18"/>
        <item x="19"/>
        <item x="8"/>
        <item x="11"/>
        <item x="0"/>
        <item x="17"/>
        <item x="15"/>
        <item x="6"/>
        <item x="3"/>
        <item x="4"/>
        <item x="5"/>
        <item x="1"/>
        <item x="13"/>
        <item x="14"/>
        <item x="2"/>
        <item x="16"/>
        <item x="9"/>
        <item x="12"/>
        <item x="10"/>
        <item t="default"/>
      </items>
    </pivotField>
    <pivotField showAll="0" countASubtotal="1">
      <items count="7">
        <item x="3"/>
        <item x="4"/>
        <item x="5"/>
        <item x="1"/>
        <item x="2"/>
        <item x="0"/>
        <item t="countA"/>
      </items>
    </pivotField>
    <pivotField axis="axisRow" showAll="0">
      <items count="11">
        <item x="5"/>
        <item x="7"/>
        <item x="9"/>
        <item x="0"/>
        <item x="6"/>
        <item x="2"/>
        <item x="4"/>
        <item x="3"/>
        <item x="1"/>
        <item x="8"/>
        <item t="default"/>
      </items>
    </pivotField>
  </pivotFields>
  <rowFields count="2">
    <field x="2"/>
    <field x="0"/>
  </rowFields>
  <rowItems count="31">
    <i>
      <x/>
    </i>
    <i r="1">
      <x v="6"/>
    </i>
    <i r="1">
      <x v="11"/>
    </i>
    <i>
      <x v="1"/>
    </i>
    <i r="1">
      <x v="3"/>
    </i>
    <i r="1">
      <x v="14"/>
    </i>
    <i>
      <x v="2"/>
    </i>
    <i r="1">
      <x v="18"/>
    </i>
    <i>
      <x v="3"/>
    </i>
    <i r="1">
      <x v="5"/>
    </i>
    <i r="1">
      <x v="8"/>
    </i>
    <i r="1">
      <x v="19"/>
    </i>
    <i>
      <x v="4"/>
    </i>
    <i r="1">
      <x/>
    </i>
    <i r="1">
      <x v="7"/>
    </i>
    <i>
      <x v="5"/>
    </i>
    <i r="1">
      <x v="1"/>
    </i>
    <i r="1">
      <x v="15"/>
    </i>
    <i>
      <x v="6"/>
    </i>
    <i r="1">
      <x v="4"/>
    </i>
    <i r="1">
      <x v="10"/>
    </i>
    <i>
      <x v="7"/>
    </i>
    <i r="1">
      <x v="2"/>
    </i>
    <i r="1">
      <x v="9"/>
    </i>
    <i r="1">
      <x v="13"/>
    </i>
    <i r="1">
      <x v="16"/>
    </i>
    <i>
      <x v="8"/>
    </i>
    <i r="1">
      <x v="12"/>
    </i>
    <i>
      <x v="9"/>
    </i>
    <i r="1">
      <x v="17"/>
    </i>
    <i t="grand">
      <x/>
    </i>
  </rowItems>
  <colItems count="1">
    <i/>
  </colItems>
  <dataFields count="1">
    <dataField name="Cuenta de Nomb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9D463-9F9B-4298-8F7F-D916634ED1A6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6:I33" firstHeaderRow="1" firstDataRow="1" firstDataCol="1"/>
  <pivotFields count="3">
    <pivotField axis="axisRow" dataField="1" showAll="0">
      <items count="21">
        <item x="7"/>
        <item x="18"/>
        <item x="19"/>
        <item x="8"/>
        <item x="11"/>
        <item x="0"/>
        <item x="17"/>
        <item x="15"/>
        <item x="6"/>
        <item x="3"/>
        <item x="4"/>
        <item x="5"/>
        <item x="1"/>
        <item x="13"/>
        <item x="14"/>
        <item x="2"/>
        <item x="16"/>
        <item x="9"/>
        <item x="12"/>
        <item x="10"/>
        <item t="default"/>
      </items>
    </pivotField>
    <pivotField axis="axisRow" showAll="0">
      <items count="7">
        <item x="3"/>
        <item x="4"/>
        <item x="5"/>
        <item x="1"/>
        <item x="2"/>
        <item x="0"/>
        <item t="default"/>
      </items>
    </pivotField>
    <pivotField showAll="0">
      <items count="11">
        <item x="5"/>
        <item x="7"/>
        <item x="9"/>
        <item x="0"/>
        <item x="6"/>
        <item x="2"/>
        <item x="4"/>
        <item x="3"/>
        <item x="1"/>
        <item x="8"/>
        <item t="default"/>
      </items>
    </pivotField>
  </pivotFields>
  <rowFields count="2">
    <field x="1"/>
    <field x="0"/>
  </rowFields>
  <rowItems count="27">
    <i>
      <x/>
    </i>
    <i r="1">
      <x v="9"/>
    </i>
    <i r="1">
      <x v="16"/>
    </i>
    <i r="1">
      <x v="19"/>
    </i>
    <i>
      <x v="1"/>
    </i>
    <i r="1">
      <x v="3"/>
    </i>
    <i r="1">
      <x v="4"/>
    </i>
    <i r="1">
      <x v="10"/>
    </i>
    <i>
      <x v="2"/>
    </i>
    <i r="1">
      <x v="11"/>
    </i>
    <i r="1">
      <x v="17"/>
    </i>
    <i>
      <x v="3"/>
    </i>
    <i r="1">
      <x/>
    </i>
    <i r="1">
      <x v="2"/>
    </i>
    <i r="1">
      <x v="6"/>
    </i>
    <i r="1">
      <x v="12"/>
    </i>
    <i r="1">
      <x v="13"/>
    </i>
    <i>
      <x v="4"/>
    </i>
    <i r="1">
      <x v="1"/>
    </i>
    <i r="1">
      <x v="7"/>
    </i>
    <i r="1">
      <x v="8"/>
    </i>
    <i r="1">
      <x v="15"/>
    </i>
    <i r="1">
      <x v="18"/>
    </i>
    <i>
      <x v="5"/>
    </i>
    <i r="1">
      <x v="5"/>
    </i>
    <i r="1">
      <x v="14"/>
    </i>
    <i t="grand">
      <x/>
    </i>
  </rowItems>
  <colItems count="1">
    <i/>
  </colItems>
  <dataFields count="1">
    <dataField name="Cuenta de Nomb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548CE-44EB-48B1-BD3B-340394CAFB84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1:L22" firstHeaderRow="1" firstDataRow="1" firstDataCol="1" rowPageCount="1" colPageCount="1"/>
  <pivotFields count="3">
    <pivotField dataField="1" showAll="0"/>
    <pivotField axis="axisPage" multipleItemSelectionAllowed="1" showAll="0">
      <items count="7">
        <item x="3"/>
        <item x="4"/>
        <item x="5"/>
        <item x="1"/>
        <item x="2"/>
        <item x="0"/>
        <item t="default"/>
      </items>
    </pivotField>
    <pivotField axis="axisRow" showAll="0">
      <items count="11">
        <item x="5"/>
        <item x="7"/>
        <item x="9"/>
        <item x="0"/>
        <item x="6"/>
        <item x="2"/>
        <item x="4"/>
        <item x="3"/>
        <item x="1"/>
        <item x="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Cuenta de Nomb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3093AD-45BE-4F49-8D0D-BA0F50500584}" name="Tabla1" displayName="Tabla1" ref="A1:C21" totalsRowShown="0">
  <autoFilter ref="A1:C21" xr:uid="{A83093AD-45BE-4F49-8D0D-BA0F50500584}"/>
  <tableColumns count="3">
    <tableColumn id="1" xr3:uid="{629DE983-F0EF-4C9B-8F70-5FC6DDBB6DD6}" name="Nombres" dataDxfId="3"/>
    <tableColumn id="2" xr3:uid="{BE8BC5BB-EEEC-4D83-92C4-5AA0769D6F6B}" name="Edades" dataDxfId="2"/>
    <tableColumn id="3" xr3:uid="{26CECBF8-5DCC-4563-9835-8C998DCB3118}" name="Puntaj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4-03-17T13:22:34.10" personId="{A267C7FF-7E78-4ABC-B97B-CAA20D55415E}" id="{1E49A7E3-82A4-4CA7-81E1-73E2E64B5375}">
    <text>número de participantes, se puede saber contando cualquiera de las 3 columnas</text>
  </threadedComment>
  <threadedComment ref="G7" dT="2024-03-17T13:22:52.31" personId="{A267C7FF-7E78-4ABC-B97B-CAA20D55415E}" id="{17634787-C75A-405D-A69D-D2ECC6A6E5E2}">
    <text>si la puntuación de una participante es mayor o igual a 200, directamente está clasificada, si es mayor o igual a 150 es apta y si es menor no es apta</text>
  </threadedComment>
  <threadedComment ref="I10" dT="2024-03-17T13:23:07.74" personId="{A267C7FF-7E78-4ABC-B97B-CAA20D55415E}" id="{1E6AA8DB-5B08-41DA-B708-66FDA239DBD4}">
    <text>personas clasificadas(puntuación mayor o igual a 200)</text>
  </threadedComment>
  <threadedComment ref="J13" dT="2024-03-17T13:23:18.97" personId="{A267C7FF-7E78-4ABC-B97B-CAA20D55415E}" id="{D1CB17E1-0F70-412A-8396-5EA9B6CE12F4}">
    <text>nos dice si en una celda hay error, si no lo hay devuelve el propio valor de la celda</text>
  </threadedComment>
  <threadedComment ref="L17" dT="2024-03-17T13:23:33.36" personId="{A267C7FF-7E78-4ABC-B97B-CAA20D55415E}" id="{BCFC8560-043E-4618-B6FD-8CBFB930AED8}">
    <text>nos da todos los datos de cada participante en una misma celda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4-03-17T13:24:58.88" personId="{A267C7FF-7E78-4ABC-B97B-CAA20D55415E}" id="{DAA87228-D7AB-42B8-A928-45D9762F6C09}">
    <text>En esta tabla dinámica vemos ordenado por puntos quién son y cuántas personas obtienen cada tramo de puntos</text>
  </threadedComment>
  <threadedComment ref="H6" dT="2024-03-17T13:25:08.24" personId="{A267C7FF-7E78-4ABC-B97B-CAA20D55415E}" id="{1605964F-345D-488E-BA5E-05545266F7B3}">
    <text>En esta tabla vemos ordenado por edad quién son y cuántas personas tienen cada edad</text>
  </threadedComment>
  <threadedComment ref="K11" dT="2024-03-17T13:25:18.88" personId="{A267C7FF-7E78-4ABC-B97B-CAA20D55415E}" id="{796084AB-240F-4243-A950-8925BA8AC5E8}">
    <text>En esta tabla vemos cuántas personas obtienen x puntos, y además se puede filtrar en función de la edad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2.xml"/><Relationship Id="rId3" Type="http://schemas.openxmlformats.org/officeDocument/2006/relationships/pivotTable" Target="../pivotTables/pivotTable3.xml"/><Relationship Id="rId7" Type="http://schemas.openxmlformats.org/officeDocument/2006/relationships/comments" Target="../comments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6AA3-E1A8-4506-ABF0-C20F9FC06CFF}">
  <dimension ref="A1:D25"/>
  <sheetViews>
    <sheetView tabSelected="1" workbookViewId="0">
      <pane ySplit="1" topLeftCell="A2" activePane="bottomLeft" state="frozen"/>
      <selection pane="bottomLeft" activeCell="D19" sqref="D19"/>
    </sheetView>
  </sheetViews>
  <sheetFormatPr baseColWidth="10" defaultRowHeight="15" x14ac:dyDescent="0.25"/>
  <sheetData>
    <row r="1" spans="1:3" s="1" customFormat="1" ht="30" customHeight="1" x14ac:dyDescent="0.25">
      <c r="A1" s="2" t="s">
        <v>0</v>
      </c>
      <c r="B1" s="1" t="s">
        <v>1</v>
      </c>
      <c r="C1" s="3" t="s">
        <v>2</v>
      </c>
    </row>
    <row r="2" spans="1:3" x14ac:dyDescent="0.25">
      <c r="A2" s="5" t="s">
        <v>3</v>
      </c>
      <c r="B2" s="4">
        <v>17</v>
      </c>
      <c r="C2" s="4">
        <v>150</v>
      </c>
    </row>
    <row r="3" spans="1:3" x14ac:dyDescent="0.25">
      <c r="A3" s="5" t="s">
        <v>10</v>
      </c>
      <c r="B3" s="4">
        <v>15</v>
      </c>
      <c r="C3" s="4">
        <v>200</v>
      </c>
    </row>
    <row r="4" spans="1:3" x14ac:dyDescent="0.25">
      <c r="A4" s="5" t="s">
        <v>5</v>
      </c>
      <c r="B4" s="4">
        <v>16</v>
      </c>
      <c r="C4" s="4">
        <v>170</v>
      </c>
    </row>
    <row r="5" spans="1:3" x14ac:dyDescent="0.25">
      <c r="A5" s="5" t="s">
        <v>4</v>
      </c>
      <c r="B5" s="4">
        <v>12</v>
      </c>
      <c r="C5" s="4">
        <v>190</v>
      </c>
    </row>
    <row r="6" spans="1:3" x14ac:dyDescent="0.25">
      <c r="A6" s="5" t="s">
        <v>6</v>
      </c>
      <c r="B6" s="4">
        <v>13</v>
      </c>
      <c r="C6" s="4">
        <v>180</v>
      </c>
    </row>
    <row r="7" spans="1:3" x14ac:dyDescent="0.25">
      <c r="A7" s="5" t="s">
        <v>11</v>
      </c>
      <c r="B7" s="4">
        <v>14</v>
      </c>
      <c r="C7" s="4">
        <v>120</v>
      </c>
    </row>
    <row r="8" spans="1:3" x14ac:dyDescent="0.25">
      <c r="A8" s="5" t="s">
        <v>12</v>
      </c>
      <c r="B8" s="4">
        <v>16</v>
      </c>
      <c r="C8" s="4">
        <v>150</v>
      </c>
    </row>
    <row r="9" spans="1:3" x14ac:dyDescent="0.25">
      <c r="A9" s="5" t="s">
        <v>7</v>
      </c>
      <c r="B9" s="4">
        <v>15</v>
      </c>
      <c r="C9" s="4">
        <v>160</v>
      </c>
    </row>
    <row r="10" spans="1:3" x14ac:dyDescent="0.25">
      <c r="A10" s="5" t="s">
        <v>8</v>
      </c>
      <c r="B10" s="4">
        <v>13</v>
      </c>
      <c r="C10" s="4">
        <v>130</v>
      </c>
    </row>
    <row r="11" spans="1:3" x14ac:dyDescent="0.25">
      <c r="A11" s="5" t="s">
        <v>9</v>
      </c>
      <c r="B11" s="4">
        <v>14</v>
      </c>
      <c r="C11" s="4">
        <v>210</v>
      </c>
    </row>
    <row r="12" spans="1:3" x14ac:dyDescent="0.25">
      <c r="A12" s="5" t="s">
        <v>13</v>
      </c>
      <c r="B12" s="4">
        <v>12</v>
      </c>
      <c r="C12" s="4">
        <v>150</v>
      </c>
    </row>
    <row r="13" spans="1:3" x14ac:dyDescent="0.25">
      <c r="A13" s="5" t="s">
        <v>14</v>
      </c>
      <c r="B13" s="4">
        <v>13</v>
      </c>
      <c r="C13" s="4">
        <v>180</v>
      </c>
    </row>
    <row r="14" spans="1:3" x14ac:dyDescent="0.25">
      <c r="A14" s="5" t="s">
        <v>15</v>
      </c>
      <c r="B14" s="4">
        <v>16</v>
      </c>
      <c r="C14" s="4">
        <v>140</v>
      </c>
    </row>
    <row r="15" spans="1:3" x14ac:dyDescent="0.25">
      <c r="A15" s="5" t="s">
        <v>16</v>
      </c>
      <c r="B15" s="4">
        <v>15</v>
      </c>
      <c r="C15" s="4">
        <v>190</v>
      </c>
    </row>
    <row r="16" spans="1:3" x14ac:dyDescent="0.25">
      <c r="A16" s="5" t="s">
        <v>17</v>
      </c>
      <c r="B16" s="4">
        <v>17</v>
      </c>
      <c r="C16" s="4">
        <v>130</v>
      </c>
    </row>
    <row r="17" spans="1:4" x14ac:dyDescent="0.25">
      <c r="A17" s="5" t="s">
        <v>18</v>
      </c>
      <c r="B17" s="4">
        <v>16</v>
      </c>
      <c r="C17" s="4">
        <v>160</v>
      </c>
    </row>
    <row r="18" spans="1:4" x14ac:dyDescent="0.25">
      <c r="A18" s="5" t="s">
        <v>19</v>
      </c>
      <c r="B18" s="4">
        <v>12</v>
      </c>
      <c r="C18" s="4">
        <v>190</v>
      </c>
    </row>
    <row r="19" spans="1:4" x14ac:dyDescent="0.25">
      <c r="A19" s="5" t="s">
        <v>20</v>
      </c>
      <c r="B19" s="4">
        <v>15</v>
      </c>
      <c r="C19" s="4">
        <v>120</v>
      </c>
    </row>
    <row r="20" spans="1:4" x14ac:dyDescent="0.25">
      <c r="A20" s="5" t="s">
        <v>21</v>
      </c>
      <c r="B20" s="4">
        <v>16</v>
      </c>
      <c r="C20" s="4">
        <v>170</v>
      </c>
    </row>
    <row r="21" spans="1:4" x14ac:dyDescent="0.25">
      <c r="A21" s="5" t="s">
        <v>22</v>
      </c>
      <c r="B21" s="4">
        <v>15</v>
      </c>
      <c r="C21" s="4">
        <v>190</v>
      </c>
    </row>
    <row r="22" spans="1:4" x14ac:dyDescent="0.25">
      <c r="B22">
        <f>SUM(B$2:B$21)</f>
        <v>292</v>
      </c>
      <c r="C22">
        <f>SUM(C$2:C$21)</f>
        <v>3280</v>
      </c>
      <c r="D22" s="6" t="s">
        <v>23</v>
      </c>
    </row>
    <row r="23" spans="1:4" x14ac:dyDescent="0.25">
      <c r="B23">
        <f>AVERAGE(B$2:B$21)</f>
        <v>14.6</v>
      </c>
      <c r="C23">
        <f>AVERAGE(C$2:C$21)</f>
        <v>164</v>
      </c>
      <c r="D23" s="6" t="s">
        <v>24</v>
      </c>
    </row>
    <row r="24" spans="1:4" x14ac:dyDescent="0.25">
      <c r="B24">
        <f>MAX(B$2:B$21)</f>
        <v>17</v>
      </c>
      <c r="C24">
        <f>MAX(C$2:C$21)</f>
        <v>210</v>
      </c>
      <c r="D24" s="6" t="s">
        <v>25</v>
      </c>
    </row>
    <row r="25" spans="1:4" x14ac:dyDescent="0.25">
      <c r="B25">
        <f>MIN(B$2:B$21)</f>
        <v>12</v>
      </c>
      <c r="C25">
        <f>MIN(C$2:C$21)</f>
        <v>120</v>
      </c>
      <c r="D25" s="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C26-28E1-4121-AD90-44989D066010}">
  <dimension ref="A1:P60"/>
  <sheetViews>
    <sheetView zoomScale="87" zoomScaleNormal="46" workbookViewId="0">
      <selection activeCell="B35" sqref="B35"/>
    </sheetView>
  </sheetViews>
  <sheetFormatPr baseColWidth="10" defaultRowHeight="15" x14ac:dyDescent="0.25"/>
  <cols>
    <col min="4" max="4" width="11.42578125" customWidth="1"/>
    <col min="6" max="6" width="12.28515625" customWidth="1"/>
    <col min="7" max="7" width="14.140625" customWidth="1"/>
    <col min="8" max="8" width="11.42578125" customWidth="1"/>
    <col min="9" max="9" width="14.42578125" customWidth="1"/>
    <col min="11" max="11" width="14.5703125" customWidth="1"/>
    <col min="12" max="12" width="26.140625" customWidth="1"/>
  </cols>
  <sheetData>
    <row r="1" spans="1:11" s="1" customFormat="1" ht="30" customHeight="1" x14ac:dyDescent="0.25">
      <c r="A1" s="2" t="s">
        <v>0</v>
      </c>
      <c r="B1" s="1" t="s">
        <v>1</v>
      </c>
      <c r="C1" s="3" t="s">
        <v>2</v>
      </c>
    </row>
    <row r="2" spans="1:11" x14ac:dyDescent="0.25">
      <c r="A2" s="5" t="s">
        <v>3</v>
      </c>
      <c r="B2" s="4">
        <v>17</v>
      </c>
      <c r="C2" s="4">
        <v>150</v>
      </c>
    </row>
    <row r="3" spans="1:11" x14ac:dyDescent="0.25">
      <c r="A3" s="5" t="s">
        <v>10</v>
      </c>
      <c r="B3" s="4">
        <v>15</v>
      </c>
      <c r="C3" s="4">
        <v>200</v>
      </c>
      <c r="F3" s="7" t="s">
        <v>27</v>
      </c>
    </row>
    <row r="4" spans="1:11" x14ac:dyDescent="0.25">
      <c r="A4" s="5" t="s">
        <v>5</v>
      </c>
      <c r="B4" s="4">
        <v>16</v>
      </c>
      <c r="C4" s="4">
        <v>170</v>
      </c>
      <c r="F4" t="s">
        <v>0</v>
      </c>
      <c r="G4" t="s">
        <v>1</v>
      </c>
      <c r="H4" t="s">
        <v>2</v>
      </c>
    </row>
    <row r="5" spans="1:11" x14ac:dyDescent="0.25">
      <c r="A5" s="5" t="s">
        <v>4</v>
      </c>
      <c r="B5" s="4">
        <v>12</v>
      </c>
      <c r="C5" s="4">
        <v>190</v>
      </c>
      <c r="F5">
        <f>COUNTA(A2:A21)</f>
        <v>20</v>
      </c>
      <c r="G5">
        <f>COUNT(B2:B21)</f>
        <v>20</v>
      </c>
      <c r="H5">
        <f>COUNT(C2:C21)</f>
        <v>20</v>
      </c>
    </row>
    <row r="6" spans="1:11" x14ac:dyDescent="0.25">
      <c r="A6" s="5" t="s">
        <v>6</v>
      </c>
      <c r="B6" s="4">
        <v>13</v>
      </c>
      <c r="C6" s="4">
        <v>180</v>
      </c>
    </row>
    <row r="7" spans="1:11" x14ac:dyDescent="0.25">
      <c r="A7" s="5" t="s">
        <v>11</v>
      </c>
      <c r="B7" s="4">
        <v>14</v>
      </c>
      <c r="C7" s="4">
        <v>120</v>
      </c>
      <c r="G7" s="7" t="s">
        <v>28</v>
      </c>
    </row>
    <row r="8" spans="1:11" x14ac:dyDescent="0.25">
      <c r="A8" s="5" t="s">
        <v>12</v>
      </c>
      <c r="B8" s="4">
        <v>16</v>
      </c>
      <c r="C8" s="4">
        <v>150</v>
      </c>
      <c r="F8" s="5" t="s">
        <v>3</v>
      </c>
      <c r="G8" t="str">
        <f t="shared" ref="G8:G27" si="0">IF(C2&gt;=200,"CLASIFICADA",IF(C2&gt;=150,"APTA","NO APTA"))</f>
        <v>APTA</v>
      </c>
    </row>
    <row r="9" spans="1:11" x14ac:dyDescent="0.25">
      <c r="A9" s="5" t="s">
        <v>7</v>
      </c>
      <c r="B9" s="4">
        <v>15</v>
      </c>
      <c r="C9" s="4">
        <v>160</v>
      </c>
      <c r="F9" s="5" t="s">
        <v>10</v>
      </c>
      <c r="G9" t="str">
        <f t="shared" si="0"/>
        <v>CLASIFICADA</v>
      </c>
    </row>
    <row r="10" spans="1:11" x14ac:dyDescent="0.25">
      <c r="A10" s="5" t="s">
        <v>8</v>
      </c>
      <c r="B10" s="4">
        <v>13</v>
      </c>
      <c r="C10" s="4">
        <v>130</v>
      </c>
      <c r="F10" s="5" t="s">
        <v>5</v>
      </c>
      <c r="G10" t="str">
        <f t="shared" si="0"/>
        <v>APTA</v>
      </c>
      <c r="I10" s="7" t="s">
        <v>30</v>
      </c>
    </row>
    <row r="11" spans="1:11" x14ac:dyDescent="0.25">
      <c r="A11" s="5" t="s">
        <v>9</v>
      </c>
      <c r="B11" s="4">
        <v>14</v>
      </c>
      <c r="C11" s="4">
        <v>210</v>
      </c>
      <c r="F11" s="5" t="s">
        <v>4</v>
      </c>
      <c r="G11" t="str">
        <f t="shared" si="0"/>
        <v>APTA</v>
      </c>
      <c r="I11">
        <f>COUNTIF(C2:C21,"&gt;=200")</f>
        <v>2</v>
      </c>
    </row>
    <row r="12" spans="1:11" x14ac:dyDescent="0.25">
      <c r="A12" s="5" t="s">
        <v>13</v>
      </c>
      <c r="B12" s="4">
        <v>12</v>
      </c>
      <c r="C12" s="4">
        <v>150</v>
      </c>
      <c r="F12" s="5" t="s">
        <v>6</v>
      </c>
      <c r="G12" t="str">
        <f t="shared" si="0"/>
        <v>APTA</v>
      </c>
    </row>
    <row r="13" spans="1:11" x14ac:dyDescent="0.25">
      <c r="A13" s="5" t="s">
        <v>14</v>
      </c>
      <c r="B13" s="4">
        <v>13</v>
      </c>
      <c r="C13" s="4">
        <v>180</v>
      </c>
      <c r="F13" s="5" t="s">
        <v>11</v>
      </c>
      <c r="G13" t="str">
        <f t="shared" si="0"/>
        <v>NO APTA</v>
      </c>
      <c r="J13" s="7" t="s">
        <v>29</v>
      </c>
    </row>
    <row r="14" spans="1:11" x14ac:dyDescent="0.25">
      <c r="A14" s="5" t="s">
        <v>15</v>
      </c>
      <c r="B14" s="4">
        <v>16</v>
      </c>
      <c r="C14" s="4">
        <v>140</v>
      </c>
      <c r="F14" s="5" t="s">
        <v>12</v>
      </c>
      <c r="G14" t="str">
        <f t="shared" si="0"/>
        <v>APTA</v>
      </c>
      <c r="J14" t="e">
        <f>2/0</f>
        <v>#DIV/0!</v>
      </c>
      <c r="K14" t="str">
        <f>IFERROR(J14,"Celda con error")</f>
        <v>Celda con error</v>
      </c>
    </row>
    <row r="15" spans="1:11" x14ac:dyDescent="0.25">
      <c r="A15" s="5" t="s">
        <v>16</v>
      </c>
      <c r="B15" s="4">
        <v>15</v>
      </c>
      <c r="C15" s="4">
        <v>190</v>
      </c>
      <c r="F15" s="5" t="s">
        <v>7</v>
      </c>
      <c r="G15" t="str">
        <f t="shared" si="0"/>
        <v>APTA</v>
      </c>
      <c r="J15">
        <f>2</f>
        <v>2</v>
      </c>
      <c r="K15">
        <f>IFERROR(J15,"Celda con error")</f>
        <v>2</v>
      </c>
    </row>
    <row r="16" spans="1:11" x14ac:dyDescent="0.25">
      <c r="A16" s="5" t="s">
        <v>17</v>
      </c>
      <c r="B16" s="4">
        <v>17</v>
      </c>
      <c r="C16" s="4">
        <v>130</v>
      </c>
      <c r="F16" s="5" t="s">
        <v>8</v>
      </c>
      <c r="G16" t="str">
        <f t="shared" si="0"/>
        <v>NO APTA</v>
      </c>
    </row>
    <row r="17" spans="1:14" x14ac:dyDescent="0.25">
      <c r="A17" s="5" t="s">
        <v>18</v>
      </c>
      <c r="B17" s="4">
        <v>16</v>
      </c>
      <c r="C17" s="4">
        <v>160</v>
      </c>
      <c r="F17" s="5" t="s">
        <v>9</v>
      </c>
      <c r="G17" t="str">
        <f t="shared" si="0"/>
        <v>CLASIFICADA</v>
      </c>
      <c r="L17" s="7" t="s">
        <v>31</v>
      </c>
    </row>
    <row r="18" spans="1:14" x14ac:dyDescent="0.25">
      <c r="A18" s="5" t="s">
        <v>19</v>
      </c>
      <c r="B18" s="4">
        <v>12</v>
      </c>
      <c r="C18" s="4">
        <v>190</v>
      </c>
      <c r="F18" s="5" t="s">
        <v>13</v>
      </c>
      <c r="G18" t="str">
        <f t="shared" si="0"/>
        <v>APTA</v>
      </c>
      <c r="L18" t="str">
        <f>_xlfn.CONCAT(A2," ",B2," ","años"," ",C2," ","puntos")</f>
        <v>Eva 17 años 150 puntos</v>
      </c>
    </row>
    <row r="19" spans="1:14" x14ac:dyDescent="0.25">
      <c r="A19" s="5" t="s">
        <v>20</v>
      </c>
      <c r="B19" s="4">
        <v>15</v>
      </c>
      <c r="C19" s="4">
        <v>120</v>
      </c>
      <c r="F19" s="5" t="s">
        <v>14</v>
      </c>
      <c r="G19" t="str">
        <f t="shared" si="0"/>
        <v>APTA</v>
      </c>
      <c r="L19" t="str">
        <f t="shared" ref="L19:L37" si="1">_xlfn.CONCAT(A3," ",B3," ","años"," ",C3," ","puntos")</f>
        <v>Natalia 15 años 200 puntos</v>
      </c>
    </row>
    <row r="20" spans="1:14" x14ac:dyDescent="0.25">
      <c r="A20" s="5" t="s">
        <v>21</v>
      </c>
      <c r="B20" s="4">
        <v>16</v>
      </c>
      <c r="C20" s="4">
        <v>170</v>
      </c>
      <c r="F20" s="5" t="s">
        <v>15</v>
      </c>
      <c r="G20" t="str">
        <f t="shared" si="0"/>
        <v>NO APTA</v>
      </c>
      <c r="L20" t="str">
        <f t="shared" si="1"/>
        <v>Noemí 16 años 170 puntos</v>
      </c>
    </row>
    <row r="21" spans="1:14" x14ac:dyDescent="0.25">
      <c r="A21" s="5" t="s">
        <v>22</v>
      </c>
      <c r="B21" s="4">
        <v>15</v>
      </c>
      <c r="C21" s="4">
        <v>190</v>
      </c>
      <c r="F21" s="5" t="s">
        <v>16</v>
      </c>
      <c r="G21" t="str">
        <f t="shared" si="0"/>
        <v>APTA</v>
      </c>
      <c r="L21" t="str">
        <f t="shared" si="1"/>
        <v>Marina 12 años 190 puntos</v>
      </c>
    </row>
    <row r="22" spans="1:14" x14ac:dyDescent="0.25">
      <c r="B22">
        <f>SUM(B$2:B$21)</f>
        <v>292</v>
      </c>
      <c r="C22">
        <f>SUM(C$2:C$21)</f>
        <v>3280</v>
      </c>
      <c r="D22" s="6" t="s">
        <v>23</v>
      </c>
      <c r="F22" s="5" t="s">
        <v>17</v>
      </c>
      <c r="G22" t="str">
        <f t="shared" si="0"/>
        <v>NO APTA</v>
      </c>
      <c r="L22" t="str">
        <f t="shared" si="1"/>
        <v>Marta 13 años 180 puntos</v>
      </c>
      <c r="N22" s="4"/>
    </row>
    <row r="23" spans="1:14" x14ac:dyDescent="0.25">
      <c r="B23">
        <f>AVERAGE(B$2:B$21)</f>
        <v>14.6</v>
      </c>
      <c r="C23">
        <f>AVERAGE(C$2:C$21)</f>
        <v>164</v>
      </c>
      <c r="D23" s="6" t="s">
        <v>24</v>
      </c>
      <c r="F23" s="5" t="s">
        <v>18</v>
      </c>
      <c r="G23" t="str">
        <f t="shared" si="0"/>
        <v>APTA</v>
      </c>
      <c r="L23" t="str">
        <f t="shared" si="1"/>
        <v>Miriam 14 años 120 puntos</v>
      </c>
    </row>
    <row r="24" spans="1:14" x14ac:dyDescent="0.25">
      <c r="B24">
        <f>MAX(B$2:B$21)</f>
        <v>17</v>
      </c>
      <c r="C24">
        <f>MAX(C$2:C$21)</f>
        <v>210</v>
      </c>
      <c r="D24" s="6" t="s">
        <v>25</v>
      </c>
      <c r="F24" s="5" t="s">
        <v>19</v>
      </c>
      <c r="G24" t="str">
        <f t="shared" si="0"/>
        <v>APTA</v>
      </c>
      <c r="L24" t="str">
        <f t="shared" si="1"/>
        <v>María 16 años 150 puntos</v>
      </c>
    </row>
    <row r="25" spans="1:14" x14ac:dyDescent="0.25">
      <c r="B25">
        <f>MIN(B$2:B$21)</f>
        <v>12</v>
      </c>
      <c r="C25">
        <f>MIN(C$2:C$21)</f>
        <v>120</v>
      </c>
      <c r="D25" s="6" t="s">
        <v>26</v>
      </c>
      <c r="F25" s="5" t="s">
        <v>20</v>
      </c>
      <c r="G25" t="str">
        <f t="shared" si="0"/>
        <v>NO APTA</v>
      </c>
      <c r="L25" t="str">
        <f t="shared" si="1"/>
        <v>Adela 15 años 160 puntos</v>
      </c>
    </row>
    <row r="26" spans="1:14" x14ac:dyDescent="0.25">
      <c r="F26" s="5" t="s">
        <v>21</v>
      </c>
      <c r="G26" t="str">
        <f t="shared" si="0"/>
        <v>APTA</v>
      </c>
      <c r="L26" t="str">
        <f t="shared" si="1"/>
        <v>Clara 13 años 130 puntos</v>
      </c>
    </row>
    <row r="27" spans="1:14" x14ac:dyDescent="0.25">
      <c r="A27" t="s">
        <v>1</v>
      </c>
      <c r="B27" t="s">
        <v>36</v>
      </c>
      <c r="F27" s="5" t="s">
        <v>22</v>
      </c>
      <c r="G27" t="str">
        <f t="shared" si="0"/>
        <v>APTA</v>
      </c>
      <c r="L27" t="str">
        <f t="shared" si="1"/>
        <v>Sonia 14 años 210 puntos</v>
      </c>
    </row>
    <row r="28" spans="1:14" x14ac:dyDescent="0.25">
      <c r="A28">
        <v>17</v>
      </c>
      <c r="B28">
        <f>COUNTIF($B$2:$B$21,17)</f>
        <v>2</v>
      </c>
      <c r="L28" t="str">
        <f t="shared" si="1"/>
        <v>Violeta 12 años 150 puntos</v>
      </c>
    </row>
    <row r="29" spans="1:14" x14ac:dyDescent="0.25">
      <c r="A29">
        <v>16</v>
      </c>
      <c r="B29">
        <f>COUNTIF($B$2:$B$21,16)</f>
        <v>5</v>
      </c>
      <c r="L29" t="str">
        <f t="shared" si="1"/>
        <v>Cristina 13 años 180 puntos</v>
      </c>
    </row>
    <row r="30" spans="1:14" x14ac:dyDescent="0.25">
      <c r="A30">
        <v>15</v>
      </c>
      <c r="B30">
        <f>COUNTIF($B$2:$B$21,15)</f>
        <v>5</v>
      </c>
      <c r="L30" t="str">
        <f t="shared" si="1"/>
        <v>Verónica 16 años 140 puntos</v>
      </c>
    </row>
    <row r="31" spans="1:14" x14ac:dyDescent="0.25">
      <c r="A31">
        <v>14</v>
      </c>
      <c r="B31">
        <f>COUNTIF($B$2:$B$21,14)</f>
        <v>2</v>
      </c>
      <c r="L31" t="str">
        <f t="shared" si="1"/>
        <v>Nerea 15 años 190 puntos</v>
      </c>
    </row>
    <row r="32" spans="1:14" x14ac:dyDescent="0.25">
      <c r="A32">
        <v>13</v>
      </c>
      <c r="B32">
        <f>COUNTIF($B$2:$B$21,13)</f>
        <v>3</v>
      </c>
      <c r="L32" t="str">
        <f t="shared" si="1"/>
        <v>Nieves 17 años 130 puntos</v>
      </c>
    </row>
    <row r="33" spans="1:16" x14ac:dyDescent="0.25">
      <c r="A33">
        <v>12</v>
      </c>
      <c r="B33">
        <f>COUNTIF($B$2:$B$21,12)</f>
        <v>3</v>
      </c>
      <c r="L33" t="str">
        <f t="shared" si="1"/>
        <v>Lidia 16 años 160 puntos</v>
      </c>
    </row>
    <row r="34" spans="1:16" x14ac:dyDescent="0.25">
      <c r="L34" t="str">
        <f t="shared" si="1"/>
        <v>Rosario 12 años 190 puntos</v>
      </c>
    </row>
    <row r="35" spans="1:16" x14ac:dyDescent="0.25">
      <c r="L35" t="str">
        <f t="shared" si="1"/>
        <v>Laura 15 años 120 puntos</v>
      </c>
    </row>
    <row r="36" spans="1:16" x14ac:dyDescent="0.25">
      <c r="B36" t="s">
        <v>37</v>
      </c>
      <c r="L36" t="str">
        <f t="shared" si="1"/>
        <v>Adriana 16 años 170 puntos</v>
      </c>
    </row>
    <row r="37" spans="1:16" x14ac:dyDescent="0.25">
      <c r="L37" t="str">
        <f t="shared" si="1"/>
        <v>Aida 15 años 190 puntos</v>
      </c>
    </row>
    <row r="42" spans="1:16" x14ac:dyDescent="0.25">
      <c r="I42" t="s">
        <v>38</v>
      </c>
    </row>
    <row r="47" spans="1:16" x14ac:dyDescent="0.25">
      <c r="P47" t="s">
        <v>40</v>
      </c>
    </row>
    <row r="60" spans="9:9" x14ac:dyDescent="0.25">
      <c r="I60" t="s">
        <v>39</v>
      </c>
    </row>
  </sheetData>
  <conditionalFormatting sqref="G8:G27">
    <cfRule type="containsText" dxfId="0" priority="1" operator="containsText" text="CLASIFICADA">
      <formula>NOT(ISERROR(SEARCH("CLASIFICADA",G8)))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70F3-40A6-44AA-BF09-6DFE0B7471B9}">
  <dimension ref="A1:L34"/>
  <sheetViews>
    <sheetView zoomScale="80" workbookViewId="0">
      <selection activeCell="K8" sqref="K8"/>
    </sheetView>
  </sheetViews>
  <sheetFormatPr baseColWidth="10" defaultRowHeight="15" x14ac:dyDescent="0.25"/>
  <cols>
    <col min="5" max="5" width="18.140625" bestFit="1" customWidth="1"/>
    <col min="6" max="7" width="19.140625" bestFit="1" customWidth="1"/>
    <col min="8" max="8" width="18.140625" bestFit="1" customWidth="1"/>
    <col min="9" max="9" width="19.140625" bestFit="1" customWidth="1"/>
    <col min="11" max="11" width="18.140625" bestFit="1" customWidth="1"/>
    <col min="12" max="12" width="19.140625" bestFit="1" customWidth="1"/>
    <col min="13" max="14" width="4" bestFit="1" customWidth="1"/>
    <col min="15" max="15" width="18.140625" bestFit="1" customWidth="1"/>
    <col min="16" max="16" width="19.140625" bestFit="1" customWidth="1"/>
    <col min="17" max="18" width="4.42578125" bestFit="1" customWidth="1"/>
    <col min="21" max="25" width="4.42578125" bestFit="1" customWidth="1"/>
    <col min="26" max="26" width="12.5703125" bestFit="1" customWidth="1"/>
  </cols>
  <sheetData>
    <row r="1" spans="1:12" x14ac:dyDescent="0.25">
      <c r="A1" s="2" t="s">
        <v>0</v>
      </c>
      <c r="B1" s="1" t="s">
        <v>1</v>
      </c>
      <c r="C1" s="3" t="s">
        <v>2</v>
      </c>
    </row>
    <row r="2" spans="1:12" x14ac:dyDescent="0.25">
      <c r="A2" s="5" t="s">
        <v>3</v>
      </c>
      <c r="B2" s="4">
        <v>17</v>
      </c>
      <c r="C2" s="4">
        <v>150</v>
      </c>
    </row>
    <row r="3" spans="1:12" x14ac:dyDescent="0.25">
      <c r="A3" s="5" t="s">
        <v>10</v>
      </c>
      <c r="B3" s="4">
        <v>15</v>
      </c>
      <c r="C3" s="4">
        <v>200</v>
      </c>
      <c r="E3" s="8" t="s">
        <v>32</v>
      </c>
      <c r="F3" t="s">
        <v>35</v>
      </c>
    </row>
    <row r="4" spans="1:12" x14ac:dyDescent="0.25">
      <c r="A4" s="5" t="s">
        <v>5</v>
      </c>
      <c r="B4" s="4">
        <v>16</v>
      </c>
      <c r="C4" s="4">
        <v>170</v>
      </c>
      <c r="E4" s="9">
        <v>120</v>
      </c>
      <c r="F4">
        <v>2</v>
      </c>
    </row>
    <row r="5" spans="1:12" x14ac:dyDescent="0.25">
      <c r="A5" s="5" t="s">
        <v>4</v>
      </c>
      <c r="B5" s="4">
        <v>12</v>
      </c>
      <c r="C5" s="4">
        <v>190</v>
      </c>
      <c r="E5" s="10" t="s">
        <v>20</v>
      </c>
      <c r="F5">
        <v>1</v>
      </c>
    </row>
    <row r="6" spans="1:12" x14ac:dyDescent="0.25">
      <c r="A6" s="5" t="s">
        <v>6</v>
      </c>
      <c r="B6" s="4">
        <v>13</v>
      </c>
      <c r="C6" s="4">
        <v>180</v>
      </c>
      <c r="E6" s="10" t="s">
        <v>11</v>
      </c>
      <c r="F6">
        <v>1</v>
      </c>
      <c r="H6" s="8" t="s">
        <v>32</v>
      </c>
      <c r="I6" t="s">
        <v>35</v>
      </c>
    </row>
    <row r="7" spans="1:12" x14ac:dyDescent="0.25">
      <c r="A7" s="5" t="s">
        <v>11</v>
      </c>
      <c r="B7" s="4">
        <v>14</v>
      </c>
      <c r="C7" s="4">
        <v>120</v>
      </c>
      <c r="E7" s="9">
        <v>130</v>
      </c>
      <c r="F7">
        <v>2</v>
      </c>
      <c r="H7" s="9">
        <v>12</v>
      </c>
      <c r="I7">
        <v>3</v>
      </c>
    </row>
    <row r="8" spans="1:12" x14ac:dyDescent="0.25">
      <c r="A8" s="5" t="s">
        <v>12</v>
      </c>
      <c r="B8" s="4">
        <v>16</v>
      </c>
      <c r="C8" s="4">
        <v>150</v>
      </c>
      <c r="E8" s="10" t="s">
        <v>8</v>
      </c>
      <c r="F8">
        <v>1</v>
      </c>
      <c r="H8" s="10" t="s">
        <v>4</v>
      </c>
      <c r="I8">
        <v>1</v>
      </c>
    </row>
    <row r="9" spans="1:12" x14ac:dyDescent="0.25">
      <c r="A9" s="5" t="s">
        <v>7</v>
      </c>
      <c r="B9" s="4">
        <v>15</v>
      </c>
      <c r="C9" s="4">
        <v>160</v>
      </c>
      <c r="E9" s="10" t="s">
        <v>17</v>
      </c>
      <c r="F9">
        <v>1</v>
      </c>
      <c r="H9" s="10" t="s">
        <v>19</v>
      </c>
      <c r="I9">
        <v>1</v>
      </c>
      <c r="K9" s="8" t="s">
        <v>1</v>
      </c>
      <c r="L9" t="s">
        <v>34</v>
      </c>
    </row>
    <row r="10" spans="1:12" x14ac:dyDescent="0.25">
      <c r="A10" s="5" t="s">
        <v>8</v>
      </c>
      <c r="B10" s="4">
        <v>13</v>
      </c>
      <c r="C10" s="4">
        <v>130</v>
      </c>
      <c r="E10" s="9">
        <v>140</v>
      </c>
      <c r="F10">
        <v>1</v>
      </c>
      <c r="H10" s="10" t="s">
        <v>13</v>
      </c>
      <c r="I10">
        <v>1</v>
      </c>
    </row>
    <row r="11" spans="1:12" x14ac:dyDescent="0.25">
      <c r="A11" s="5" t="s">
        <v>9</v>
      </c>
      <c r="B11" s="4">
        <v>14</v>
      </c>
      <c r="C11" s="4">
        <v>210</v>
      </c>
      <c r="E11" s="10" t="s">
        <v>15</v>
      </c>
      <c r="F11">
        <v>1</v>
      </c>
      <c r="H11" s="9">
        <v>13</v>
      </c>
      <c r="I11">
        <v>3</v>
      </c>
      <c r="K11" s="8" t="s">
        <v>32</v>
      </c>
      <c r="L11" t="s">
        <v>35</v>
      </c>
    </row>
    <row r="12" spans="1:12" x14ac:dyDescent="0.25">
      <c r="A12" s="5" t="s">
        <v>13</v>
      </c>
      <c r="B12" s="4">
        <v>12</v>
      </c>
      <c r="C12" s="4">
        <v>150</v>
      </c>
      <c r="E12" s="9">
        <v>150</v>
      </c>
      <c r="F12">
        <v>3</v>
      </c>
      <c r="H12" s="10" t="s">
        <v>8</v>
      </c>
      <c r="I12">
        <v>1</v>
      </c>
      <c r="K12" s="9">
        <v>120</v>
      </c>
      <c r="L12">
        <v>2</v>
      </c>
    </row>
    <row r="13" spans="1:12" x14ac:dyDescent="0.25">
      <c r="A13" s="5" t="s">
        <v>14</v>
      </c>
      <c r="B13" s="4">
        <v>13</v>
      </c>
      <c r="C13" s="4">
        <v>180</v>
      </c>
      <c r="E13" s="10" t="s">
        <v>3</v>
      </c>
      <c r="F13">
        <v>1</v>
      </c>
      <c r="H13" s="10" t="s">
        <v>14</v>
      </c>
      <c r="I13">
        <v>1</v>
      </c>
      <c r="K13" s="9">
        <v>130</v>
      </c>
      <c r="L13">
        <v>2</v>
      </c>
    </row>
    <row r="14" spans="1:12" x14ac:dyDescent="0.25">
      <c r="A14" s="5" t="s">
        <v>15</v>
      </c>
      <c r="B14" s="4">
        <v>16</v>
      </c>
      <c r="C14" s="4">
        <v>140</v>
      </c>
      <c r="E14" s="10" t="s">
        <v>12</v>
      </c>
      <c r="F14">
        <v>1</v>
      </c>
      <c r="H14" s="10" t="s">
        <v>6</v>
      </c>
      <c r="I14">
        <v>1</v>
      </c>
      <c r="K14" s="9">
        <v>140</v>
      </c>
      <c r="L14">
        <v>1</v>
      </c>
    </row>
    <row r="15" spans="1:12" x14ac:dyDescent="0.25">
      <c r="A15" s="5" t="s">
        <v>16</v>
      </c>
      <c r="B15" s="4">
        <v>15</v>
      </c>
      <c r="C15" s="4">
        <v>190</v>
      </c>
      <c r="E15" s="10" t="s">
        <v>13</v>
      </c>
      <c r="F15">
        <v>1</v>
      </c>
      <c r="H15" s="9">
        <v>14</v>
      </c>
      <c r="I15">
        <v>2</v>
      </c>
      <c r="K15" s="9">
        <v>150</v>
      </c>
      <c r="L15">
        <v>3</v>
      </c>
    </row>
    <row r="16" spans="1:12" x14ac:dyDescent="0.25">
      <c r="A16" s="5" t="s">
        <v>17</v>
      </c>
      <c r="B16" s="4">
        <v>17</v>
      </c>
      <c r="C16" s="4">
        <v>130</v>
      </c>
      <c r="E16" s="9">
        <v>160</v>
      </c>
      <c r="F16">
        <v>2</v>
      </c>
      <c r="H16" s="10" t="s">
        <v>11</v>
      </c>
      <c r="I16">
        <v>1</v>
      </c>
      <c r="K16" s="9">
        <v>160</v>
      </c>
      <c r="L16">
        <v>2</v>
      </c>
    </row>
    <row r="17" spans="1:12" x14ac:dyDescent="0.25">
      <c r="A17" s="5" t="s">
        <v>18</v>
      </c>
      <c r="B17" s="4">
        <v>16</v>
      </c>
      <c r="C17" s="4">
        <v>160</v>
      </c>
      <c r="E17" s="10" t="s">
        <v>7</v>
      </c>
      <c r="F17">
        <v>1</v>
      </c>
      <c r="H17" s="10" t="s">
        <v>9</v>
      </c>
      <c r="I17">
        <v>1</v>
      </c>
      <c r="K17" s="9">
        <v>170</v>
      </c>
      <c r="L17">
        <v>2</v>
      </c>
    </row>
    <row r="18" spans="1:12" x14ac:dyDescent="0.25">
      <c r="A18" s="5" t="s">
        <v>19</v>
      </c>
      <c r="B18" s="4">
        <v>12</v>
      </c>
      <c r="C18" s="4">
        <v>190</v>
      </c>
      <c r="E18" s="10" t="s">
        <v>18</v>
      </c>
      <c r="F18">
        <v>1</v>
      </c>
      <c r="H18" s="9">
        <v>15</v>
      </c>
      <c r="I18">
        <v>5</v>
      </c>
      <c r="K18" s="9">
        <v>180</v>
      </c>
      <c r="L18">
        <v>2</v>
      </c>
    </row>
    <row r="19" spans="1:12" x14ac:dyDescent="0.25">
      <c r="A19" s="5" t="s">
        <v>20</v>
      </c>
      <c r="B19" s="4">
        <v>15</v>
      </c>
      <c r="C19" s="4">
        <v>120</v>
      </c>
      <c r="E19" s="9">
        <v>170</v>
      </c>
      <c r="F19">
        <v>2</v>
      </c>
      <c r="H19" s="10" t="s">
        <v>7</v>
      </c>
      <c r="I19">
        <v>1</v>
      </c>
      <c r="K19" s="9">
        <v>190</v>
      </c>
      <c r="L19">
        <v>4</v>
      </c>
    </row>
    <row r="20" spans="1:12" x14ac:dyDescent="0.25">
      <c r="A20" s="5" t="s">
        <v>21</v>
      </c>
      <c r="B20" s="4">
        <v>16</v>
      </c>
      <c r="C20" s="4">
        <v>170</v>
      </c>
      <c r="E20" s="10" t="s">
        <v>21</v>
      </c>
      <c r="F20">
        <v>1</v>
      </c>
      <c r="H20" s="10" t="s">
        <v>22</v>
      </c>
      <c r="I20">
        <v>1</v>
      </c>
      <c r="K20" s="9">
        <v>200</v>
      </c>
      <c r="L20">
        <v>1</v>
      </c>
    </row>
    <row r="21" spans="1:12" x14ac:dyDescent="0.25">
      <c r="A21" s="5" t="s">
        <v>22</v>
      </c>
      <c r="B21" s="4">
        <v>15</v>
      </c>
      <c r="C21" s="4">
        <v>190</v>
      </c>
      <c r="E21" s="10" t="s">
        <v>5</v>
      </c>
      <c r="F21">
        <v>1</v>
      </c>
      <c r="H21" s="10" t="s">
        <v>20</v>
      </c>
      <c r="I21">
        <v>1</v>
      </c>
      <c r="K21" s="9">
        <v>210</v>
      </c>
      <c r="L21">
        <v>1</v>
      </c>
    </row>
    <row r="22" spans="1:12" x14ac:dyDescent="0.25">
      <c r="E22" s="9">
        <v>180</v>
      </c>
      <c r="F22">
        <v>2</v>
      </c>
      <c r="H22" s="10" t="s">
        <v>10</v>
      </c>
      <c r="I22">
        <v>1</v>
      </c>
      <c r="K22" s="9" t="s">
        <v>33</v>
      </c>
      <c r="L22">
        <v>20</v>
      </c>
    </row>
    <row r="23" spans="1:12" x14ac:dyDescent="0.25">
      <c r="E23" s="10" t="s">
        <v>14</v>
      </c>
      <c r="F23">
        <v>1</v>
      </c>
      <c r="H23" s="10" t="s">
        <v>16</v>
      </c>
      <c r="I23">
        <v>1</v>
      </c>
    </row>
    <row r="24" spans="1:12" x14ac:dyDescent="0.25">
      <c r="E24" s="10" t="s">
        <v>6</v>
      </c>
      <c r="F24">
        <v>1</v>
      </c>
      <c r="H24" s="9">
        <v>16</v>
      </c>
      <c r="I24">
        <v>5</v>
      </c>
    </row>
    <row r="25" spans="1:12" x14ac:dyDescent="0.25">
      <c r="E25" s="9">
        <v>190</v>
      </c>
      <c r="F25">
        <v>4</v>
      </c>
      <c r="H25" s="10" t="s">
        <v>21</v>
      </c>
      <c r="I25">
        <v>1</v>
      </c>
    </row>
    <row r="26" spans="1:12" x14ac:dyDescent="0.25">
      <c r="E26" s="10" t="s">
        <v>22</v>
      </c>
      <c r="F26">
        <v>1</v>
      </c>
      <c r="H26" s="10" t="s">
        <v>18</v>
      </c>
      <c r="I26">
        <v>1</v>
      </c>
    </row>
    <row r="27" spans="1:12" x14ac:dyDescent="0.25">
      <c r="E27" s="10" t="s">
        <v>4</v>
      </c>
      <c r="F27">
        <v>1</v>
      </c>
      <c r="H27" s="10" t="s">
        <v>12</v>
      </c>
      <c r="I27">
        <v>1</v>
      </c>
    </row>
    <row r="28" spans="1:12" x14ac:dyDescent="0.25">
      <c r="E28" s="10" t="s">
        <v>16</v>
      </c>
      <c r="F28">
        <v>1</v>
      </c>
      <c r="H28" s="10" t="s">
        <v>5</v>
      </c>
      <c r="I28">
        <v>1</v>
      </c>
    </row>
    <row r="29" spans="1:12" x14ac:dyDescent="0.25">
      <c r="E29" s="10" t="s">
        <v>19</v>
      </c>
      <c r="F29">
        <v>1</v>
      </c>
      <c r="H29" s="10" t="s">
        <v>15</v>
      </c>
      <c r="I29">
        <v>1</v>
      </c>
    </row>
    <row r="30" spans="1:12" x14ac:dyDescent="0.25">
      <c r="E30" s="9">
        <v>200</v>
      </c>
      <c r="F30">
        <v>1</v>
      </c>
      <c r="H30" s="9">
        <v>17</v>
      </c>
      <c r="I30">
        <v>2</v>
      </c>
    </row>
    <row r="31" spans="1:12" x14ac:dyDescent="0.25">
      <c r="E31" s="10" t="s">
        <v>10</v>
      </c>
      <c r="F31">
        <v>1</v>
      </c>
      <c r="H31" s="10" t="s">
        <v>3</v>
      </c>
      <c r="I31">
        <v>1</v>
      </c>
    </row>
    <row r="32" spans="1:12" x14ac:dyDescent="0.25">
      <c r="E32" s="9">
        <v>210</v>
      </c>
      <c r="F32">
        <v>1</v>
      </c>
      <c r="H32" s="10" t="s">
        <v>17</v>
      </c>
      <c r="I32">
        <v>1</v>
      </c>
    </row>
    <row r="33" spans="5:9" x14ac:dyDescent="0.25">
      <c r="E33" s="10" t="s">
        <v>9</v>
      </c>
      <c r="F33">
        <v>1</v>
      </c>
      <c r="H33" s="9" t="s">
        <v>33</v>
      </c>
      <c r="I33">
        <v>20</v>
      </c>
    </row>
    <row r="34" spans="5:9" x14ac:dyDescent="0.25">
      <c r="E34" s="9" t="s">
        <v>33</v>
      </c>
      <c r="F34">
        <v>20</v>
      </c>
    </row>
  </sheetData>
  <pageMargins left="0.7" right="0.7" top="0.75" bottom="0.75" header="0.3" footer="0.3"/>
  <pageSetup paperSize="9" orientation="portrait" r:id="rId4"/>
  <legacy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Tema 1</vt:lpstr>
      <vt:lpstr>Tema 2</vt:lpstr>
      <vt:lpstr>Tema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idu023592@usal.es</dc:creator>
  <cp:lastModifiedBy>idu023592@usal.es</cp:lastModifiedBy>
  <dcterms:created xsi:type="dcterms:W3CDTF">2024-03-14T18:28:39Z</dcterms:created>
  <dcterms:modified xsi:type="dcterms:W3CDTF">2024-03-17T13:25:41Z</dcterms:modified>
</cp:coreProperties>
</file>