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pavilion14\Downloads\"/>
    </mc:Choice>
  </mc:AlternateContent>
  <xr:revisionPtr revIDLastSave="0" documentId="13_ncr:1_{ED1235CE-E921-454E-B439-A0B84057BCF5}" xr6:coauthVersionLast="47" xr6:coauthVersionMax="47" xr10:uidLastSave="{00000000-0000-0000-0000-000000000000}"/>
  <bookViews>
    <workbookView xWindow="-110" yWindow="-110" windowWidth="19420" windowHeight="11020" firstSheet="6" activeTab="6" xr2:uid="{F2A6386B-2D9E-4FC8-B206-7DFC5A882BDF}"/>
  </bookViews>
  <sheets>
    <sheet name="Excel_jumia(3)" sheetId="16" r:id="rId1"/>
    <sheet name="Excel_jumia(2)" sheetId="6" r:id="rId2"/>
    <sheet name="Sheet1" sheetId="2" r:id="rId3"/>
    <sheet name="Top 5 product by ratings" sheetId="4" r:id="rId4"/>
    <sheet name="Top 10 with highest discount" sheetId="1" r:id="rId5"/>
    <sheet name="top 10 products reviews" sheetId="7" r:id="rId6"/>
    <sheet name="Top 10 by products" sheetId="11" r:id="rId7"/>
    <sheet name="Least 5 rated product" sheetId="5" r:id="rId8"/>
    <sheet name="Relationships" sheetId="9" r:id="rId9"/>
    <sheet name="Rating vs reviews" sheetId="12" r:id="rId10"/>
    <sheet name="rating product by discount" sheetId="13" r:id="rId11"/>
    <sheet name="Dashboard" sheetId="15" r:id="rId12"/>
    <sheet name="report" sheetId="18" r:id="rId13"/>
  </sheets>
  <definedNames>
    <definedName name="_xlnm._FilterDatabase" localSheetId="1" hidden="1">'Excel_jumia(2)'!$A$1:$I$116</definedName>
    <definedName name="_xlnm._FilterDatabase" localSheetId="0" hidden="1">'Excel_jumia(3)'!$A$1:$I$113</definedName>
    <definedName name="_xlnm._FilterDatabase" localSheetId="7" hidden="1">'Least 5 rated product'!$A$1:$I$116</definedName>
    <definedName name="_xlnm._FilterDatabase" localSheetId="5" hidden="1">'top 10 products reviews'!$A$1:$I$116</definedName>
    <definedName name="_xlnm._FilterDatabase" localSheetId="4" hidden="1">'Top 10 with highest discount'!$A$1:$I$116</definedName>
    <definedName name="_xlnm._FilterDatabase" localSheetId="3" hidden="1">'Top 5 product by ratings'!$A$1:$I$116</definedName>
    <definedName name="Slicer_Discount_percentage">#N/A</definedName>
    <definedName name="Slicer_Product_ratings">#N/A</definedName>
  </definedNames>
  <calcPr calcId="191029"/>
  <pivotCaches>
    <pivotCache cacheId="14" r:id="rId14"/>
    <pivotCache cacheId="15"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4" i="16" l="1"/>
  <c r="N18" i="16"/>
  <c r="N21" i="16"/>
  <c r="N4" i="16"/>
  <c r="K3" i="16"/>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2" i="16"/>
  <c r="K57" i="16"/>
  <c r="K113" i="16"/>
  <c r="J113" i="16"/>
  <c r="H113" i="16"/>
  <c r="D113" i="16"/>
  <c r="I113" i="16" s="1"/>
  <c r="K112" i="16"/>
  <c r="J112" i="16"/>
  <c r="I112" i="16"/>
  <c r="H112" i="16"/>
  <c r="D112" i="16"/>
  <c r="K111" i="16"/>
  <c r="J111" i="16"/>
  <c r="H111" i="16"/>
  <c r="D111" i="16"/>
  <c r="I111" i="16" s="1"/>
  <c r="K110" i="16"/>
  <c r="J110" i="16"/>
  <c r="H110" i="16"/>
  <c r="D110" i="16"/>
  <c r="I110" i="16" s="1"/>
  <c r="K109" i="16"/>
  <c r="H109" i="16"/>
  <c r="J109" i="16" s="1"/>
  <c r="D109" i="16"/>
  <c r="I109" i="16" s="1"/>
  <c r="K108" i="16"/>
  <c r="H108" i="16"/>
  <c r="J108" i="16" s="1"/>
  <c r="D108" i="16"/>
  <c r="I108" i="16" s="1"/>
  <c r="K107" i="16"/>
  <c r="H107" i="16"/>
  <c r="J107" i="16" s="1"/>
  <c r="D107" i="16"/>
  <c r="I107" i="16" s="1"/>
  <c r="K106" i="16"/>
  <c r="H106" i="16"/>
  <c r="J106" i="16" s="1"/>
  <c r="D106" i="16"/>
  <c r="I106" i="16" s="1"/>
  <c r="K105" i="16"/>
  <c r="H105" i="16"/>
  <c r="J105" i="16" s="1"/>
  <c r="D105" i="16"/>
  <c r="I105" i="16" s="1"/>
  <c r="K104" i="16"/>
  <c r="H104" i="16"/>
  <c r="J104" i="16" s="1"/>
  <c r="D104" i="16"/>
  <c r="I104" i="16" s="1"/>
  <c r="K103" i="16"/>
  <c r="J103" i="16"/>
  <c r="H103" i="16"/>
  <c r="D103" i="16"/>
  <c r="I103" i="16" s="1"/>
  <c r="K102" i="16"/>
  <c r="J102" i="16"/>
  <c r="H102" i="16"/>
  <c r="D102" i="16"/>
  <c r="I102" i="16" s="1"/>
  <c r="K101" i="16"/>
  <c r="H101" i="16"/>
  <c r="J101" i="16" s="1"/>
  <c r="D101" i="16"/>
  <c r="I101" i="16" s="1"/>
  <c r="K100" i="16"/>
  <c r="H100" i="16"/>
  <c r="J100" i="16" s="1"/>
  <c r="D100" i="16"/>
  <c r="I100" i="16" s="1"/>
  <c r="K99" i="16"/>
  <c r="J99" i="16"/>
  <c r="H99" i="16"/>
  <c r="D99" i="16"/>
  <c r="I99" i="16" s="1"/>
  <c r="K98" i="16"/>
  <c r="H98" i="16"/>
  <c r="J98" i="16" s="1"/>
  <c r="D98" i="16"/>
  <c r="I98" i="16" s="1"/>
  <c r="K97" i="16"/>
  <c r="H97" i="16"/>
  <c r="J97" i="16" s="1"/>
  <c r="D97" i="16"/>
  <c r="I97" i="16" s="1"/>
  <c r="K96" i="16"/>
  <c r="H96" i="16"/>
  <c r="J96" i="16" s="1"/>
  <c r="D96" i="16"/>
  <c r="I96" i="16" s="1"/>
  <c r="K95" i="16"/>
  <c r="H95" i="16"/>
  <c r="J95" i="16" s="1"/>
  <c r="D95" i="16"/>
  <c r="I95" i="16" s="1"/>
  <c r="K94" i="16"/>
  <c r="J94" i="16"/>
  <c r="H94" i="16"/>
  <c r="D94" i="16"/>
  <c r="I94" i="16" s="1"/>
  <c r="K93" i="16"/>
  <c r="J93" i="16"/>
  <c r="H93" i="16"/>
  <c r="D93" i="16"/>
  <c r="I93" i="16" s="1"/>
  <c r="K92" i="16"/>
  <c r="H92" i="16"/>
  <c r="J92" i="16" s="1"/>
  <c r="D92" i="16"/>
  <c r="I92" i="16" s="1"/>
  <c r="K91" i="16"/>
  <c r="H91" i="16"/>
  <c r="J91" i="16" s="1"/>
  <c r="D91" i="16"/>
  <c r="I91" i="16" s="1"/>
  <c r="K90" i="16"/>
  <c r="J90" i="16"/>
  <c r="H90" i="16"/>
  <c r="D90" i="16"/>
  <c r="I90" i="16" s="1"/>
  <c r="K89" i="16"/>
  <c r="J89" i="16"/>
  <c r="H89" i="16"/>
  <c r="D89" i="16"/>
  <c r="I89" i="16" s="1"/>
  <c r="K88" i="16"/>
  <c r="J88" i="16"/>
  <c r="H88" i="16"/>
  <c r="D88" i="16"/>
  <c r="I88" i="16" s="1"/>
  <c r="K87" i="16"/>
  <c r="J87" i="16"/>
  <c r="H87" i="16"/>
  <c r="D87" i="16"/>
  <c r="I87" i="16" s="1"/>
  <c r="K86" i="16"/>
  <c r="J86" i="16"/>
  <c r="H86" i="16"/>
  <c r="D86" i="16"/>
  <c r="I86" i="16" s="1"/>
  <c r="K85" i="16"/>
  <c r="H85" i="16"/>
  <c r="J85" i="16" s="1"/>
  <c r="D85" i="16"/>
  <c r="I85" i="16" s="1"/>
  <c r="K84" i="16"/>
  <c r="J84" i="16"/>
  <c r="H84" i="16"/>
  <c r="D84" i="16"/>
  <c r="I84" i="16" s="1"/>
  <c r="K83" i="16"/>
  <c r="H83" i="16"/>
  <c r="J83" i="16" s="1"/>
  <c r="D83" i="16"/>
  <c r="I83" i="16" s="1"/>
  <c r="K82" i="16"/>
  <c r="H82" i="16"/>
  <c r="J82" i="16" s="1"/>
  <c r="D82" i="16"/>
  <c r="I82" i="16" s="1"/>
  <c r="K81" i="16"/>
  <c r="J81" i="16"/>
  <c r="H81" i="16"/>
  <c r="D81" i="16"/>
  <c r="I81" i="16" s="1"/>
  <c r="K80" i="16"/>
  <c r="J80" i="16"/>
  <c r="I80" i="16"/>
  <c r="H80" i="16"/>
  <c r="D80" i="16"/>
  <c r="K79" i="16"/>
  <c r="H79" i="16"/>
  <c r="J79" i="16" s="1"/>
  <c r="D79" i="16"/>
  <c r="I79" i="16" s="1"/>
  <c r="K78" i="16"/>
  <c r="H78" i="16"/>
  <c r="J78" i="16" s="1"/>
  <c r="D78" i="16"/>
  <c r="I78" i="16" s="1"/>
  <c r="K77" i="16"/>
  <c r="J77" i="16"/>
  <c r="H77" i="16"/>
  <c r="D77" i="16"/>
  <c r="I77" i="16" s="1"/>
  <c r="K76" i="16"/>
  <c r="J76" i="16"/>
  <c r="H76" i="16"/>
  <c r="D76" i="16"/>
  <c r="I76" i="16" s="1"/>
  <c r="K75" i="16"/>
  <c r="H75" i="16"/>
  <c r="J75" i="16" s="1"/>
  <c r="D75" i="16"/>
  <c r="I75" i="16" s="1"/>
  <c r="K74" i="16"/>
  <c r="H74" i="16"/>
  <c r="J74" i="16" s="1"/>
  <c r="D74" i="16"/>
  <c r="I74" i="16" s="1"/>
  <c r="K73" i="16"/>
  <c r="J73" i="16"/>
  <c r="H73" i="16"/>
  <c r="D73" i="16"/>
  <c r="I73" i="16" s="1"/>
  <c r="K72" i="16"/>
  <c r="J72" i="16"/>
  <c r="H72" i="16"/>
  <c r="D72" i="16"/>
  <c r="I72" i="16" s="1"/>
  <c r="K71" i="16"/>
  <c r="J71" i="16"/>
  <c r="H71" i="16"/>
  <c r="D71" i="16"/>
  <c r="I71" i="16" s="1"/>
  <c r="K70" i="16"/>
  <c r="J70" i="16"/>
  <c r="H70" i="16"/>
  <c r="D70" i="16"/>
  <c r="I70" i="16" s="1"/>
  <c r="K69" i="16"/>
  <c r="J69" i="16"/>
  <c r="H69" i="16"/>
  <c r="D69" i="16"/>
  <c r="I69" i="16" s="1"/>
  <c r="K68" i="16"/>
  <c r="J68" i="16"/>
  <c r="H68" i="16"/>
  <c r="D68" i="16"/>
  <c r="I68" i="16" s="1"/>
  <c r="K67" i="16"/>
  <c r="J67" i="16"/>
  <c r="H67" i="16"/>
  <c r="D67" i="16"/>
  <c r="I67" i="16" s="1"/>
  <c r="K66" i="16"/>
  <c r="J66" i="16"/>
  <c r="H66" i="16"/>
  <c r="D66" i="16"/>
  <c r="I66" i="16" s="1"/>
  <c r="K65" i="16"/>
  <c r="J65" i="16"/>
  <c r="H65" i="16"/>
  <c r="D65" i="16"/>
  <c r="I65" i="16" s="1"/>
  <c r="K64" i="16"/>
  <c r="J64" i="16"/>
  <c r="H64" i="16"/>
  <c r="D64" i="16"/>
  <c r="I64" i="16" s="1"/>
  <c r="K63" i="16"/>
  <c r="J63" i="16"/>
  <c r="H63" i="16"/>
  <c r="D63" i="16"/>
  <c r="I63" i="16" s="1"/>
  <c r="K62" i="16"/>
  <c r="J62" i="16"/>
  <c r="H62" i="16"/>
  <c r="D62" i="16"/>
  <c r="I62" i="16" s="1"/>
  <c r="K61" i="16"/>
  <c r="J61" i="16"/>
  <c r="H61" i="16"/>
  <c r="D61" i="16"/>
  <c r="I61" i="16" s="1"/>
  <c r="K60" i="16"/>
  <c r="J60" i="16"/>
  <c r="H60" i="16"/>
  <c r="D60" i="16"/>
  <c r="I60" i="16" s="1"/>
  <c r="K59" i="16"/>
  <c r="J59" i="16"/>
  <c r="H59" i="16"/>
  <c r="D59" i="16"/>
  <c r="I59" i="16" s="1"/>
  <c r="K58" i="16"/>
  <c r="J58" i="16"/>
  <c r="H58" i="16"/>
  <c r="D58" i="16"/>
  <c r="I58" i="16" s="1"/>
  <c r="J57" i="16"/>
  <c r="H57" i="16"/>
  <c r="D57" i="16"/>
  <c r="I57" i="16" s="1"/>
  <c r="D56" i="16"/>
  <c r="I56" i="16" s="1"/>
  <c r="D55" i="16"/>
  <c r="I55" i="16" s="1"/>
  <c r="D54" i="16"/>
  <c r="I54" i="16" s="1"/>
  <c r="D53" i="16"/>
  <c r="I53" i="16" s="1"/>
  <c r="D52" i="16"/>
  <c r="I52" i="16" s="1"/>
  <c r="D51" i="16"/>
  <c r="I51" i="16" s="1"/>
  <c r="D50" i="16"/>
  <c r="I50" i="16" s="1"/>
  <c r="D49" i="16"/>
  <c r="I49" i="16" s="1"/>
  <c r="D48" i="16"/>
  <c r="I48" i="16" s="1"/>
  <c r="D47" i="16"/>
  <c r="I47" i="16" s="1"/>
  <c r="D46" i="16"/>
  <c r="I46" i="16" s="1"/>
  <c r="D45" i="16"/>
  <c r="I45" i="16" s="1"/>
  <c r="D44" i="16"/>
  <c r="I44" i="16" s="1"/>
  <c r="D43" i="16"/>
  <c r="I43" i="16" s="1"/>
  <c r="D42" i="16"/>
  <c r="I42" i="16" s="1"/>
  <c r="D41" i="16"/>
  <c r="I41" i="16" s="1"/>
  <c r="D40" i="16"/>
  <c r="I40" i="16" s="1"/>
  <c r="D39" i="16"/>
  <c r="I39" i="16" s="1"/>
  <c r="D38" i="16"/>
  <c r="I38" i="16" s="1"/>
  <c r="D37" i="16"/>
  <c r="I37" i="16" s="1"/>
  <c r="D36" i="16"/>
  <c r="I36" i="16" s="1"/>
  <c r="D35" i="16"/>
  <c r="I35" i="16" s="1"/>
  <c r="D34" i="16"/>
  <c r="I34" i="16" s="1"/>
  <c r="D33" i="16"/>
  <c r="I33" i="16" s="1"/>
  <c r="D32" i="16"/>
  <c r="I32" i="16" s="1"/>
  <c r="D31" i="16"/>
  <c r="I31" i="16" s="1"/>
  <c r="D30" i="16"/>
  <c r="I30" i="16" s="1"/>
  <c r="D29" i="16"/>
  <c r="I29" i="16" s="1"/>
  <c r="D28" i="16"/>
  <c r="I28" i="16" s="1"/>
  <c r="D27" i="16"/>
  <c r="I27" i="16" s="1"/>
  <c r="D26" i="16"/>
  <c r="I26" i="16" s="1"/>
  <c r="D25" i="16"/>
  <c r="I25" i="16" s="1"/>
  <c r="D24" i="16"/>
  <c r="I24" i="16" s="1"/>
  <c r="D23" i="16"/>
  <c r="I23" i="16" s="1"/>
  <c r="D22" i="16"/>
  <c r="I22" i="16" s="1"/>
  <c r="D21" i="16"/>
  <c r="I21" i="16" s="1"/>
  <c r="D20" i="16"/>
  <c r="I20" i="16" s="1"/>
  <c r="D19" i="16"/>
  <c r="I19" i="16" s="1"/>
  <c r="D18" i="16"/>
  <c r="I18" i="16" s="1"/>
  <c r="D17" i="16"/>
  <c r="I17" i="16" s="1"/>
  <c r="D16" i="16"/>
  <c r="I16" i="16" s="1"/>
  <c r="D15" i="16"/>
  <c r="I15" i="16" s="1"/>
  <c r="D14" i="16"/>
  <c r="I14" i="16" s="1"/>
  <c r="D13" i="16"/>
  <c r="I13" i="16" s="1"/>
  <c r="D12" i="16"/>
  <c r="I12" i="16" s="1"/>
  <c r="D11" i="16"/>
  <c r="I11" i="16" s="1"/>
  <c r="D10" i="16"/>
  <c r="I10" i="16" s="1"/>
  <c r="N10" i="16"/>
  <c r="D9" i="16"/>
  <c r="I9" i="16" s="1"/>
  <c r="D8" i="16"/>
  <c r="I8" i="16" s="1"/>
  <c r="N7" i="16"/>
  <c r="D7" i="16"/>
  <c r="I7" i="16" s="1"/>
  <c r="D6" i="16"/>
  <c r="I6" i="16" s="1"/>
  <c r="D5" i="16"/>
  <c r="I5" i="16" s="1"/>
  <c r="P4" i="16"/>
  <c r="O4" i="16"/>
  <c r="D4" i="16"/>
  <c r="I4" i="16" s="1"/>
  <c r="D3" i="16"/>
  <c r="I3" i="16" s="1"/>
  <c r="D2" i="16"/>
  <c r="I2" i="16" s="1"/>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I7" i="6"/>
  <c r="I9" i="6"/>
  <c r="I12" i="6"/>
  <c r="I13" i="6"/>
  <c r="I24" i="6"/>
  <c r="I28" i="6"/>
  <c r="I29" i="6"/>
  <c r="I40" i="6"/>
  <c r="I44" i="6"/>
  <c r="I45" i="6"/>
  <c r="I56" i="6"/>
  <c r="I62" i="6"/>
  <c r="I64" i="6"/>
  <c r="I81" i="6"/>
  <c r="I104" i="6"/>
  <c r="J60" i="6"/>
  <c r="K111" i="7"/>
  <c r="J111" i="7"/>
  <c r="H111" i="7"/>
  <c r="D111" i="7"/>
  <c r="I111" i="7" s="1"/>
  <c r="K115" i="7"/>
  <c r="J115" i="7"/>
  <c r="H115" i="7"/>
  <c r="D115" i="7"/>
  <c r="I115" i="7" s="1"/>
  <c r="K110" i="7"/>
  <c r="J110" i="7"/>
  <c r="H110" i="7"/>
  <c r="D110" i="7"/>
  <c r="I110" i="7" s="1"/>
  <c r="K112" i="7"/>
  <c r="J112" i="7"/>
  <c r="H112" i="7"/>
  <c r="D112" i="7"/>
  <c r="I112" i="7" s="1"/>
  <c r="K104" i="7"/>
  <c r="H104" i="7"/>
  <c r="J104" i="7" s="1"/>
  <c r="D104" i="7"/>
  <c r="I104" i="7" s="1"/>
  <c r="K108" i="7"/>
  <c r="H108" i="7"/>
  <c r="J108" i="7" s="1"/>
  <c r="D108" i="7"/>
  <c r="I108" i="7" s="1"/>
  <c r="K109" i="7"/>
  <c r="H109" i="7"/>
  <c r="J109" i="7" s="1"/>
  <c r="D109" i="7"/>
  <c r="I109" i="7" s="1"/>
  <c r="K82" i="7"/>
  <c r="H82" i="7"/>
  <c r="J82" i="7" s="1"/>
  <c r="D82" i="7"/>
  <c r="I82" i="7" s="1"/>
  <c r="K103" i="7"/>
  <c r="H103" i="7"/>
  <c r="J103" i="7" s="1"/>
  <c r="D103" i="7"/>
  <c r="I103" i="7" s="1"/>
  <c r="K98" i="7"/>
  <c r="H98" i="7"/>
  <c r="J98" i="7" s="1"/>
  <c r="D98" i="7"/>
  <c r="I98" i="7" s="1"/>
  <c r="K68" i="7"/>
  <c r="J68" i="7"/>
  <c r="H68" i="7"/>
  <c r="D68" i="7"/>
  <c r="I68" i="7" s="1"/>
  <c r="K81" i="7"/>
  <c r="J81" i="7"/>
  <c r="H81" i="7"/>
  <c r="D81" i="7"/>
  <c r="I81" i="7" s="1"/>
  <c r="K64" i="7"/>
  <c r="H64" i="7"/>
  <c r="J64" i="7" s="1"/>
  <c r="D64" i="7"/>
  <c r="I64" i="7" s="1"/>
  <c r="K87" i="7"/>
  <c r="H87" i="7"/>
  <c r="J87" i="7" s="1"/>
  <c r="D87" i="7"/>
  <c r="I87" i="7" s="1"/>
  <c r="K62" i="7"/>
  <c r="J62" i="7"/>
  <c r="H62" i="7"/>
  <c r="D62" i="7"/>
  <c r="I62" i="7" s="1"/>
  <c r="K63" i="7"/>
  <c r="H63" i="7"/>
  <c r="J63" i="7" s="1"/>
  <c r="D63" i="7"/>
  <c r="I63" i="7" s="1"/>
  <c r="K97" i="7"/>
  <c r="H97" i="7"/>
  <c r="J97" i="7" s="1"/>
  <c r="D97" i="7"/>
  <c r="I97" i="7" s="1"/>
  <c r="K61" i="7"/>
  <c r="H61" i="7"/>
  <c r="J61" i="7" s="1"/>
  <c r="D61" i="7"/>
  <c r="I61" i="7" s="1"/>
  <c r="K67" i="7"/>
  <c r="H67" i="7"/>
  <c r="J67" i="7" s="1"/>
  <c r="D67" i="7"/>
  <c r="I67" i="7" s="1"/>
  <c r="K107" i="7"/>
  <c r="J107" i="7"/>
  <c r="H107" i="7"/>
  <c r="D107" i="7"/>
  <c r="I107" i="7" s="1"/>
  <c r="K66" i="7"/>
  <c r="J66" i="7"/>
  <c r="H66" i="7"/>
  <c r="D66" i="7"/>
  <c r="I66" i="7" s="1"/>
  <c r="K93" i="7"/>
  <c r="H93" i="7"/>
  <c r="J93" i="7" s="1"/>
  <c r="D93" i="7"/>
  <c r="I93" i="7" s="1"/>
  <c r="K106" i="7"/>
  <c r="H106" i="7"/>
  <c r="J106" i="7" s="1"/>
  <c r="D106" i="7"/>
  <c r="I106" i="7" s="1"/>
  <c r="K74" i="7"/>
  <c r="J74" i="7"/>
  <c r="H74" i="7"/>
  <c r="D74" i="7"/>
  <c r="I74" i="7" s="1"/>
  <c r="K65" i="7"/>
  <c r="J65" i="7"/>
  <c r="H65" i="7"/>
  <c r="D65" i="7"/>
  <c r="I65" i="7" s="1"/>
  <c r="K85" i="7"/>
  <c r="J85" i="7"/>
  <c r="H85" i="7"/>
  <c r="D85" i="7"/>
  <c r="I85" i="7" s="1"/>
  <c r="K86" i="7"/>
  <c r="J86" i="7"/>
  <c r="H86" i="7"/>
  <c r="D86" i="7"/>
  <c r="I86" i="7" s="1"/>
  <c r="K90" i="7"/>
  <c r="J90" i="7"/>
  <c r="H90" i="7"/>
  <c r="D90" i="7"/>
  <c r="I90" i="7" s="1"/>
  <c r="K84" i="7"/>
  <c r="H84" i="7"/>
  <c r="J84" i="7" s="1"/>
  <c r="D84" i="7"/>
  <c r="I84" i="7" s="1"/>
  <c r="K69" i="7"/>
  <c r="J69" i="7"/>
  <c r="H69" i="7"/>
  <c r="D69" i="7"/>
  <c r="I69" i="7" s="1"/>
  <c r="K80" i="7"/>
  <c r="H80" i="7"/>
  <c r="J80" i="7" s="1"/>
  <c r="D80" i="7"/>
  <c r="I80" i="7" s="1"/>
  <c r="K75" i="7"/>
  <c r="H75" i="7"/>
  <c r="J75" i="7" s="1"/>
  <c r="D75" i="7"/>
  <c r="I75" i="7" s="1"/>
  <c r="K114" i="7"/>
  <c r="J114" i="7"/>
  <c r="H114" i="7"/>
  <c r="D114" i="7"/>
  <c r="I114" i="7" s="1"/>
  <c r="K92" i="7"/>
  <c r="J92" i="7"/>
  <c r="H92" i="7"/>
  <c r="D92" i="7"/>
  <c r="I92" i="7" s="1"/>
  <c r="K105" i="7"/>
  <c r="H105" i="7"/>
  <c r="J105" i="7" s="1"/>
  <c r="D105" i="7"/>
  <c r="I105" i="7" s="1"/>
  <c r="K72" i="7"/>
  <c r="H72" i="7"/>
  <c r="J72" i="7" s="1"/>
  <c r="D72" i="7"/>
  <c r="I72" i="7" s="1"/>
  <c r="K76" i="7"/>
  <c r="J76" i="7"/>
  <c r="H76" i="7"/>
  <c r="D76" i="7"/>
  <c r="I76" i="7" s="1"/>
  <c r="K79" i="7"/>
  <c r="J79" i="7"/>
  <c r="H79" i="7"/>
  <c r="D79" i="7"/>
  <c r="I79" i="7" s="1"/>
  <c r="K102" i="7"/>
  <c r="H102" i="7"/>
  <c r="J102" i="7" s="1"/>
  <c r="D102" i="7"/>
  <c r="I102" i="7" s="1"/>
  <c r="K77" i="7"/>
  <c r="H77" i="7"/>
  <c r="J77" i="7" s="1"/>
  <c r="D77" i="7"/>
  <c r="I77" i="7" s="1"/>
  <c r="K113" i="7"/>
  <c r="J113" i="7"/>
  <c r="H113" i="7"/>
  <c r="D113" i="7"/>
  <c r="I113" i="7" s="1"/>
  <c r="K101" i="7"/>
  <c r="J101" i="7"/>
  <c r="H101" i="7"/>
  <c r="D101" i="7"/>
  <c r="I101" i="7" s="1"/>
  <c r="K99" i="7"/>
  <c r="J99" i="7"/>
  <c r="H99" i="7"/>
  <c r="D99" i="7"/>
  <c r="I99" i="7" s="1"/>
  <c r="K100" i="7"/>
  <c r="J100" i="7"/>
  <c r="H100" i="7"/>
  <c r="D100" i="7"/>
  <c r="I100" i="7" s="1"/>
  <c r="K83" i="7"/>
  <c r="J83" i="7"/>
  <c r="H83" i="7"/>
  <c r="D83" i="7"/>
  <c r="I83" i="7" s="1"/>
  <c r="K71" i="7"/>
  <c r="J71" i="7"/>
  <c r="H71" i="7"/>
  <c r="D71" i="7"/>
  <c r="I71" i="7" s="1"/>
  <c r="K60" i="7"/>
  <c r="J60" i="7"/>
  <c r="H60" i="7"/>
  <c r="D60" i="7"/>
  <c r="I60" i="7" s="1"/>
  <c r="K73" i="7"/>
  <c r="J73" i="7"/>
  <c r="H73" i="7"/>
  <c r="D73" i="7"/>
  <c r="I73" i="7" s="1"/>
  <c r="K70" i="7"/>
  <c r="J70" i="7"/>
  <c r="H70" i="7"/>
  <c r="D70" i="7"/>
  <c r="I70" i="7" s="1"/>
  <c r="K91" i="7"/>
  <c r="J91" i="7"/>
  <c r="H91" i="7"/>
  <c r="D91" i="7"/>
  <c r="I91" i="7" s="1"/>
  <c r="K94" i="7"/>
  <c r="J94" i="7"/>
  <c r="H94" i="7"/>
  <c r="D94" i="7"/>
  <c r="I94" i="7" s="1"/>
  <c r="K89" i="7"/>
  <c r="J89" i="7"/>
  <c r="H89" i="7"/>
  <c r="D89" i="7"/>
  <c r="I89" i="7" s="1"/>
  <c r="K96" i="7"/>
  <c r="J96" i="7"/>
  <c r="H96" i="7"/>
  <c r="D96" i="7"/>
  <c r="I96" i="7" s="1"/>
  <c r="K95" i="7"/>
  <c r="J95" i="7"/>
  <c r="H95" i="7"/>
  <c r="D95" i="7"/>
  <c r="I95" i="7" s="1"/>
  <c r="K88" i="7"/>
  <c r="J88" i="7"/>
  <c r="H88" i="7"/>
  <c r="D88" i="7"/>
  <c r="I88" i="7" s="1"/>
  <c r="K78" i="7"/>
  <c r="J78" i="7"/>
  <c r="H78" i="7"/>
  <c r="D78" i="7"/>
  <c r="I78" i="7" s="1"/>
  <c r="K116" i="7"/>
  <c r="J116" i="7"/>
  <c r="H116" i="7"/>
  <c r="D116" i="7"/>
  <c r="I116" i="7" s="1"/>
  <c r="H59" i="7"/>
  <c r="D59" i="7"/>
  <c r="I59" i="7" s="1"/>
  <c r="H58" i="7"/>
  <c r="D58" i="7"/>
  <c r="I58" i="7" s="1"/>
  <c r="H57" i="7"/>
  <c r="D57" i="7"/>
  <c r="I57" i="7" s="1"/>
  <c r="H56" i="7"/>
  <c r="D56" i="7"/>
  <c r="I56" i="7" s="1"/>
  <c r="H55" i="7"/>
  <c r="D55" i="7"/>
  <c r="I55" i="7" s="1"/>
  <c r="H54" i="7"/>
  <c r="D54" i="7"/>
  <c r="I54" i="7" s="1"/>
  <c r="H53" i="7"/>
  <c r="D53" i="7"/>
  <c r="I53" i="7" s="1"/>
  <c r="H52" i="7"/>
  <c r="D52" i="7"/>
  <c r="I52" i="7" s="1"/>
  <c r="H51" i="7"/>
  <c r="D51" i="7"/>
  <c r="I51" i="7" s="1"/>
  <c r="H50" i="7"/>
  <c r="D50" i="7"/>
  <c r="I50" i="7" s="1"/>
  <c r="H49" i="7"/>
  <c r="D49" i="7"/>
  <c r="I49" i="7" s="1"/>
  <c r="H48" i="7"/>
  <c r="D48" i="7"/>
  <c r="I48" i="7" s="1"/>
  <c r="H47" i="7"/>
  <c r="D47" i="7"/>
  <c r="I47" i="7" s="1"/>
  <c r="H46" i="7"/>
  <c r="D46" i="7"/>
  <c r="I46" i="7" s="1"/>
  <c r="H45" i="7"/>
  <c r="D45" i="7"/>
  <c r="I45" i="7" s="1"/>
  <c r="H44" i="7"/>
  <c r="D44" i="7"/>
  <c r="I44" i="7" s="1"/>
  <c r="H43" i="7"/>
  <c r="D43" i="7"/>
  <c r="I43" i="7" s="1"/>
  <c r="H42" i="7"/>
  <c r="D42" i="7"/>
  <c r="I42" i="7" s="1"/>
  <c r="H41" i="7"/>
  <c r="D41" i="7"/>
  <c r="I41" i="7" s="1"/>
  <c r="H40" i="7"/>
  <c r="D40" i="7"/>
  <c r="I40" i="7" s="1"/>
  <c r="H39" i="7"/>
  <c r="D39" i="7"/>
  <c r="I39" i="7" s="1"/>
  <c r="H38" i="7"/>
  <c r="D38" i="7"/>
  <c r="I38" i="7" s="1"/>
  <c r="H37" i="7"/>
  <c r="D37" i="7"/>
  <c r="I37" i="7" s="1"/>
  <c r="H36" i="7"/>
  <c r="D36" i="7"/>
  <c r="I36" i="7" s="1"/>
  <c r="H35" i="7"/>
  <c r="D35" i="7"/>
  <c r="I35" i="7" s="1"/>
  <c r="H34" i="7"/>
  <c r="D34" i="7"/>
  <c r="I34" i="7" s="1"/>
  <c r="H33" i="7"/>
  <c r="D33" i="7"/>
  <c r="I33" i="7" s="1"/>
  <c r="H32" i="7"/>
  <c r="D32" i="7"/>
  <c r="I32" i="7" s="1"/>
  <c r="H31" i="7"/>
  <c r="D31" i="7"/>
  <c r="I31" i="7" s="1"/>
  <c r="H30" i="7"/>
  <c r="D30" i="7"/>
  <c r="I30" i="7" s="1"/>
  <c r="H29" i="7"/>
  <c r="D29" i="7"/>
  <c r="I29" i="7" s="1"/>
  <c r="H28" i="7"/>
  <c r="D28" i="7"/>
  <c r="I28" i="7" s="1"/>
  <c r="H27" i="7"/>
  <c r="D27" i="7"/>
  <c r="I27" i="7" s="1"/>
  <c r="H26" i="7"/>
  <c r="D26" i="7"/>
  <c r="I26" i="7" s="1"/>
  <c r="H25" i="7"/>
  <c r="D25" i="7"/>
  <c r="I25" i="7" s="1"/>
  <c r="H24" i="7"/>
  <c r="D24" i="7"/>
  <c r="I24" i="7" s="1"/>
  <c r="H23" i="7"/>
  <c r="D23" i="7"/>
  <c r="I23" i="7" s="1"/>
  <c r="H22" i="7"/>
  <c r="D22" i="7"/>
  <c r="I22" i="7" s="1"/>
  <c r="H21" i="7"/>
  <c r="D21" i="7"/>
  <c r="I21" i="7" s="1"/>
  <c r="H20" i="7"/>
  <c r="D20" i="7"/>
  <c r="I20" i="7" s="1"/>
  <c r="H19" i="7"/>
  <c r="D19" i="7"/>
  <c r="I19" i="7" s="1"/>
  <c r="H18" i="7"/>
  <c r="D18" i="7"/>
  <c r="I18" i="7" s="1"/>
  <c r="H17" i="7"/>
  <c r="D17" i="7"/>
  <c r="I17" i="7" s="1"/>
  <c r="H16" i="7"/>
  <c r="D16" i="7"/>
  <c r="I16" i="7" s="1"/>
  <c r="H15" i="7"/>
  <c r="D15" i="7"/>
  <c r="I15" i="7" s="1"/>
  <c r="H14" i="7"/>
  <c r="D14" i="7"/>
  <c r="I14" i="7" s="1"/>
  <c r="H13" i="7"/>
  <c r="D13" i="7"/>
  <c r="I13" i="7" s="1"/>
  <c r="H12" i="7"/>
  <c r="D12" i="7"/>
  <c r="I12" i="7" s="1"/>
  <c r="H11" i="7"/>
  <c r="D11" i="7"/>
  <c r="I11" i="7" s="1"/>
  <c r="N10" i="7"/>
  <c r="H10" i="7"/>
  <c r="D10" i="7"/>
  <c r="I10" i="7" s="1"/>
  <c r="H9" i="7"/>
  <c r="D9" i="7"/>
  <c r="I9" i="7" s="1"/>
  <c r="H8" i="7"/>
  <c r="D8" i="7"/>
  <c r="I8" i="7" s="1"/>
  <c r="N7" i="7"/>
  <c r="H7" i="7"/>
  <c r="D7" i="7"/>
  <c r="I7" i="7" s="1"/>
  <c r="H6" i="7"/>
  <c r="D6" i="7"/>
  <c r="I6" i="7" s="1"/>
  <c r="H5" i="7"/>
  <c r="D5" i="7"/>
  <c r="I5" i="7" s="1"/>
  <c r="P4" i="7"/>
  <c r="O4" i="7"/>
  <c r="N4" i="7"/>
  <c r="H4" i="7"/>
  <c r="D4" i="7"/>
  <c r="I4" i="7" s="1"/>
  <c r="H3" i="7"/>
  <c r="D3" i="7"/>
  <c r="I3" i="7" s="1"/>
  <c r="H2" i="7"/>
  <c r="D2" i="7"/>
  <c r="I2" i="7" s="1"/>
  <c r="K116" i="6"/>
  <c r="J116" i="6"/>
  <c r="H116" i="6"/>
  <c r="D116" i="6"/>
  <c r="I116" i="6" s="1"/>
  <c r="K115" i="6"/>
  <c r="J115" i="6"/>
  <c r="H115" i="6"/>
  <c r="D115" i="6"/>
  <c r="I115" i="6" s="1"/>
  <c r="K114" i="6"/>
  <c r="J114" i="6"/>
  <c r="H114" i="6"/>
  <c r="D114" i="6"/>
  <c r="I114" i="6" s="1"/>
  <c r="K113" i="6"/>
  <c r="J113" i="6"/>
  <c r="H113" i="6"/>
  <c r="D113" i="6"/>
  <c r="I113" i="6" s="1"/>
  <c r="K112" i="6"/>
  <c r="H112" i="6"/>
  <c r="J112" i="6" s="1"/>
  <c r="D112" i="6"/>
  <c r="I112" i="6" s="1"/>
  <c r="K111" i="6"/>
  <c r="H111" i="6"/>
  <c r="J111" i="6" s="1"/>
  <c r="D111" i="6"/>
  <c r="I111" i="6" s="1"/>
  <c r="K110" i="6"/>
  <c r="H110" i="6"/>
  <c r="J110" i="6" s="1"/>
  <c r="D110" i="6"/>
  <c r="I110" i="6" s="1"/>
  <c r="K109" i="6"/>
  <c r="H109" i="6"/>
  <c r="J109" i="6" s="1"/>
  <c r="D109" i="6"/>
  <c r="I109" i="6" s="1"/>
  <c r="K108" i="6"/>
  <c r="H108" i="6"/>
  <c r="J108" i="6" s="1"/>
  <c r="D108" i="6"/>
  <c r="I108" i="6" s="1"/>
  <c r="K107" i="6"/>
  <c r="H107" i="6"/>
  <c r="J107" i="6" s="1"/>
  <c r="D107" i="6"/>
  <c r="I107" i="6" s="1"/>
  <c r="K106" i="6"/>
  <c r="J106" i="6"/>
  <c r="H106" i="6"/>
  <c r="D106" i="6"/>
  <c r="I106" i="6" s="1"/>
  <c r="K105" i="6"/>
  <c r="J105" i="6"/>
  <c r="H105" i="6"/>
  <c r="D105" i="6"/>
  <c r="I105" i="6" s="1"/>
  <c r="K104" i="6"/>
  <c r="H104" i="6"/>
  <c r="J104" i="6" s="1"/>
  <c r="D104" i="6"/>
  <c r="K103" i="6"/>
  <c r="H103" i="6"/>
  <c r="J103" i="6" s="1"/>
  <c r="D103" i="6"/>
  <c r="I103" i="6" s="1"/>
  <c r="K102" i="6"/>
  <c r="J102" i="6"/>
  <c r="H102" i="6"/>
  <c r="D102" i="6"/>
  <c r="I102" i="6" s="1"/>
  <c r="K101" i="6"/>
  <c r="H101" i="6"/>
  <c r="J101" i="6" s="1"/>
  <c r="D101" i="6"/>
  <c r="I101" i="6" s="1"/>
  <c r="K100" i="6"/>
  <c r="H100" i="6"/>
  <c r="J100" i="6" s="1"/>
  <c r="D100" i="6"/>
  <c r="I100" i="6" s="1"/>
  <c r="K99" i="6"/>
  <c r="H99" i="6"/>
  <c r="J99" i="6" s="1"/>
  <c r="D99" i="6"/>
  <c r="I99" i="6" s="1"/>
  <c r="K98" i="6"/>
  <c r="H98" i="6"/>
  <c r="J98" i="6" s="1"/>
  <c r="D98" i="6"/>
  <c r="I98" i="6" s="1"/>
  <c r="K97" i="6"/>
  <c r="J97" i="6"/>
  <c r="H97" i="6"/>
  <c r="D97" i="6"/>
  <c r="I97" i="6" s="1"/>
  <c r="K96" i="6"/>
  <c r="J96" i="6"/>
  <c r="H96" i="6"/>
  <c r="D96" i="6"/>
  <c r="I96" i="6" s="1"/>
  <c r="K95" i="6"/>
  <c r="H95" i="6"/>
  <c r="J95" i="6" s="1"/>
  <c r="D95" i="6"/>
  <c r="I95" i="6" s="1"/>
  <c r="K94" i="6"/>
  <c r="H94" i="6"/>
  <c r="J94" i="6" s="1"/>
  <c r="D94" i="6"/>
  <c r="I94" i="6" s="1"/>
  <c r="K93" i="6"/>
  <c r="J93" i="6"/>
  <c r="H93" i="6"/>
  <c r="D93" i="6"/>
  <c r="I93" i="6" s="1"/>
  <c r="K92" i="6"/>
  <c r="J92" i="6"/>
  <c r="H92" i="6"/>
  <c r="D92" i="6"/>
  <c r="I92" i="6" s="1"/>
  <c r="K91" i="6"/>
  <c r="J91" i="6"/>
  <c r="H91" i="6"/>
  <c r="D91" i="6"/>
  <c r="I91" i="6" s="1"/>
  <c r="K90" i="6"/>
  <c r="J90" i="6"/>
  <c r="H90" i="6"/>
  <c r="D90" i="6"/>
  <c r="I90" i="6" s="1"/>
  <c r="K89" i="6"/>
  <c r="J89" i="6"/>
  <c r="H89" i="6"/>
  <c r="D89" i="6"/>
  <c r="I89" i="6" s="1"/>
  <c r="K88" i="6"/>
  <c r="H88" i="6"/>
  <c r="J88" i="6" s="1"/>
  <c r="D88" i="6"/>
  <c r="I88" i="6" s="1"/>
  <c r="K87" i="6"/>
  <c r="J87" i="6"/>
  <c r="H87" i="6"/>
  <c r="D87" i="6"/>
  <c r="I87" i="6" s="1"/>
  <c r="K86" i="6"/>
  <c r="H86" i="6"/>
  <c r="J86" i="6" s="1"/>
  <c r="D86" i="6"/>
  <c r="I86" i="6" s="1"/>
  <c r="K85" i="6"/>
  <c r="H85" i="6"/>
  <c r="J85" i="6" s="1"/>
  <c r="D85" i="6"/>
  <c r="I85" i="6" s="1"/>
  <c r="K84" i="6"/>
  <c r="J84" i="6"/>
  <c r="H84" i="6"/>
  <c r="D84" i="6"/>
  <c r="I84" i="6" s="1"/>
  <c r="K83" i="6"/>
  <c r="J83" i="6"/>
  <c r="H83" i="6"/>
  <c r="D83" i="6"/>
  <c r="I83" i="6" s="1"/>
  <c r="K82" i="6"/>
  <c r="H82" i="6"/>
  <c r="J82" i="6" s="1"/>
  <c r="D82" i="6"/>
  <c r="I82" i="6" s="1"/>
  <c r="K81" i="6"/>
  <c r="H81" i="6"/>
  <c r="J81" i="6" s="1"/>
  <c r="D81" i="6"/>
  <c r="K80" i="6"/>
  <c r="J80" i="6"/>
  <c r="H80" i="6"/>
  <c r="D80" i="6"/>
  <c r="I80" i="6" s="1"/>
  <c r="K79" i="6"/>
  <c r="J79" i="6"/>
  <c r="H79" i="6"/>
  <c r="D79" i="6"/>
  <c r="I79" i="6" s="1"/>
  <c r="K78" i="6"/>
  <c r="H78" i="6"/>
  <c r="J78" i="6" s="1"/>
  <c r="D78" i="6"/>
  <c r="I78" i="6" s="1"/>
  <c r="K77" i="6"/>
  <c r="H77" i="6"/>
  <c r="J77" i="6" s="1"/>
  <c r="D77" i="6"/>
  <c r="I77" i="6" s="1"/>
  <c r="K76" i="6"/>
  <c r="J76" i="6"/>
  <c r="H76" i="6"/>
  <c r="D76" i="6"/>
  <c r="I76" i="6" s="1"/>
  <c r="K75" i="6"/>
  <c r="J75" i="6"/>
  <c r="H75" i="6"/>
  <c r="D75" i="6"/>
  <c r="I75" i="6" s="1"/>
  <c r="K74" i="6"/>
  <c r="J74" i="6"/>
  <c r="H74" i="6"/>
  <c r="D74" i="6"/>
  <c r="I74" i="6" s="1"/>
  <c r="K73" i="6"/>
  <c r="J73" i="6"/>
  <c r="H73" i="6"/>
  <c r="D73" i="6"/>
  <c r="I73" i="6" s="1"/>
  <c r="K72" i="6"/>
  <c r="J72" i="6"/>
  <c r="H72" i="6"/>
  <c r="D72" i="6"/>
  <c r="I72" i="6" s="1"/>
  <c r="K71" i="6"/>
  <c r="J71" i="6"/>
  <c r="H71" i="6"/>
  <c r="D71" i="6"/>
  <c r="I71" i="6" s="1"/>
  <c r="K70" i="6"/>
  <c r="J70" i="6"/>
  <c r="H70" i="6"/>
  <c r="D70" i="6"/>
  <c r="I70" i="6" s="1"/>
  <c r="K69" i="6"/>
  <c r="J69" i="6"/>
  <c r="H69" i="6"/>
  <c r="D69" i="6"/>
  <c r="I69" i="6" s="1"/>
  <c r="K68" i="6"/>
  <c r="J68" i="6"/>
  <c r="H68" i="6"/>
  <c r="D68" i="6"/>
  <c r="I68" i="6" s="1"/>
  <c r="K67" i="6"/>
  <c r="J67" i="6"/>
  <c r="H67" i="6"/>
  <c r="D67" i="6"/>
  <c r="I67" i="6" s="1"/>
  <c r="K66" i="6"/>
  <c r="J66" i="6"/>
  <c r="H66" i="6"/>
  <c r="D66" i="6"/>
  <c r="I66" i="6" s="1"/>
  <c r="K65" i="6"/>
  <c r="J65" i="6"/>
  <c r="H65" i="6"/>
  <c r="D65" i="6"/>
  <c r="I65" i="6" s="1"/>
  <c r="K64" i="6"/>
  <c r="J64" i="6"/>
  <c r="H64" i="6"/>
  <c r="D64" i="6"/>
  <c r="K63" i="6"/>
  <c r="J63" i="6"/>
  <c r="H63" i="6"/>
  <c r="D63" i="6"/>
  <c r="I63" i="6" s="1"/>
  <c r="K62" i="6"/>
  <c r="J62" i="6"/>
  <c r="H62" i="6"/>
  <c r="D62" i="6"/>
  <c r="K61" i="6"/>
  <c r="J61" i="6"/>
  <c r="H61" i="6"/>
  <c r="D61" i="6"/>
  <c r="I61" i="6" s="1"/>
  <c r="K60" i="6"/>
  <c r="H60" i="6"/>
  <c r="D60" i="6"/>
  <c r="I60" i="6" s="1"/>
  <c r="D59" i="6"/>
  <c r="I59" i="6" s="1"/>
  <c r="D58" i="6"/>
  <c r="I58" i="6" s="1"/>
  <c r="D57" i="6"/>
  <c r="I57" i="6" s="1"/>
  <c r="D56" i="6"/>
  <c r="D55" i="6"/>
  <c r="I55" i="6" s="1"/>
  <c r="D54" i="6"/>
  <c r="I54" i="6" s="1"/>
  <c r="D53" i="6"/>
  <c r="I53" i="6" s="1"/>
  <c r="D52" i="6"/>
  <c r="I52" i="6" s="1"/>
  <c r="D51" i="6"/>
  <c r="I51" i="6" s="1"/>
  <c r="D50" i="6"/>
  <c r="I50" i="6" s="1"/>
  <c r="D49" i="6"/>
  <c r="I49" i="6" s="1"/>
  <c r="D48" i="6"/>
  <c r="I48" i="6" s="1"/>
  <c r="D47" i="6"/>
  <c r="I47" i="6" s="1"/>
  <c r="D46" i="6"/>
  <c r="I46" i="6" s="1"/>
  <c r="D45" i="6"/>
  <c r="D44" i="6"/>
  <c r="D43" i="6"/>
  <c r="I43" i="6" s="1"/>
  <c r="D42" i="6"/>
  <c r="I42" i="6" s="1"/>
  <c r="D41" i="6"/>
  <c r="I41" i="6" s="1"/>
  <c r="D40" i="6"/>
  <c r="D39" i="6"/>
  <c r="I39" i="6" s="1"/>
  <c r="D38" i="6"/>
  <c r="I38" i="6" s="1"/>
  <c r="D37" i="6"/>
  <c r="I37" i="6" s="1"/>
  <c r="D36" i="6"/>
  <c r="I36" i="6" s="1"/>
  <c r="D35" i="6"/>
  <c r="I35" i="6" s="1"/>
  <c r="D34" i="6"/>
  <c r="I34" i="6" s="1"/>
  <c r="D33" i="6"/>
  <c r="I33" i="6" s="1"/>
  <c r="D32" i="6"/>
  <c r="I32" i="6" s="1"/>
  <c r="D31" i="6"/>
  <c r="I31" i="6" s="1"/>
  <c r="D30" i="6"/>
  <c r="I30" i="6" s="1"/>
  <c r="D29" i="6"/>
  <c r="D28" i="6"/>
  <c r="D27" i="6"/>
  <c r="I27" i="6" s="1"/>
  <c r="D26" i="6"/>
  <c r="I26" i="6" s="1"/>
  <c r="D25" i="6"/>
  <c r="I25" i="6" s="1"/>
  <c r="D24" i="6"/>
  <c r="D23" i="6"/>
  <c r="I23" i="6" s="1"/>
  <c r="D22" i="6"/>
  <c r="I22" i="6" s="1"/>
  <c r="D21" i="6"/>
  <c r="I21" i="6" s="1"/>
  <c r="D20" i="6"/>
  <c r="I20" i="6" s="1"/>
  <c r="D19" i="6"/>
  <c r="I19" i="6" s="1"/>
  <c r="D18" i="6"/>
  <c r="I18" i="6" s="1"/>
  <c r="D17" i="6"/>
  <c r="I17" i="6" s="1"/>
  <c r="D16" i="6"/>
  <c r="I16" i="6" s="1"/>
  <c r="D15" i="6"/>
  <c r="I15" i="6" s="1"/>
  <c r="D14" i="6"/>
  <c r="I14" i="6" s="1"/>
  <c r="D13" i="6"/>
  <c r="D12" i="6"/>
  <c r="D11" i="6"/>
  <c r="I11" i="6" s="1"/>
  <c r="N10" i="6"/>
  <c r="D10" i="6"/>
  <c r="I10" i="6" s="1"/>
  <c r="D9" i="6"/>
  <c r="D8" i="6"/>
  <c r="I8" i="6" s="1"/>
  <c r="N7" i="6"/>
  <c r="D7" i="6"/>
  <c r="D6" i="6"/>
  <c r="I6" i="6" s="1"/>
  <c r="D5" i="6"/>
  <c r="I5" i="6" s="1"/>
  <c r="P4" i="6"/>
  <c r="O4" i="6"/>
  <c r="N4" i="6"/>
  <c r="D4" i="6"/>
  <c r="I4" i="6" s="1"/>
  <c r="D3" i="6"/>
  <c r="I3" i="6" s="1"/>
  <c r="D2" i="6"/>
  <c r="I2" i="6" s="1"/>
  <c r="K116" i="5"/>
  <c r="J116" i="5"/>
  <c r="H116" i="5"/>
  <c r="D116" i="5"/>
  <c r="I116" i="5" s="1"/>
  <c r="K115" i="5"/>
  <c r="J115" i="5"/>
  <c r="I115" i="5"/>
  <c r="H115" i="5"/>
  <c r="D115" i="5"/>
  <c r="K114" i="5"/>
  <c r="J114" i="5"/>
  <c r="H114" i="5"/>
  <c r="D114" i="5"/>
  <c r="I114" i="5" s="1"/>
  <c r="K113" i="5"/>
  <c r="J113" i="5"/>
  <c r="H113" i="5"/>
  <c r="D113" i="5"/>
  <c r="I113" i="5" s="1"/>
  <c r="K112" i="5"/>
  <c r="H112" i="5"/>
  <c r="J112" i="5" s="1"/>
  <c r="D112" i="5"/>
  <c r="I112" i="5" s="1"/>
  <c r="K111" i="5"/>
  <c r="I111" i="5"/>
  <c r="H111" i="5"/>
  <c r="J111" i="5" s="1"/>
  <c r="D111" i="5"/>
  <c r="K110" i="5"/>
  <c r="J110" i="5"/>
  <c r="I110" i="5"/>
  <c r="H110" i="5"/>
  <c r="D110" i="5"/>
  <c r="K109" i="5"/>
  <c r="H109" i="5"/>
  <c r="J109" i="5" s="1"/>
  <c r="D109" i="5"/>
  <c r="I109" i="5" s="1"/>
  <c r="K108" i="5"/>
  <c r="I108" i="5"/>
  <c r="H108" i="5"/>
  <c r="J108" i="5" s="1"/>
  <c r="D108" i="5"/>
  <c r="K107" i="5"/>
  <c r="I107" i="5"/>
  <c r="H107" i="5"/>
  <c r="J107" i="5" s="1"/>
  <c r="D107" i="5"/>
  <c r="K106" i="5"/>
  <c r="J106" i="5"/>
  <c r="H106" i="5"/>
  <c r="D106" i="5"/>
  <c r="I106" i="5" s="1"/>
  <c r="K105" i="5"/>
  <c r="J105" i="5"/>
  <c r="H105" i="5"/>
  <c r="D105" i="5"/>
  <c r="I105" i="5" s="1"/>
  <c r="K104" i="5"/>
  <c r="H104" i="5"/>
  <c r="J104" i="5" s="1"/>
  <c r="D104" i="5"/>
  <c r="I104" i="5" s="1"/>
  <c r="K103" i="5"/>
  <c r="I103" i="5"/>
  <c r="H103" i="5"/>
  <c r="J103" i="5" s="1"/>
  <c r="D103" i="5"/>
  <c r="K102" i="5"/>
  <c r="J102" i="5"/>
  <c r="I102" i="5"/>
  <c r="H102" i="5"/>
  <c r="D102" i="5"/>
  <c r="K101" i="5"/>
  <c r="H101" i="5"/>
  <c r="J101" i="5" s="1"/>
  <c r="D101" i="5"/>
  <c r="I101" i="5" s="1"/>
  <c r="K100" i="5"/>
  <c r="I100" i="5"/>
  <c r="H100" i="5"/>
  <c r="J100" i="5" s="1"/>
  <c r="D100" i="5"/>
  <c r="K99" i="5"/>
  <c r="I99" i="5"/>
  <c r="H99" i="5"/>
  <c r="J99" i="5" s="1"/>
  <c r="D99" i="5"/>
  <c r="K98" i="5"/>
  <c r="H98" i="5"/>
  <c r="J98" i="5" s="1"/>
  <c r="D98" i="5"/>
  <c r="I98" i="5" s="1"/>
  <c r="K97" i="5"/>
  <c r="J97" i="5"/>
  <c r="I97" i="5"/>
  <c r="H97" i="5"/>
  <c r="D97" i="5"/>
  <c r="K96" i="5"/>
  <c r="J96" i="5"/>
  <c r="H96" i="5"/>
  <c r="D96" i="5"/>
  <c r="I96" i="5" s="1"/>
  <c r="K95" i="5"/>
  <c r="J95" i="5"/>
  <c r="H95" i="5"/>
  <c r="D95" i="5"/>
  <c r="I95" i="5" s="1"/>
  <c r="K94" i="5"/>
  <c r="J94" i="5"/>
  <c r="H94" i="5"/>
  <c r="D94" i="5"/>
  <c r="I94" i="5" s="1"/>
  <c r="K93" i="5"/>
  <c r="J93" i="5"/>
  <c r="H93" i="5"/>
  <c r="D93" i="5"/>
  <c r="I93" i="5" s="1"/>
  <c r="K92" i="5"/>
  <c r="J92" i="5"/>
  <c r="I92" i="5"/>
  <c r="H92" i="5"/>
  <c r="D92" i="5"/>
  <c r="K91" i="5"/>
  <c r="J91" i="5"/>
  <c r="I91" i="5"/>
  <c r="H91" i="5"/>
  <c r="D91" i="5"/>
  <c r="K90" i="5"/>
  <c r="J90" i="5"/>
  <c r="H90" i="5"/>
  <c r="D90" i="5"/>
  <c r="I90" i="5" s="1"/>
  <c r="K89" i="5"/>
  <c r="J89" i="5"/>
  <c r="I89" i="5"/>
  <c r="H89" i="5"/>
  <c r="D89" i="5"/>
  <c r="K88" i="5"/>
  <c r="H88" i="5"/>
  <c r="J88" i="5" s="1"/>
  <c r="D88" i="5"/>
  <c r="I88" i="5" s="1"/>
  <c r="K87" i="5"/>
  <c r="J87" i="5"/>
  <c r="I87" i="5"/>
  <c r="H87" i="5"/>
  <c r="D87" i="5"/>
  <c r="K86" i="5"/>
  <c r="H86" i="5"/>
  <c r="J86" i="5" s="1"/>
  <c r="D86" i="5"/>
  <c r="I86" i="5" s="1"/>
  <c r="K85" i="5"/>
  <c r="H85" i="5"/>
  <c r="J85" i="5" s="1"/>
  <c r="D85" i="5"/>
  <c r="I85" i="5" s="1"/>
  <c r="K84" i="5"/>
  <c r="J84" i="5"/>
  <c r="I84" i="5"/>
  <c r="H84" i="5"/>
  <c r="D84" i="5"/>
  <c r="K83" i="5"/>
  <c r="J83" i="5"/>
  <c r="H83" i="5"/>
  <c r="D83" i="5"/>
  <c r="I83" i="5" s="1"/>
  <c r="K82" i="5"/>
  <c r="H82" i="5"/>
  <c r="J82" i="5" s="1"/>
  <c r="D82" i="5"/>
  <c r="I82" i="5" s="1"/>
  <c r="K81" i="5"/>
  <c r="I81" i="5"/>
  <c r="H81" i="5"/>
  <c r="J81" i="5" s="1"/>
  <c r="D81" i="5"/>
  <c r="K80" i="5"/>
  <c r="J80" i="5"/>
  <c r="H80" i="5"/>
  <c r="D80" i="5"/>
  <c r="I80" i="5" s="1"/>
  <c r="K79" i="5"/>
  <c r="J79" i="5"/>
  <c r="H79" i="5"/>
  <c r="D79" i="5"/>
  <c r="I79" i="5" s="1"/>
  <c r="K78" i="5"/>
  <c r="J78" i="5"/>
  <c r="H78" i="5"/>
  <c r="D78" i="5"/>
  <c r="I78" i="5" s="1"/>
  <c r="K77" i="5"/>
  <c r="H77" i="5"/>
  <c r="J77" i="5" s="1"/>
  <c r="D77" i="5"/>
  <c r="I77" i="5" s="1"/>
  <c r="K76" i="5"/>
  <c r="J76" i="5"/>
  <c r="H76" i="5"/>
  <c r="D76" i="5"/>
  <c r="I76" i="5" s="1"/>
  <c r="K75" i="5"/>
  <c r="J75" i="5"/>
  <c r="H75" i="5"/>
  <c r="D75" i="5"/>
  <c r="I75" i="5" s="1"/>
  <c r="K74" i="5"/>
  <c r="J74" i="5"/>
  <c r="H74" i="5"/>
  <c r="D74" i="5"/>
  <c r="I74" i="5" s="1"/>
  <c r="K73" i="5"/>
  <c r="J73" i="5"/>
  <c r="H73" i="5"/>
  <c r="D73" i="5"/>
  <c r="I73" i="5" s="1"/>
  <c r="K72" i="5"/>
  <c r="J72" i="5"/>
  <c r="H72" i="5"/>
  <c r="D72" i="5"/>
  <c r="I72" i="5" s="1"/>
  <c r="K71" i="5"/>
  <c r="J71" i="5"/>
  <c r="I71" i="5"/>
  <c r="H71" i="5"/>
  <c r="D71" i="5"/>
  <c r="K70" i="5"/>
  <c r="J70" i="5"/>
  <c r="H70" i="5"/>
  <c r="D70" i="5"/>
  <c r="I70" i="5" s="1"/>
  <c r="K69" i="5"/>
  <c r="J69" i="5"/>
  <c r="H69" i="5"/>
  <c r="D69" i="5"/>
  <c r="I69" i="5" s="1"/>
  <c r="K68" i="5"/>
  <c r="J68" i="5"/>
  <c r="I68" i="5"/>
  <c r="H68" i="5"/>
  <c r="D68" i="5"/>
  <c r="K67" i="5"/>
  <c r="J67" i="5"/>
  <c r="H67" i="5"/>
  <c r="D67" i="5"/>
  <c r="I67" i="5" s="1"/>
  <c r="K66" i="5"/>
  <c r="J66" i="5"/>
  <c r="H66" i="5"/>
  <c r="D66" i="5"/>
  <c r="I66" i="5" s="1"/>
  <c r="K65" i="5"/>
  <c r="J65" i="5"/>
  <c r="H65" i="5"/>
  <c r="D65" i="5"/>
  <c r="I65" i="5" s="1"/>
  <c r="K64" i="5"/>
  <c r="J64" i="5"/>
  <c r="H64" i="5"/>
  <c r="D64" i="5"/>
  <c r="I64" i="5" s="1"/>
  <c r="K63" i="5"/>
  <c r="J63" i="5"/>
  <c r="I63" i="5"/>
  <c r="H63" i="5"/>
  <c r="D63" i="5"/>
  <c r="K62" i="5"/>
  <c r="J62" i="5"/>
  <c r="I62" i="5"/>
  <c r="H62" i="5"/>
  <c r="D62" i="5"/>
  <c r="K61" i="5"/>
  <c r="J61" i="5"/>
  <c r="H61" i="5"/>
  <c r="D61" i="5"/>
  <c r="I61" i="5" s="1"/>
  <c r="K60" i="5"/>
  <c r="J60" i="5"/>
  <c r="H60" i="5"/>
  <c r="D60" i="5"/>
  <c r="I60" i="5" s="1"/>
  <c r="H59" i="5"/>
  <c r="D59" i="5"/>
  <c r="I59" i="5" s="1"/>
  <c r="H58" i="5"/>
  <c r="D58" i="5"/>
  <c r="I58" i="5" s="1"/>
  <c r="H57" i="5"/>
  <c r="D57" i="5"/>
  <c r="I57" i="5" s="1"/>
  <c r="H56" i="5"/>
  <c r="D56" i="5"/>
  <c r="I56" i="5" s="1"/>
  <c r="H55" i="5"/>
  <c r="D55" i="5"/>
  <c r="I55" i="5" s="1"/>
  <c r="H54" i="5"/>
  <c r="D54" i="5"/>
  <c r="I54" i="5" s="1"/>
  <c r="H53" i="5"/>
  <c r="D53" i="5"/>
  <c r="I53" i="5" s="1"/>
  <c r="H52" i="5"/>
  <c r="D52" i="5"/>
  <c r="I52" i="5" s="1"/>
  <c r="H51" i="5"/>
  <c r="D51" i="5"/>
  <c r="I51" i="5" s="1"/>
  <c r="H50" i="5"/>
  <c r="D50" i="5"/>
  <c r="I50" i="5" s="1"/>
  <c r="H49" i="5"/>
  <c r="D49" i="5"/>
  <c r="I49" i="5" s="1"/>
  <c r="H48" i="5"/>
  <c r="D48" i="5"/>
  <c r="I48" i="5" s="1"/>
  <c r="H47" i="5"/>
  <c r="D47" i="5"/>
  <c r="I47" i="5" s="1"/>
  <c r="H46" i="5"/>
  <c r="D46" i="5"/>
  <c r="I46" i="5" s="1"/>
  <c r="H45" i="5"/>
  <c r="D45" i="5"/>
  <c r="I45" i="5" s="1"/>
  <c r="H44" i="5"/>
  <c r="D44" i="5"/>
  <c r="I44" i="5" s="1"/>
  <c r="H43" i="5"/>
  <c r="D43" i="5"/>
  <c r="I43" i="5" s="1"/>
  <c r="H42" i="5"/>
  <c r="D42" i="5"/>
  <c r="I42" i="5" s="1"/>
  <c r="H41" i="5"/>
  <c r="D41" i="5"/>
  <c r="I41" i="5" s="1"/>
  <c r="H40" i="5"/>
  <c r="D40" i="5"/>
  <c r="I40" i="5" s="1"/>
  <c r="H39" i="5"/>
  <c r="D39" i="5"/>
  <c r="I39" i="5" s="1"/>
  <c r="H38" i="5"/>
  <c r="D38" i="5"/>
  <c r="I38" i="5" s="1"/>
  <c r="H37" i="5"/>
  <c r="D37" i="5"/>
  <c r="I37" i="5" s="1"/>
  <c r="I36" i="5"/>
  <c r="H36" i="5"/>
  <c r="D36" i="5"/>
  <c r="H35" i="5"/>
  <c r="D35" i="5"/>
  <c r="I35" i="5" s="1"/>
  <c r="H34" i="5"/>
  <c r="D34" i="5"/>
  <c r="I34" i="5" s="1"/>
  <c r="I33" i="5"/>
  <c r="H33" i="5"/>
  <c r="D33" i="5"/>
  <c r="H32" i="5"/>
  <c r="D32" i="5"/>
  <c r="I32" i="5" s="1"/>
  <c r="H31" i="5"/>
  <c r="D31" i="5"/>
  <c r="I31" i="5" s="1"/>
  <c r="H30" i="5"/>
  <c r="D30" i="5"/>
  <c r="I30" i="5" s="1"/>
  <c r="H29" i="5"/>
  <c r="D29" i="5"/>
  <c r="I29" i="5" s="1"/>
  <c r="H28" i="5"/>
  <c r="D28" i="5"/>
  <c r="I28" i="5" s="1"/>
  <c r="H27" i="5"/>
  <c r="D27" i="5"/>
  <c r="I27" i="5" s="1"/>
  <c r="H26" i="5"/>
  <c r="D26" i="5"/>
  <c r="I26" i="5" s="1"/>
  <c r="H25" i="5"/>
  <c r="D25" i="5"/>
  <c r="I25" i="5" s="1"/>
  <c r="H24" i="5"/>
  <c r="D24" i="5"/>
  <c r="I24" i="5" s="1"/>
  <c r="H23" i="5"/>
  <c r="D23" i="5"/>
  <c r="I23" i="5" s="1"/>
  <c r="H22" i="5"/>
  <c r="D22" i="5"/>
  <c r="I22" i="5" s="1"/>
  <c r="H21" i="5"/>
  <c r="D21" i="5"/>
  <c r="I21" i="5" s="1"/>
  <c r="I20" i="5"/>
  <c r="H20" i="5"/>
  <c r="D20" i="5"/>
  <c r="H19" i="5"/>
  <c r="D19" i="5"/>
  <c r="I19" i="5" s="1"/>
  <c r="H18" i="5"/>
  <c r="D18" i="5"/>
  <c r="I18" i="5" s="1"/>
  <c r="I17" i="5"/>
  <c r="H17" i="5"/>
  <c r="D17" i="5"/>
  <c r="H16" i="5"/>
  <c r="D16" i="5"/>
  <c r="I16" i="5" s="1"/>
  <c r="H15" i="5"/>
  <c r="D15" i="5"/>
  <c r="I15" i="5" s="1"/>
  <c r="H14" i="5"/>
  <c r="D14" i="5"/>
  <c r="I14" i="5" s="1"/>
  <c r="H13" i="5"/>
  <c r="D13" i="5"/>
  <c r="I13" i="5" s="1"/>
  <c r="H12" i="5"/>
  <c r="D12" i="5"/>
  <c r="I12" i="5" s="1"/>
  <c r="H11" i="5"/>
  <c r="D11" i="5"/>
  <c r="I11" i="5" s="1"/>
  <c r="N10" i="5"/>
  <c r="I10" i="5"/>
  <c r="H10" i="5"/>
  <c r="D10" i="5"/>
  <c r="H9" i="5"/>
  <c r="D9" i="5"/>
  <c r="I9" i="5" s="1"/>
  <c r="H8" i="5"/>
  <c r="D8" i="5"/>
  <c r="I8" i="5" s="1"/>
  <c r="N7" i="5"/>
  <c r="H7" i="5"/>
  <c r="D7" i="5"/>
  <c r="I7" i="5" s="1"/>
  <c r="H6" i="5"/>
  <c r="D6" i="5"/>
  <c r="I6" i="5" s="1"/>
  <c r="H5" i="5"/>
  <c r="D5" i="5"/>
  <c r="I5" i="5" s="1"/>
  <c r="P4" i="5"/>
  <c r="O4" i="5"/>
  <c r="N4" i="5"/>
  <c r="H4" i="5"/>
  <c r="D4" i="5"/>
  <c r="I4" i="5" s="1"/>
  <c r="H3" i="5"/>
  <c r="D3" i="5"/>
  <c r="I3" i="5" s="1"/>
  <c r="I2" i="5"/>
  <c r="H2" i="5"/>
  <c r="D2" i="5"/>
  <c r="K116" i="4"/>
  <c r="J116" i="4"/>
  <c r="H116" i="4"/>
  <c r="D116" i="4"/>
  <c r="I116" i="4" s="1"/>
  <c r="K115" i="4"/>
  <c r="J115" i="4"/>
  <c r="H115" i="4"/>
  <c r="D115" i="4"/>
  <c r="I115" i="4" s="1"/>
  <c r="K114" i="4"/>
  <c r="J114" i="4"/>
  <c r="H114" i="4"/>
  <c r="D114" i="4"/>
  <c r="I114" i="4" s="1"/>
  <c r="K113" i="4"/>
  <c r="J113" i="4"/>
  <c r="H113" i="4"/>
  <c r="D113" i="4"/>
  <c r="I113" i="4" s="1"/>
  <c r="K112" i="4"/>
  <c r="I112" i="4"/>
  <c r="H112" i="4"/>
  <c r="J112" i="4" s="1"/>
  <c r="D112" i="4"/>
  <c r="K111" i="4"/>
  <c r="H111" i="4"/>
  <c r="J111" i="4" s="1"/>
  <c r="D111" i="4"/>
  <c r="I111" i="4" s="1"/>
  <c r="K110" i="4"/>
  <c r="J110" i="4"/>
  <c r="H110" i="4"/>
  <c r="D110" i="4"/>
  <c r="I110" i="4" s="1"/>
  <c r="K109" i="4"/>
  <c r="H109" i="4"/>
  <c r="J109" i="4" s="1"/>
  <c r="D109" i="4"/>
  <c r="I109" i="4" s="1"/>
  <c r="K108" i="4"/>
  <c r="I108" i="4"/>
  <c r="H108" i="4"/>
  <c r="J108" i="4" s="1"/>
  <c r="D108" i="4"/>
  <c r="K107" i="4"/>
  <c r="H107" i="4"/>
  <c r="J107" i="4" s="1"/>
  <c r="D107" i="4"/>
  <c r="I107" i="4" s="1"/>
  <c r="K106" i="4"/>
  <c r="J106" i="4"/>
  <c r="H106" i="4"/>
  <c r="D106" i="4"/>
  <c r="I106" i="4" s="1"/>
  <c r="K105" i="4"/>
  <c r="J105" i="4"/>
  <c r="H105" i="4"/>
  <c r="D105" i="4"/>
  <c r="I105" i="4" s="1"/>
  <c r="K104" i="4"/>
  <c r="I104" i="4"/>
  <c r="H104" i="4"/>
  <c r="J104" i="4" s="1"/>
  <c r="D104" i="4"/>
  <c r="K103" i="4"/>
  <c r="H103" i="4"/>
  <c r="J103" i="4" s="1"/>
  <c r="D103" i="4"/>
  <c r="I103" i="4" s="1"/>
  <c r="K102" i="4"/>
  <c r="J102" i="4"/>
  <c r="H102" i="4"/>
  <c r="D102" i="4"/>
  <c r="I102" i="4" s="1"/>
  <c r="K101" i="4"/>
  <c r="H101" i="4"/>
  <c r="J101" i="4" s="1"/>
  <c r="D101" i="4"/>
  <c r="I101" i="4" s="1"/>
  <c r="K100" i="4"/>
  <c r="I100" i="4"/>
  <c r="H100" i="4"/>
  <c r="J100" i="4" s="1"/>
  <c r="D100" i="4"/>
  <c r="K99" i="4"/>
  <c r="I99" i="4"/>
  <c r="H99" i="4"/>
  <c r="J99" i="4" s="1"/>
  <c r="D99" i="4"/>
  <c r="K98" i="4"/>
  <c r="J98" i="4"/>
  <c r="H98" i="4"/>
  <c r="D98" i="4"/>
  <c r="I98" i="4" s="1"/>
  <c r="K97" i="4"/>
  <c r="J97" i="4"/>
  <c r="H97" i="4"/>
  <c r="D97" i="4"/>
  <c r="I97" i="4" s="1"/>
  <c r="K96" i="4"/>
  <c r="J96" i="4"/>
  <c r="H96" i="4"/>
  <c r="D96" i="4"/>
  <c r="I96" i="4" s="1"/>
  <c r="K95" i="4"/>
  <c r="J95" i="4"/>
  <c r="I95" i="4"/>
  <c r="H95" i="4"/>
  <c r="D95" i="4"/>
  <c r="K94" i="4"/>
  <c r="H94" i="4"/>
  <c r="J94" i="4" s="1"/>
  <c r="D94" i="4"/>
  <c r="I94" i="4" s="1"/>
  <c r="K93" i="4"/>
  <c r="J93" i="4"/>
  <c r="H93" i="4"/>
  <c r="D93" i="4"/>
  <c r="I93" i="4" s="1"/>
  <c r="K92" i="4"/>
  <c r="J92" i="4"/>
  <c r="H92" i="4"/>
  <c r="D92" i="4"/>
  <c r="I92" i="4" s="1"/>
  <c r="K91" i="4"/>
  <c r="J91" i="4"/>
  <c r="I91" i="4"/>
  <c r="H91" i="4"/>
  <c r="D91" i="4"/>
  <c r="K90" i="4"/>
  <c r="J90" i="4"/>
  <c r="H90" i="4"/>
  <c r="D90" i="4"/>
  <c r="I90" i="4" s="1"/>
  <c r="K89" i="4"/>
  <c r="J89" i="4"/>
  <c r="H89" i="4"/>
  <c r="D89" i="4"/>
  <c r="I89" i="4" s="1"/>
  <c r="K88" i="4"/>
  <c r="H88" i="4"/>
  <c r="J88" i="4" s="1"/>
  <c r="D88" i="4"/>
  <c r="I88" i="4" s="1"/>
  <c r="K87" i="4"/>
  <c r="J87" i="4"/>
  <c r="H87" i="4"/>
  <c r="D87" i="4"/>
  <c r="I87" i="4" s="1"/>
  <c r="K86" i="4"/>
  <c r="J86" i="4"/>
  <c r="H86" i="4"/>
  <c r="D86" i="4"/>
  <c r="I86" i="4" s="1"/>
  <c r="K85" i="4"/>
  <c r="H85" i="4"/>
  <c r="J85" i="4" s="1"/>
  <c r="D85" i="4"/>
  <c r="I85" i="4" s="1"/>
  <c r="K84" i="4"/>
  <c r="J84" i="4"/>
  <c r="I84" i="4"/>
  <c r="H84" i="4"/>
  <c r="D84" i="4"/>
  <c r="K83" i="4"/>
  <c r="J83" i="4"/>
  <c r="H83" i="4"/>
  <c r="D83" i="4"/>
  <c r="I83" i="4" s="1"/>
  <c r="K82" i="4"/>
  <c r="H82" i="4"/>
  <c r="J82" i="4" s="1"/>
  <c r="D82" i="4"/>
  <c r="I82" i="4" s="1"/>
  <c r="K81" i="4"/>
  <c r="H81" i="4"/>
  <c r="J81" i="4" s="1"/>
  <c r="D81" i="4"/>
  <c r="I81" i="4" s="1"/>
  <c r="K80" i="4"/>
  <c r="J80" i="4"/>
  <c r="I80" i="4"/>
  <c r="H80" i="4"/>
  <c r="D80" i="4"/>
  <c r="K79" i="4"/>
  <c r="J79" i="4"/>
  <c r="H79" i="4"/>
  <c r="D79" i="4"/>
  <c r="I79" i="4" s="1"/>
  <c r="K78" i="4"/>
  <c r="J78" i="4"/>
  <c r="H78" i="4"/>
  <c r="D78" i="4"/>
  <c r="I78" i="4" s="1"/>
  <c r="K77" i="4"/>
  <c r="H77" i="4"/>
  <c r="J77" i="4" s="1"/>
  <c r="D77" i="4"/>
  <c r="I77" i="4" s="1"/>
  <c r="K76" i="4"/>
  <c r="J76" i="4"/>
  <c r="I76" i="4"/>
  <c r="H76" i="4"/>
  <c r="D76" i="4"/>
  <c r="K75" i="4"/>
  <c r="J75" i="4"/>
  <c r="H75" i="4"/>
  <c r="D75" i="4"/>
  <c r="I75" i="4" s="1"/>
  <c r="K74" i="4"/>
  <c r="J74" i="4"/>
  <c r="H74" i="4"/>
  <c r="D74" i="4"/>
  <c r="I74" i="4" s="1"/>
  <c r="K73" i="4"/>
  <c r="J73" i="4"/>
  <c r="H73" i="4"/>
  <c r="D73" i="4"/>
  <c r="I73" i="4" s="1"/>
  <c r="K72" i="4"/>
  <c r="J72" i="4"/>
  <c r="H72" i="4"/>
  <c r="D72" i="4"/>
  <c r="I72" i="4" s="1"/>
  <c r="K71" i="4"/>
  <c r="J71" i="4"/>
  <c r="I71" i="4"/>
  <c r="H71" i="4"/>
  <c r="D71" i="4"/>
  <c r="K70" i="4"/>
  <c r="J70" i="4"/>
  <c r="H70" i="4"/>
  <c r="D70" i="4"/>
  <c r="I70" i="4" s="1"/>
  <c r="K69" i="4"/>
  <c r="J69" i="4"/>
  <c r="H69" i="4"/>
  <c r="D69" i="4"/>
  <c r="I69" i="4" s="1"/>
  <c r="K68" i="4"/>
  <c r="J68" i="4"/>
  <c r="H68" i="4"/>
  <c r="D68" i="4"/>
  <c r="I68" i="4" s="1"/>
  <c r="K67" i="4"/>
  <c r="J67" i="4"/>
  <c r="H67" i="4"/>
  <c r="D67" i="4"/>
  <c r="I67" i="4" s="1"/>
  <c r="K66" i="4"/>
  <c r="J66" i="4"/>
  <c r="H66" i="4"/>
  <c r="D66" i="4"/>
  <c r="I66" i="4" s="1"/>
  <c r="K65" i="4"/>
  <c r="J65" i="4"/>
  <c r="H65" i="4"/>
  <c r="D65" i="4"/>
  <c r="I65" i="4" s="1"/>
  <c r="K64" i="4"/>
  <c r="J64" i="4"/>
  <c r="I64" i="4"/>
  <c r="H64" i="4"/>
  <c r="D64" i="4"/>
  <c r="K63" i="4"/>
  <c r="J63" i="4"/>
  <c r="H63" i="4"/>
  <c r="D63" i="4"/>
  <c r="I63" i="4" s="1"/>
  <c r="K62" i="4"/>
  <c r="J62" i="4"/>
  <c r="H62" i="4"/>
  <c r="D62" i="4"/>
  <c r="I62" i="4" s="1"/>
  <c r="K61" i="4"/>
  <c r="J61" i="4"/>
  <c r="H61" i="4"/>
  <c r="D61" i="4"/>
  <c r="I61" i="4" s="1"/>
  <c r="K60" i="4"/>
  <c r="J60" i="4"/>
  <c r="I60" i="4"/>
  <c r="H60" i="4"/>
  <c r="D60" i="4"/>
  <c r="H59" i="4"/>
  <c r="D59" i="4"/>
  <c r="I59" i="4" s="1"/>
  <c r="H58" i="4"/>
  <c r="D58" i="4"/>
  <c r="I58" i="4" s="1"/>
  <c r="I57" i="4"/>
  <c r="H57" i="4"/>
  <c r="D57" i="4"/>
  <c r="H56" i="4"/>
  <c r="D56" i="4"/>
  <c r="I56" i="4" s="1"/>
  <c r="H55" i="4"/>
  <c r="D55" i="4"/>
  <c r="I55" i="4" s="1"/>
  <c r="H54" i="4"/>
  <c r="D54" i="4"/>
  <c r="I54" i="4" s="1"/>
  <c r="I53" i="4"/>
  <c r="H53" i="4"/>
  <c r="D53" i="4"/>
  <c r="H52" i="4"/>
  <c r="D52" i="4"/>
  <c r="I52" i="4" s="1"/>
  <c r="H51" i="4"/>
  <c r="D51" i="4"/>
  <c r="I51" i="4" s="1"/>
  <c r="H50" i="4"/>
  <c r="D50" i="4"/>
  <c r="I50" i="4" s="1"/>
  <c r="I49" i="4"/>
  <c r="H49" i="4"/>
  <c r="D49" i="4"/>
  <c r="I48" i="4"/>
  <c r="H48" i="4"/>
  <c r="D48" i="4"/>
  <c r="H47" i="4"/>
  <c r="D47" i="4"/>
  <c r="I47" i="4" s="1"/>
  <c r="H46" i="4"/>
  <c r="D46" i="4"/>
  <c r="I46" i="4" s="1"/>
  <c r="H45" i="4"/>
  <c r="D45" i="4"/>
  <c r="I45" i="4" s="1"/>
  <c r="I44" i="4"/>
  <c r="H44" i="4"/>
  <c r="D44" i="4"/>
  <c r="H43" i="4"/>
  <c r="D43" i="4"/>
  <c r="I43" i="4" s="1"/>
  <c r="H42" i="4"/>
  <c r="D42" i="4"/>
  <c r="I42" i="4" s="1"/>
  <c r="I41" i="4"/>
  <c r="H41" i="4"/>
  <c r="D41" i="4"/>
  <c r="H40" i="4"/>
  <c r="D40" i="4"/>
  <c r="I40" i="4" s="1"/>
  <c r="H39" i="4"/>
  <c r="D39" i="4"/>
  <c r="I39" i="4" s="1"/>
  <c r="H38" i="4"/>
  <c r="D38" i="4"/>
  <c r="I38" i="4" s="1"/>
  <c r="I37" i="4"/>
  <c r="H37" i="4"/>
  <c r="D37" i="4"/>
  <c r="H36" i="4"/>
  <c r="D36" i="4"/>
  <c r="I36" i="4" s="1"/>
  <c r="H35" i="4"/>
  <c r="D35" i="4"/>
  <c r="I35" i="4" s="1"/>
  <c r="H34" i="4"/>
  <c r="D34" i="4"/>
  <c r="I34" i="4" s="1"/>
  <c r="I33" i="4"/>
  <c r="H33" i="4"/>
  <c r="D33" i="4"/>
  <c r="I32" i="4"/>
  <c r="H32" i="4"/>
  <c r="D32" i="4"/>
  <c r="H31" i="4"/>
  <c r="D31" i="4"/>
  <c r="I31" i="4" s="1"/>
  <c r="H30" i="4"/>
  <c r="D30" i="4"/>
  <c r="I30" i="4" s="1"/>
  <c r="H29" i="4"/>
  <c r="D29" i="4"/>
  <c r="I29" i="4" s="1"/>
  <c r="I28" i="4"/>
  <c r="H28" i="4"/>
  <c r="D28" i="4"/>
  <c r="H27" i="4"/>
  <c r="D27" i="4"/>
  <c r="I27" i="4" s="1"/>
  <c r="H26" i="4"/>
  <c r="D26" i="4"/>
  <c r="I26" i="4" s="1"/>
  <c r="I25" i="4"/>
  <c r="H25" i="4"/>
  <c r="D25" i="4"/>
  <c r="H24" i="4"/>
  <c r="D24" i="4"/>
  <c r="I24" i="4" s="1"/>
  <c r="H23" i="4"/>
  <c r="D23" i="4"/>
  <c r="I23" i="4" s="1"/>
  <c r="H22" i="4"/>
  <c r="D22" i="4"/>
  <c r="I22" i="4" s="1"/>
  <c r="H21" i="4"/>
  <c r="D21" i="4"/>
  <c r="I21" i="4" s="1"/>
  <c r="H20" i="4"/>
  <c r="D20" i="4"/>
  <c r="I20" i="4" s="1"/>
  <c r="H19" i="4"/>
  <c r="D19" i="4"/>
  <c r="I19" i="4" s="1"/>
  <c r="H18" i="4"/>
  <c r="D18" i="4"/>
  <c r="I18" i="4" s="1"/>
  <c r="I17" i="4"/>
  <c r="H17" i="4"/>
  <c r="D17" i="4"/>
  <c r="I16" i="4"/>
  <c r="H16" i="4"/>
  <c r="D16" i="4"/>
  <c r="H15" i="4"/>
  <c r="D15" i="4"/>
  <c r="I15" i="4" s="1"/>
  <c r="H14" i="4"/>
  <c r="D14" i="4"/>
  <c r="I14" i="4" s="1"/>
  <c r="H13" i="4"/>
  <c r="D13" i="4"/>
  <c r="I13" i="4" s="1"/>
  <c r="I12" i="4"/>
  <c r="H12" i="4"/>
  <c r="D12" i="4"/>
  <c r="H11" i="4"/>
  <c r="D11" i="4"/>
  <c r="I11" i="4" s="1"/>
  <c r="N10" i="4"/>
  <c r="I10" i="4"/>
  <c r="H10" i="4"/>
  <c r="D10" i="4"/>
  <c r="H9" i="4"/>
  <c r="D9" i="4"/>
  <c r="I9" i="4" s="1"/>
  <c r="H8" i="4"/>
  <c r="D8" i="4"/>
  <c r="I8" i="4" s="1"/>
  <c r="N7" i="4"/>
  <c r="H7" i="4"/>
  <c r="D7" i="4"/>
  <c r="I7" i="4" s="1"/>
  <c r="I6" i="4"/>
  <c r="H6" i="4"/>
  <c r="D6" i="4"/>
  <c r="H5" i="4"/>
  <c r="D5" i="4"/>
  <c r="I5" i="4" s="1"/>
  <c r="P4" i="4"/>
  <c r="O4" i="4"/>
  <c r="N4" i="4"/>
  <c r="H4" i="4"/>
  <c r="D4" i="4"/>
  <c r="I4" i="4" s="1"/>
  <c r="H3" i="4"/>
  <c r="D3" i="4"/>
  <c r="I3" i="4" s="1"/>
  <c r="I2" i="4"/>
  <c r="H2" i="4"/>
  <c r="D2" i="4"/>
  <c r="N10" i="1"/>
  <c r="N7" i="1"/>
  <c r="P4" i="1"/>
  <c r="O4" i="1"/>
  <c r="N4" i="1"/>
  <c r="K60" i="1"/>
  <c r="K116" i="1"/>
  <c r="K84" i="1"/>
  <c r="K115" i="1"/>
  <c r="K76" i="1"/>
  <c r="K62" i="1"/>
  <c r="K64" i="1"/>
  <c r="K75" i="1"/>
  <c r="K66" i="1"/>
  <c r="K74" i="1"/>
  <c r="K68" i="1"/>
  <c r="K73" i="1"/>
  <c r="K65" i="1"/>
  <c r="K63" i="1"/>
  <c r="K71" i="1"/>
  <c r="K108" i="1"/>
  <c r="K70" i="1"/>
  <c r="K61" i="1"/>
  <c r="K72" i="1"/>
  <c r="K67" i="1"/>
  <c r="K97" i="1"/>
  <c r="K92" i="1"/>
  <c r="K90" i="1"/>
  <c r="K113" i="1"/>
  <c r="K96" i="1"/>
  <c r="K106" i="1"/>
  <c r="K91" i="1"/>
  <c r="K105" i="1"/>
  <c r="K114" i="1"/>
  <c r="K87" i="1"/>
  <c r="K80" i="1"/>
  <c r="K79" i="1"/>
  <c r="K102" i="1"/>
  <c r="K77" i="1"/>
  <c r="K93" i="1"/>
  <c r="K83" i="1"/>
  <c r="K89" i="1"/>
  <c r="K101" i="1"/>
  <c r="K100" i="1"/>
  <c r="K112" i="1"/>
  <c r="K111" i="1"/>
  <c r="K110" i="1"/>
  <c r="K88" i="1"/>
  <c r="K95" i="1"/>
  <c r="K109" i="1"/>
  <c r="K104" i="1"/>
  <c r="K86" i="1"/>
  <c r="K78" i="1"/>
  <c r="K69" i="1"/>
  <c r="K82" i="1"/>
  <c r="K99" i="1"/>
  <c r="K81" i="1"/>
  <c r="K107" i="1"/>
  <c r="K103" i="1"/>
  <c r="K98" i="1"/>
  <c r="K85" i="1"/>
  <c r="K94" i="1"/>
  <c r="J60" i="1"/>
  <c r="J116" i="1"/>
  <c r="J84" i="1"/>
  <c r="J115" i="1"/>
  <c r="J76" i="1"/>
  <c r="J62" i="1"/>
  <c r="J64" i="1"/>
  <c r="J75" i="1"/>
  <c r="J66" i="1"/>
  <c r="J74" i="1"/>
  <c r="J68" i="1"/>
  <c r="J73" i="1"/>
  <c r="J65" i="1"/>
  <c r="J63" i="1"/>
  <c r="J71" i="1"/>
  <c r="J108" i="1"/>
  <c r="J70" i="1"/>
  <c r="J61" i="1"/>
  <c r="J72" i="1"/>
  <c r="J67" i="1"/>
  <c r="J97" i="1"/>
  <c r="J92" i="1"/>
  <c r="J90" i="1"/>
  <c r="J113" i="1"/>
  <c r="J96" i="1"/>
  <c r="J106" i="1"/>
  <c r="J91" i="1"/>
  <c r="J105" i="1"/>
  <c r="J114" i="1"/>
  <c r="J87" i="1"/>
  <c r="J80" i="1"/>
  <c r="J79" i="1"/>
  <c r="J102" i="1"/>
  <c r="J77" i="1"/>
  <c r="J93" i="1"/>
  <c r="J83" i="1"/>
  <c r="D85" i="1"/>
  <c r="I85" i="1" s="1"/>
  <c r="D98" i="1"/>
  <c r="I98" i="1" s="1"/>
  <c r="D103" i="1"/>
  <c r="I103" i="1" s="1"/>
  <c r="D107" i="1"/>
  <c r="I107" i="1" s="1"/>
  <c r="D81" i="1"/>
  <c r="I81" i="1" s="1"/>
  <c r="D99" i="1"/>
  <c r="I99" i="1" s="1"/>
  <c r="D82" i="1"/>
  <c r="I82" i="1" s="1"/>
  <c r="D69" i="1"/>
  <c r="I69" i="1" s="1"/>
  <c r="D78" i="1"/>
  <c r="I78" i="1" s="1"/>
  <c r="D86" i="1"/>
  <c r="I86" i="1" s="1"/>
  <c r="D104" i="1"/>
  <c r="I104" i="1" s="1"/>
  <c r="D109" i="1"/>
  <c r="I109" i="1" s="1"/>
  <c r="D95" i="1"/>
  <c r="I95" i="1" s="1"/>
  <c r="D88" i="1"/>
  <c r="I88" i="1" s="1"/>
  <c r="D110" i="1"/>
  <c r="I110" i="1" s="1"/>
  <c r="D111" i="1"/>
  <c r="I111" i="1" s="1"/>
  <c r="D112" i="1"/>
  <c r="I112" i="1" s="1"/>
  <c r="D100" i="1"/>
  <c r="I100" i="1" s="1"/>
  <c r="D101" i="1"/>
  <c r="I101" i="1" s="1"/>
  <c r="D89" i="1"/>
  <c r="I89" i="1" s="1"/>
  <c r="D2" i="1"/>
  <c r="I2" i="1" s="1"/>
  <c r="D83" i="1"/>
  <c r="I83" i="1" s="1"/>
  <c r="D93" i="1"/>
  <c r="I93" i="1" s="1"/>
  <c r="D77" i="1"/>
  <c r="I77" i="1" s="1"/>
  <c r="D102" i="1"/>
  <c r="I102" i="1" s="1"/>
  <c r="D79" i="1"/>
  <c r="I79" i="1" s="1"/>
  <c r="D80" i="1"/>
  <c r="I80" i="1" s="1"/>
  <c r="D87" i="1"/>
  <c r="I87" i="1" s="1"/>
  <c r="D3" i="1"/>
  <c r="I3" i="1" s="1"/>
  <c r="D114" i="1"/>
  <c r="I114" i="1" s="1"/>
  <c r="D105" i="1"/>
  <c r="I105" i="1" s="1"/>
  <c r="D91" i="1"/>
  <c r="I91" i="1" s="1"/>
  <c r="D106" i="1"/>
  <c r="I106" i="1" s="1"/>
  <c r="D96" i="1"/>
  <c r="I96" i="1" s="1"/>
  <c r="D113" i="1"/>
  <c r="I113" i="1" s="1"/>
  <c r="D90" i="1"/>
  <c r="I90" i="1" s="1"/>
  <c r="D92" i="1"/>
  <c r="I92" i="1" s="1"/>
  <c r="D97" i="1"/>
  <c r="I97" i="1" s="1"/>
  <c r="D4" i="1"/>
  <c r="I4" i="1" s="1"/>
  <c r="D5" i="1"/>
  <c r="I5" i="1" s="1"/>
  <c r="D6" i="1"/>
  <c r="I6" i="1" s="1"/>
  <c r="D7" i="1"/>
  <c r="I7" i="1" s="1"/>
  <c r="D8" i="1"/>
  <c r="I8" i="1" s="1"/>
  <c r="D9" i="1"/>
  <c r="I9" i="1" s="1"/>
  <c r="D10" i="1"/>
  <c r="I10" i="1" s="1"/>
  <c r="D11" i="1"/>
  <c r="I11" i="1" s="1"/>
  <c r="D12" i="1"/>
  <c r="I12" i="1" s="1"/>
  <c r="D13" i="1"/>
  <c r="I13" i="1" s="1"/>
  <c r="D24" i="1"/>
  <c r="I24" i="1" s="1"/>
  <c r="D15" i="1"/>
  <c r="I15" i="1" s="1"/>
  <c r="D16" i="1"/>
  <c r="I16" i="1" s="1"/>
  <c r="D17" i="1"/>
  <c r="I17" i="1" s="1"/>
  <c r="D18" i="1"/>
  <c r="I18" i="1" s="1"/>
  <c r="D19" i="1"/>
  <c r="I19" i="1" s="1"/>
  <c r="D20" i="1"/>
  <c r="I20" i="1" s="1"/>
  <c r="D21" i="1"/>
  <c r="I21" i="1" s="1"/>
  <c r="D22" i="1"/>
  <c r="I22" i="1" s="1"/>
  <c r="D23" i="1"/>
  <c r="I23" i="1" s="1"/>
  <c r="D58" i="1"/>
  <c r="I58" i="1" s="1"/>
  <c r="D67" i="1"/>
  <c r="I67" i="1" s="1"/>
  <c r="D72" i="1"/>
  <c r="I72" i="1" s="1"/>
  <c r="D61" i="1"/>
  <c r="I61" i="1" s="1"/>
  <c r="D70" i="1"/>
  <c r="I70" i="1" s="1"/>
  <c r="D108" i="1"/>
  <c r="I108" i="1" s="1"/>
  <c r="D71" i="1"/>
  <c r="I71" i="1" s="1"/>
  <c r="D63" i="1"/>
  <c r="I63" i="1" s="1"/>
  <c r="D65" i="1"/>
  <c r="I65" i="1" s="1"/>
  <c r="D73" i="1"/>
  <c r="I73" i="1" s="1"/>
  <c r="D68" i="1"/>
  <c r="I68" i="1" s="1"/>
  <c r="D74" i="1"/>
  <c r="I74" i="1" s="1"/>
  <c r="D66" i="1"/>
  <c r="I66" i="1" s="1"/>
  <c r="D75" i="1"/>
  <c r="I75" i="1" s="1"/>
  <c r="D64" i="1"/>
  <c r="I64" i="1" s="1"/>
  <c r="D62" i="1"/>
  <c r="I62" i="1" s="1"/>
  <c r="D25" i="1"/>
  <c r="I25" i="1" s="1"/>
  <c r="D26" i="1"/>
  <c r="I26" i="1" s="1"/>
  <c r="D27" i="1"/>
  <c r="I27" i="1" s="1"/>
  <c r="D28" i="1"/>
  <c r="I28" i="1" s="1"/>
  <c r="D76" i="1"/>
  <c r="I76" i="1" s="1"/>
  <c r="D115" i="1"/>
  <c r="I115" i="1" s="1"/>
  <c r="D29" i="1"/>
  <c r="I29" i="1" s="1"/>
  <c r="D30" i="1"/>
  <c r="I30" i="1" s="1"/>
  <c r="D84" i="1"/>
  <c r="I84" i="1" s="1"/>
  <c r="D31" i="1"/>
  <c r="I31" i="1" s="1"/>
  <c r="D32" i="1"/>
  <c r="I32" i="1" s="1"/>
  <c r="D33" i="1"/>
  <c r="I33" i="1" s="1"/>
  <c r="D34" i="1"/>
  <c r="I34" i="1" s="1"/>
  <c r="D35" i="1"/>
  <c r="I35" i="1" s="1"/>
  <c r="D36" i="1"/>
  <c r="I36" i="1" s="1"/>
  <c r="D37" i="1"/>
  <c r="I37" i="1" s="1"/>
  <c r="D38" i="1"/>
  <c r="I38" i="1" s="1"/>
  <c r="D39" i="1"/>
  <c r="I39" i="1" s="1"/>
  <c r="D40" i="1"/>
  <c r="I40" i="1" s="1"/>
  <c r="D41" i="1"/>
  <c r="I41" i="1" s="1"/>
  <c r="D42" i="1"/>
  <c r="I42" i="1" s="1"/>
  <c r="D43" i="1"/>
  <c r="I43" i="1" s="1"/>
  <c r="D44" i="1"/>
  <c r="I44" i="1" s="1"/>
  <c r="D45" i="1"/>
  <c r="I45" i="1" s="1"/>
  <c r="D46" i="1"/>
  <c r="I46" i="1" s="1"/>
  <c r="D47" i="1"/>
  <c r="I47" i="1" s="1"/>
  <c r="D48" i="1"/>
  <c r="I48" i="1" s="1"/>
  <c r="D49" i="1"/>
  <c r="I49" i="1" s="1"/>
  <c r="D50" i="1"/>
  <c r="I50" i="1" s="1"/>
  <c r="D116" i="1"/>
  <c r="I116" i="1" s="1"/>
  <c r="D51" i="1"/>
  <c r="I51" i="1" s="1"/>
  <c r="D52" i="1"/>
  <c r="I52" i="1" s="1"/>
  <c r="D53" i="1"/>
  <c r="I53" i="1" s="1"/>
  <c r="D54" i="1"/>
  <c r="I54" i="1" s="1"/>
  <c r="D55" i="1"/>
  <c r="I55" i="1" s="1"/>
  <c r="D56" i="1"/>
  <c r="I56" i="1" s="1"/>
  <c r="D57" i="1"/>
  <c r="I57" i="1" s="1"/>
  <c r="D14" i="1"/>
  <c r="I14" i="1" s="1"/>
  <c r="D60" i="1"/>
  <c r="I60" i="1" s="1"/>
  <c r="D59" i="1"/>
  <c r="I59" i="1" s="1"/>
  <c r="D94" i="1"/>
  <c r="I94" i="1" s="1"/>
  <c r="H85" i="1"/>
  <c r="J85" i="1" s="1"/>
  <c r="H98" i="1"/>
  <c r="J98" i="1" s="1"/>
  <c r="H103" i="1"/>
  <c r="J103" i="1" s="1"/>
  <c r="H107" i="1"/>
  <c r="J107" i="1" s="1"/>
  <c r="H81" i="1"/>
  <c r="J81" i="1" s="1"/>
  <c r="H99" i="1"/>
  <c r="J99" i="1" s="1"/>
  <c r="H82" i="1"/>
  <c r="J82" i="1" s="1"/>
  <c r="H69" i="1"/>
  <c r="J69" i="1" s="1"/>
  <c r="H78" i="1"/>
  <c r="J78" i="1" s="1"/>
  <c r="H86" i="1"/>
  <c r="J86" i="1" s="1"/>
  <c r="H104" i="1"/>
  <c r="J104" i="1" s="1"/>
  <c r="H109" i="1"/>
  <c r="J109" i="1" s="1"/>
  <c r="H95" i="1"/>
  <c r="J95" i="1" s="1"/>
  <c r="H88" i="1"/>
  <c r="J88" i="1" s="1"/>
  <c r="H110" i="1"/>
  <c r="J110" i="1" s="1"/>
  <c r="H111" i="1"/>
  <c r="J111" i="1" s="1"/>
  <c r="H112" i="1"/>
  <c r="J112" i="1" s="1"/>
  <c r="H100" i="1"/>
  <c r="J100" i="1" s="1"/>
  <c r="H101" i="1"/>
  <c r="J101" i="1" s="1"/>
  <c r="H89" i="1"/>
  <c r="J89" i="1" s="1"/>
  <c r="H2" i="1"/>
  <c r="H83" i="1"/>
  <c r="H93" i="1"/>
  <c r="H77" i="1"/>
  <c r="H102" i="1"/>
  <c r="H79" i="1"/>
  <c r="H80" i="1"/>
  <c r="H87" i="1"/>
  <c r="H3" i="1"/>
  <c r="H114" i="1"/>
  <c r="H105" i="1"/>
  <c r="H91" i="1"/>
  <c r="H106" i="1"/>
  <c r="H96" i="1"/>
  <c r="H113" i="1"/>
  <c r="H90" i="1"/>
  <c r="H92" i="1"/>
  <c r="H97" i="1"/>
  <c r="H4" i="1"/>
  <c r="H5" i="1"/>
  <c r="H6" i="1"/>
  <c r="H7" i="1"/>
  <c r="H8" i="1"/>
  <c r="H9" i="1"/>
  <c r="H10" i="1"/>
  <c r="H11" i="1"/>
  <c r="H12" i="1"/>
  <c r="H13" i="1"/>
  <c r="H24" i="1"/>
  <c r="H15" i="1"/>
  <c r="H16" i="1"/>
  <c r="H17" i="1"/>
  <c r="H18" i="1"/>
  <c r="H19" i="1"/>
  <c r="H20" i="1"/>
  <c r="H21" i="1"/>
  <c r="H22" i="1"/>
  <c r="H23" i="1"/>
  <c r="H58" i="1"/>
  <c r="H67" i="1"/>
  <c r="H72" i="1"/>
  <c r="H61" i="1"/>
  <c r="H70" i="1"/>
  <c r="H108" i="1"/>
  <c r="H71" i="1"/>
  <c r="H63" i="1"/>
  <c r="H65" i="1"/>
  <c r="H73" i="1"/>
  <c r="H68" i="1"/>
  <c r="H74" i="1"/>
  <c r="H66" i="1"/>
  <c r="H75" i="1"/>
  <c r="H64" i="1"/>
  <c r="H62" i="1"/>
  <c r="H25" i="1"/>
  <c r="H26" i="1"/>
  <c r="H27" i="1"/>
  <c r="H28" i="1"/>
  <c r="H76" i="1"/>
  <c r="H115" i="1"/>
  <c r="H29" i="1"/>
  <c r="H30" i="1"/>
  <c r="H84" i="1"/>
  <c r="H31" i="1"/>
  <c r="H32" i="1"/>
  <c r="H33" i="1"/>
  <c r="H34" i="1"/>
  <c r="H35" i="1"/>
  <c r="H36" i="1"/>
  <c r="H37" i="1"/>
  <c r="H38" i="1"/>
  <c r="H39" i="1"/>
  <c r="H40" i="1"/>
  <c r="H41" i="1"/>
  <c r="H42" i="1"/>
  <c r="H43" i="1"/>
  <c r="H44" i="1"/>
  <c r="H45" i="1"/>
  <c r="H46" i="1"/>
  <c r="H47" i="1"/>
  <c r="H48" i="1"/>
  <c r="H49" i="1"/>
  <c r="H50" i="1"/>
  <c r="H116" i="1"/>
  <c r="H51" i="1"/>
  <c r="H52" i="1"/>
  <c r="H53" i="1"/>
  <c r="H54" i="1"/>
  <c r="H55" i="1"/>
  <c r="H56" i="1"/>
  <c r="H57" i="1"/>
  <c r="H14" i="1"/>
  <c r="H60" i="1"/>
  <c r="H59" i="1"/>
  <c r="H94" i="1"/>
  <c r="N13" i="16" l="1"/>
  <c r="Q4" i="16"/>
  <c r="Q4" i="6"/>
  <c r="Q4" i="7"/>
  <c r="N13" i="7"/>
  <c r="N13" i="6"/>
  <c r="N13" i="4"/>
  <c r="Q4" i="4"/>
  <c r="Q4" i="5"/>
  <c r="N13" i="5"/>
  <c r="Q4" i="1"/>
  <c r="J94" i="1"/>
  <c r="N13" i="1" s="1"/>
</calcChain>
</file>

<file path=xl/sharedStrings.xml><?xml version="1.0" encoding="utf-8"?>
<sst xmlns="http://schemas.openxmlformats.org/spreadsheetml/2006/main" count="1346" uniqueCount="181">
  <si>
    <t>Product</t>
  </si>
  <si>
    <t>Current price</t>
  </si>
  <si>
    <t>old price</t>
  </si>
  <si>
    <t>Discount</t>
  </si>
  <si>
    <t>Review</t>
  </si>
  <si>
    <t>Ratingd</t>
  </si>
  <si>
    <t>115  Piece Set Of Multifunctional Precision Screwdrivers</t>
  </si>
  <si>
    <t>4.5 out of 5</t>
  </si>
  <si>
    <t>Metal Decorative Hooks Key Hangers Entryway Wall Hooks Towel Hooks - Home</t>
  </si>
  <si>
    <t>4.1 out of 5</t>
  </si>
  <si>
    <t>Portable Mini Cordless Car Vacuum Cleaner - Blue</t>
  </si>
  <si>
    <t>4.6 out of 5</t>
  </si>
  <si>
    <t>Weighing Scale Digital Bathroom Body Fat Scale USB-Black</t>
  </si>
  <si>
    <t>4.7 out of 5</t>
  </si>
  <si>
    <t>Portable Home Small Air Humidifier 3-Speed Fan - Green</t>
  </si>
  <si>
    <t>4.8 out of 5</t>
  </si>
  <si>
    <t>220V 60W Electric Soldering Iron Kits With Tools, Tips, And Multimeter</t>
  </si>
  <si>
    <t>4 out of 5</t>
  </si>
  <si>
    <t>137 Pieces Cake Decorating Tool Set Baking Supplies</t>
  </si>
  <si>
    <t>Desk Foldable Fan Adjustable Fan Strong Wind 3 Gear Usb</t>
  </si>
  <si>
    <t>LASA FOLDING TABLE SERVING STAND</t>
  </si>
  <si>
    <t>13 In 1 Home Repair Tools Box Kit Set</t>
  </si>
  <si>
    <t>3.8 out of 5</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</si>
  <si>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</si>
  <si>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</si>
  <si>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</si>
  <si>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</si>
  <si>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</si>
  <si>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4.2 out of 5</t>
  </si>
  <si>
    <t>Anti-Skid Absorbent Insulation Coaster  For Home Office</t>
  </si>
  <si>
    <t>5 out of 5</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</si>
  <si>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</si>
  <si>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</si>
  <si>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</si>
  <si>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</si>
  <si>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</si>
  <si>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3.3 out of 5</t>
  </si>
  <si>
    <t>4pcs Bathroom/Kitchen Towel Rack,Roll Paper Holder,Towel Bars,Hook</t>
  </si>
  <si>
    <t>LED Romantic Spaceship Starry Sky Projector,Children's Bedroom Night Light-Blue</t>
  </si>
  <si>
    <t>Foldable Overbed Table/Desk</t>
  </si>
  <si>
    <t>4.4 out of 5</t>
  </si>
  <si>
    <t>LASA 3 Tier Bamboo Shoe Bench Storage Shelf</t>
  </si>
  <si>
    <t>4.3 out of 5</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</si>
  <si>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</si>
  <si>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</si>
  <si>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</si>
  <si>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</si>
  <si>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</si>
  <si>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</si>
  <si>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</si>
  <si>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</si>
  <si>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</si>
  <si>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</si>
  <si>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</si>
  <si>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</si>
  <si>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</si>
  <si>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</si>
  <si>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</si>
  <si>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</si>
  <si>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</si>
  <si>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</si>
  <si>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</si>
  <si>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</si>
  <si>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</si>
  <si>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</si>
  <si>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</si>
  <si>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</si>
  <si>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</si>
  <si>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</si>
  <si>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</si>
  <si>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</si>
  <si>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</si>
  <si>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</si>
  <si>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</si>
  <si>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</si>
  <si>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</si>
  <si>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</si>
  <si>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2.5 out of 5</t>
  </si>
  <si>
    <t>Mythco 120COB Solar Wall Ligt With Motion Sensor And Remote Control 3 Modes</t>
  </si>
  <si>
    <t>3 out of 5</t>
  </si>
  <si>
    <t>5-PCS Stainless Steel Cooking Pot Set With Steamed Slices</t>
  </si>
  <si>
    <t>2.1 out of 5</t>
  </si>
  <si>
    <t>120W Cordless Vacuum Cleaners Handheld Electric Vacuum Cleaner</t>
  </si>
  <si>
    <t>2.8 out of 5</t>
  </si>
  <si>
    <t>Intelligent  LED Body Sensor Wireless Lighting Night Light USB</t>
  </si>
  <si>
    <t>2.7 out of 5</t>
  </si>
  <si>
    <t>VIC Wireless Vacuum Cleaner Dual Use For Home And Car 120W High Power Powerful</t>
  </si>
  <si>
    <t>2.9 out of 5</t>
  </si>
  <si>
    <t>Artificial Potted Flowers Room Decorative Flowers (2 Pieces)</t>
  </si>
  <si>
    <t>2.2 out of 5</t>
  </si>
  <si>
    <t>380ML USB Rechargeable Portable Small Blenders And Juicers</t>
  </si>
  <si>
    <t>2.3 out of 5</t>
  </si>
  <si>
    <t>32PCS Portable Cordless Drill Set With Cyclic Battery Drive -26 Variable Speed</t>
  </si>
  <si>
    <t>Agapeon Toothbrush Holder And Toothpaste Dispenser</t>
  </si>
  <si>
    <t>2.6 out of 5</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</si>
  <si>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</si>
  <si>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</si>
  <si>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</si>
  <si>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</si>
  <si>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</si>
  <si>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</si>
  <si>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</si>
  <si>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</si>
  <si>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</si>
  <si>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</si>
  <si>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</si>
  <si>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</si>
  <si>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</si>
  <si>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</si>
  <si>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</si>
  <si>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</si>
  <si>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</si>
  <si>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</si>
  <si>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</si>
  <si>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</si>
  <si>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</si>
  <si>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</si>
  <si>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</si>
  <si>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</si>
  <si>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</si>
  <si>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</si>
  <si>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</si>
  <si>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</si>
  <si>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</si>
  <si>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</si>
  <si>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</si>
  <si>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</si>
  <si>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</si>
  <si>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</si>
  <si>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</si>
  <si>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</si>
  <si>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</si>
  <si>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</si>
  <si>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</si>
  <si>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</si>
  <si>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2 out of 5</t>
  </si>
  <si>
    <t>Black Simple Water Cup Wine Coaster Anti Slip Absorbent</t>
  </si>
  <si>
    <t xml:space="preserve"> 2200 -  3200</t>
  </si>
  <si>
    <t xml:space="preserve"> 1620 -  1980</t>
  </si>
  <si>
    <t>Ratings</t>
  </si>
  <si>
    <t>Check for missing values</t>
  </si>
  <si>
    <t>Discounted price</t>
  </si>
  <si>
    <t>Product_ratings</t>
  </si>
  <si>
    <t>Discount_percentage</t>
  </si>
  <si>
    <t>Avg Current Price</t>
  </si>
  <si>
    <t>Avg old Price</t>
  </si>
  <si>
    <t>Avg Discount Percentage</t>
  </si>
  <si>
    <t>Avg Ratings</t>
  </si>
  <si>
    <t>Most Expensive Product</t>
  </si>
  <si>
    <t>Least Expensive Product</t>
  </si>
  <si>
    <t>Average Discount percentage by category</t>
  </si>
  <si>
    <t>Discount percentage by reviews</t>
  </si>
  <si>
    <t>Row Labels</t>
  </si>
  <si>
    <t>Grand Total</t>
  </si>
  <si>
    <t>High Discount</t>
  </si>
  <si>
    <t>Low Discount</t>
  </si>
  <si>
    <t>Medium Discount</t>
  </si>
  <si>
    <t>Sum of Review</t>
  </si>
  <si>
    <t>Number of Reviews</t>
  </si>
  <si>
    <t>Discount _percentage</t>
  </si>
  <si>
    <t>Average</t>
  </si>
  <si>
    <t>Excellent</t>
  </si>
  <si>
    <t>Poor</t>
  </si>
  <si>
    <t>Product Rating</t>
  </si>
  <si>
    <t>Total Revenue</t>
  </si>
  <si>
    <t>Product Discount</t>
  </si>
  <si>
    <t>Average  Ratings</t>
  </si>
  <si>
    <t>Number Of Review</t>
  </si>
  <si>
    <t>Product of Ratings</t>
  </si>
  <si>
    <t>Top 10 products</t>
  </si>
  <si>
    <t>Product of Discount</t>
  </si>
  <si>
    <t>Total Review</t>
  </si>
  <si>
    <t>Discount Category</t>
  </si>
  <si>
    <t>Rating Category</t>
  </si>
  <si>
    <t>Total  Products</t>
  </si>
  <si>
    <t>no_rating</t>
  </si>
  <si>
    <t>No rating</t>
  </si>
  <si>
    <t>Total Reviews</t>
  </si>
  <si>
    <t>Number of Products</t>
  </si>
  <si>
    <t>Sum of Current price</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</si>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</sst>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021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9" fontId="0" fillId="0" borderId="0" xfId="0" applyNumberFormat="1"/>
    <xf numFmtId="0" fontId="16" fillId="0" borderId="0" xfId="0" applyFont="1"/>
    <xf numFmtId="2" fontId="16" fillId="0" borderId="0" xfId="0" applyNumberFormat="1" applyFont="1"/>
    <xf numFmtId="2" fontId="0" fillId="0" borderId="0" xfId="0" applyNumberFormat="1"/>
    <xf numFmtId="0" fontId="18" fillId="0" borderId="0" xfId="0" applyFont="1"/>
    <xf numFmtId="0" fontId="16" fillId="0" borderId="0" xfId="0" applyFont="1" applyAlignment="1">
      <alignment wrapText="1"/>
    </xf>
    <xf numFmtId="0" fontId="0" fillId="0" borderId="0" xfId="0" applyAlignment="1">
      <alignment wrapText="1"/>
    </xf>
    <xf numFmtId="2" fontId="0" fillId="0" borderId="0" xfId="0" applyNumberFormat="1" applyAlignment="1">
      <alignment horizontal="left" vertical="center" wrapText="1"/>
    </xf>
    <xf numFmtId="10" fontId="0" fillId="0" borderId="0" xfId="0" applyNumberFormat="1" applyAlignment="1">
      <alignment wrapText="1"/>
    </xf>
    <xf numFmtId="10" fontId="16" fillId="0" borderId="0" xfId="0" applyNumberFormat="1" applyFont="1" applyAlignment="1">
      <alignment wrapText="1"/>
    </xf>
    <xf numFmtId="0" fontId="0" fillId="0" borderId="0" xfId="0" pivotButton="1"/>
    <xf numFmtId="0" fontId="0" fillId="0" borderId="0" xfId="0" applyAlignment="1">
      <alignment horizontal="left"/>
    </xf>
    <xf numFmtId="9" fontId="0" fillId="0" borderId="0" xfId="0" applyNumberFormat="1" applyAlignment="1">
      <alignment horizontal="left"/>
    </xf>
    <xf numFmtId="1" fontId="16" fillId="0" borderId="0" xfId="0" applyNumberFormat="1" applyFont="1"/>
    <xf numFmtId="1" fontId="0" fillId="0" borderId="0" xfId="0" applyNumberFormat="1"/>
    <xf numFmtId="1" fontId="0" fillId="0" borderId="0" xfId="0" applyNumberFormat="1" applyAlignment="1">
      <alignment wrapText="1"/>
    </xf>
    <xf numFmtId="9" fontId="0" fillId="0" borderId="0" xfId="42" applyFont="1"/>
    <xf numFmtId="0" fontId="0" fillId="33" borderId="0" xfId="0" applyFill="1"/>
    <xf numFmtId="2" fontId="0" fillId="0" borderId="0" xfId="0" applyNumberForma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7">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 formatCode="0"/>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solidFill>
                  <a:schemeClr val="accent2">
                    <a:lumMod val="75000"/>
                  </a:schemeClr>
                </a:solidFill>
              </a:rPr>
              <a:t># Of Review by Discount</a:t>
            </a:r>
            <a:endParaRPr lang="en-US" sz="10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56-46E0-A2E0-996CFF14F4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56-46E0-A2E0-996CFF14F4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56-46E0-A2E0-996CFF14F4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Sheet1!$B$4:$B$7</c:f>
              <c:strCache>
                <c:ptCount val="3"/>
                <c:pt idx="0">
                  <c:v>High Discount</c:v>
                </c:pt>
                <c:pt idx="1">
                  <c:v>Low Discount</c:v>
                </c:pt>
                <c:pt idx="2">
                  <c:v>Medium Discount</c:v>
                </c:pt>
              </c:strCache>
            </c:strRef>
          </c:cat>
          <c:val>
            <c:numRef>
              <c:f>Sheet1!$C$4:$C$7</c:f>
              <c:numCache>
                <c:formatCode>General</c:formatCode>
                <c:ptCount val="3"/>
                <c:pt idx="0">
                  <c:v>379</c:v>
                </c:pt>
                <c:pt idx="1">
                  <c:v>57</c:v>
                </c:pt>
                <c:pt idx="2">
                  <c:v>287</c:v>
                </c:pt>
              </c:numCache>
            </c:numRef>
          </c:val>
          <c:extLst>
            <c:ext xmlns:c16="http://schemas.microsoft.com/office/drawing/2014/chart" uri="{C3380CC4-5D6E-409C-BE32-E72D297353CC}">
              <c16:uniqueId val="{00000000-68A9-4E85-A559-F3B984D05D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691477026910111"/>
          <c:y val="0.32664212427991957"/>
          <c:w val="0.37671160335727272"/>
          <c:h val="0.49567713126768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vs reviews!PivotTable10</c:name>
    <c:fmtId val="13"/>
  </c:pivotSource>
  <c:chart>
    <c:title>
      <c:tx>
        <c:rich>
          <a:bodyPr rot="0" spcFirstLastPara="1" vertOverflow="ellipsis" vert="horz" wrap="square" anchor="ctr" anchorCtr="1"/>
          <a:lstStyle/>
          <a:p>
            <a:pPr>
              <a:defRPr sz="1200" b="1" i="0" u="none" strike="noStrike" kern="1200" cap="none" spc="20" baseline="0">
                <a:solidFill>
                  <a:schemeClr val="dk1">
                    <a:lumMod val="50000"/>
                    <a:lumOff val="50000"/>
                  </a:schemeClr>
                </a:solidFill>
                <a:latin typeface="+mn-lt"/>
                <a:ea typeface="+mn-ea"/>
                <a:cs typeface="+mn-cs"/>
              </a:defRPr>
            </a:pPr>
            <a:r>
              <a:rPr lang="en-US" sz="1200" b="1">
                <a:solidFill>
                  <a:schemeClr val="accent2"/>
                </a:solidFill>
              </a:rPr>
              <a:t>RATING</a:t>
            </a:r>
            <a:r>
              <a:rPr lang="en-US" sz="1200" b="1" baseline="0">
                <a:solidFill>
                  <a:schemeClr val="accent2"/>
                </a:solidFill>
              </a:rPr>
              <a:t> VS REVIEWS</a:t>
            </a:r>
            <a:endParaRPr lang="en-US" sz="1200" b="1">
              <a:solidFill>
                <a:schemeClr val="accent2"/>
              </a:solidFill>
            </a:endParaRPr>
          </a:p>
        </c:rich>
      </c:tx>
      <c:overlay val="0"/>
      <c:spPr>
        <a:noFill/>
        <a:ln>
          <a:noFill/>
        </a:ln>
        <a:effectLst/>
      </c:spPr>
      <c:txPr>
        <a:bodyPr rot="0" spcFirstLastPara="1" vertOverflow="ellipsis" vert="horz" wrap="square" anchor="ctr" anchorCtr="1"/>
        <a:lstStyle/>
        <a:p>
          <a:pPr>
            <a:defRPr sz="12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reviews'!$B$1</c:f>
              <c:strCache>
                <c:ptCount val="1"/>
                <c:pt idx="0">
                  <c:v>Total</c:v>
                </c:pt>
              </c:strCache>
            </c:strRef>
          </c:tx>
          <c:spPr>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cat>
            <c:strRef>
              <c:f>'Rating vs reviews'!$A$2:$A$25</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reviews'!$B$2:$B$25</c:f>
              <c:numCache>
                <c:formatCode>General</c:formatCode>
                <c:ptCount val="23"/>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smooth val="0"/>
          <c:extLst>
            <c:ext xmlns:c16="http://schemas.microsoft.com/office/drawing/2014/chart" uri="{C3380CC4-5D6E-409C-BE32-E72D297353CC}">
              <c16:uniqueId val="{00000000-D8D6-4667-93AF-C65D97112BF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935849648"/>
        <c:axId val="935833328"/>
      </c:lineChart>
      <c:catAx>
        <c:axId val="935849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35833328"/>
        <c:crosses val="autoZero"/>
        <c:auto val="1"/>
        <c:lblAlgn val="ctr"/>
        <c:lblOffset val="100"/>
        <c:noMultiLvlLbl val="0"/>
      </c:catAx>
      <c:valAx>
        <c:axId val="93583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35849648"/>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jumia.xlsx]Relationships!PivotTable9</c:name>
    <c:fmtId val="13"/>
  </c:pivotSource>
  <c:chart>
    <c:title>
      <c:tx>
        <c:rich>
          <a:bodyPr rot="0" spcFirstLastPara="1" vertOverflow="ellipsis" vert="horz" wrap="square" anchor="ctr" anchorCtr="1"/>
          <a:lstStyle/>
          <a:p>
            <a:pPr>
              <a:defRPr sz="1200" b="0" i="0" u="none" strike="noStrike" kern="1200" cap="none" spc="20" baseline="0">
                <a:solidFill>
                  <a:schemeClr val="dk1">
                    <a:lumMod val="50000"/>
                    <a:lumOff val="50000"/>
                  </a:schemeClr>
                </a:solidFill>
                <a:latin typeface="+mn-lt"/>
                <a:ea typeface="+mn-ea"/>
                <a:cs typeface="+mn-cs"/>
              </a:defRPr>
            </a:pPr>
            <a:r>
              <a:rPr lang="en-US" sz="1200" b="1">
                <a:solidFill>
                  <a:schemeClr val="accent2"/>
                </a:solidFill>
              </a:rPr>
              <a:t>REVIEWS</a:t>
            </a:r>
            <a:r>
              <a:rPr lang="en-US" sz="1200" b="1" baseline="0">
                <a:solidFill>
                  <a:schemeClr val="accent2"/>
                </a:solidFill>
              </a:rPr>
              <a:t> BY PERCENTAGE DISCOUNT</a:t>
            </a:r>
            <a:endParaRPr lang="en-US" sz="1200" b="1">
              <a:solidFill>
                <a:schemeClr val="accent2"/>
              </a:solidFill>
            </a:endParaRPr>
          </a:p>
        </c:rich>
      </c:tx>
      <c:layout>
        <c:manualLayout>
          <c:xMode val="edge"/>
          <c:yMode val="edge"/>
          <c:x val="0.23357292875069183"/>
          <c:y val="3.7892387608294158E-2"/>
        </c:manualLayout>
      </c:layout>
      <c:overlay val="0"/>
      <c:spPr>
        <a:noFill/>
        <a:ln>
          <a:noFill/>
        </a:ln>
        <a:effectLst/>
      </c:spPr>
      <c:txPr>
        <a:bodyPr rot="0" spcFirstLastPara="1" vertOverflow="ellipsis" vert="horz" wrap="square" anchor="ctr" anchorCtr="1"/>
        <a:lstStyle/>
        <a:p>
          <a:pPr>
            <a:defRPr sz="12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2"/>
            </a:solidFill>
            <a:round/>
          </a:ln>
          <a:effectLst/>
        </c:spPr>
        <c:marker>
          <c:symbol val="circle"/>
          <c:size val="4"/>
          <c:spPr>
            <a:solidFill>
              <a:schemeClr val="accent2"/>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74892837809803E-2"/>
          <c:y val="0.17859555401851346"/>
          <c:w val="0.8757852081445946"/>
          <c:h val="0.66408600798301221"/>
        </c:manualLayout>
      </c:layout>
      <c:lineChart>
        <c:grouping val="standard"/>
        <c:varyColors val="0"/>
        <c:ser>
          <c:idx val="0"/>
          <c:order val="0"/>
          <c:tx>
            <c:strRef>
              <c:f>Relationships!$C$11</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1"/>
                </a:solidFill>
                <a:round/>
              </a:ln>
              <a:effectLst/>
            </c:spPr>
          </c:marker>
          <c:cat>
            <c:strRef>
              <c:f>Relationships!$B$12:$B$48</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Relationships!$C$12:$C$48</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52</c:v>
                </c:pt>
                <c:pt idx="12">
                  <c:v>5</c:v>
                </c:pt>
                <c:pt idx="13">
                  <c:v>20</c:v>
                </c:pt>
                <c:pt idx="14">
                  <c:v>13</c:v>
                </c:pt>
                <c:pt idx="15">
                  <c:v>9</c:v>
                </c:pt>
                <c:pt idx="16">
                  <c:v>51</c:v>
                </c:pt>
                <c:pt idx="17">
                  <c:v>55</c:v>
                </c:pt>
                <c:pt idx="18">
                  <c:v>9</c:v>
                </c:pt>
                <c:pt idx="19">
                  <c:v>4</c:v>
                </c:pt>
                <c:pt idx="20">
                  <c:v>5</c:v>
                </c:pt>
                <c:pt idx="21">
                  <c:v>1</c:v>
                </c:pt>
                <c:pt idx="22">
                  <c:v>36</c:v>
                </c:pt>
                <c:pt idx="23">
                  <c:v>6</c:v>
                </c:pt>
                <c:pt idx="24">
                  <c:v>11</c:v>
                </c:pt>
                <c:pt idx="25">
                  <c:v>28</c:v>
                </c:pt>
                <c:pt idx="26">
                  <c:v>3</c:v>
                </c:pt>
                <c:pt idx="27">
                  <c:v>39</c:v>
                </c:pt>
                <c:pt idx="28">
                  <c:v>9</c:v>
                </c:pt>
                <c:pt idx="29">
                  <c:v>118</c:v>
                </c:pt>
                <c:pt idx="30">
                  <c:v>8</c:v>
                </c:pt>
                <c:pt idx="31">
                  <c:v>2</c:v>
                </c:pt>
                <c:pt idx="32">
                  <c:v>24</c:v>
                </c:pt>
                <c:pt idx="33">
                  <c:v>15</c:v>
                </c:pt>
                <c:pt idx="34">
                  <c:v>17</c:v>
                </c:pt>
                <c:pt idx="35">
                  <c:v>18</c:v>
                </c:pt>
              </c:numCache>
            </c:numRef>
          </c:val>
          <c:smooth val="0"/>
          <c:extLst>
            <c:ext xmlns:c16="http://schemas.microsoft.com/office/drawing/2014/chart" uri="{C3380CC4-5D6E-409C-BE32-E72D297353CC}">
              <c16:uniqueId val="{00000000-EC66-419D-ABD7-84142D15786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64470928"/>
        <c:axId val="964474768"/>
      </c:lineChart>
      <c:catAx>
        <c:axId val="964470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64474768"/>
        <c:crosses val="autoZero"/>
        <c:auto val="1"/>
        <c:lblAlgn val="ctr"/>
        <c:lblOffset val="100"/>
        <c:noMultiLvlLbl val="0"/>
      </c:catAx>
      <c:valAx>
        <c:axId val="96447476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6447092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products!PivotTable8</c:name>
    <c:fmtId val="5"/>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US" sz="1200">
                <a:solidFill>
                  <a:schemeClr val="accent2"/>
                </a:solidFill>
              </a:rPr>
              <a:t>Top</a:t>
            </a:r>
            <a:r>
              <a:rPr lang="en-US" sz="1200" baseline="0">
                <a:solidFill>
                  <a:schemeClr val="accent2"/>
                </a:solidFill>
              </a:rPr>
              <a:t> 10 products by dISCOUNT</a:t>
            </a:r>
            <a:endParaRPr lang="en-US" sz="1200">
              <a:solidFill>
                <a:schemeClr val="accent2"/>
              </a:solidFill>
            </a:endParaRPr>
          </a:p>
        </c:rich>
      </c:tx>
      <c:layout>
        <c:manualLayout>
          <c:xMode val="edge"/>
          <c:yMode val="edge"/>
          <c:x val="0.17066679763580972"/>
          <c:y val="5.3177541281945129E-2"/>
        </c:manualLayout>
      </c:layout>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products'!$C$39</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products'!$B$40:$B$50</c:f>
              <c:strCache>
                <c:ptCount val="10"/>
                <c:pt idx="0">
                  <c:v>Anti-Skid Absorbent Insulation Coaster  For Home Office</c:v>
                </c:pt>
                <c:pt idx="1">
                  <c:v>Intelligent  LED Body Sensor Wireless Lighting Night Light USB</c:v>
                </c:pt>
                <c:pt idx="2">
                  <c:v>Exfoliate And Exfoliate Face Towel - Black</c:v>
                </c:pt>
                <c:pt idx="3">
                  <c:v>Classic Black Cat Cotton Hemp Pillow Case For Home Car</c:v>
                </c:pt>
                <c:pt idx="4">
                  <c:v>3PCS Single Head Knitting Crochet Sweater Needle Set</c:v>
                </c:pt>
                <c:pt idx="5">
                  <c:v>Mythco 120COB Solar Wall Ligt With Motion Sensor And Remote Control 3 Modes</c:v>
                </c:pt>
                <c:pt idx="6">
                  <c:v>LASA 3 Tier Bamboo Shoe Bench Storage Shelf</c:v>
                </c:pt>
                <c:pt idx="7">
                  <c:v>5-PCS Stainless Steel Cooking Pot Set With Steamed Slices</c:v>
                </c:pt>
                <c:pt idx="8">
                  <c:v>LASA FOLDING TABLE SERVING STAND</c:v>
                </c:pt>
                <c:pt idx="9">
                  <c:v>6 In 1 Bottle Can Opener Multifunctional Easy Opener</c:v>
                </c:pt>
              </c:strCache>
            </c:strRef>
          </c:cat>
          <c:val>
            <c:numRef>
              <c:f>'Top 10 by products'!$C$40:$C$50</c:f>
              <c:numCache>
                <c:formatCode>0%</c:formatCode>
                <c:ptCount val="10"/>
                <c:pt idx="0">
                  <c:v>0.51</c:v>
                </c:pt>
                <c:pt idx="1">
                  <c:v>0.52</c:v>
                </c:pt>
                <c:pt idx="2">
                  <c:v>0.52</c:v>
                </c:pt>
                <c:pt idx="3">
                  <c:v>0.53</c:v>
                </c:pt>
                <c:pt idx="4">
                  <c:v>0.53</c:v>
                </c:pt>
                <c:pt idx="5">
                  <c:v>0.54</c:v>
                </c:pt>
                <c:pt idx="6">
                  <c:v>0.54</c:v>
                </c:pt>
                <c:pt idx="7">
                  <c:v>0.55000000000000004</c:v>
                </c:pt>
                <c:pt idx="8">
                  <c:v>0.55000000000000004</c:v>
                </c:pt>
                <c:pt idx="9">
                  <c:v>0.64</c:v>
                </c:pt>
              </c:numCache>
            </c:numRef>
          </c:val>
          <c:extLst>
            <c:ext xmlns:c16="http://schemas.microsoft.com/office/drawing/2014/chart" uri="{C3380CC4-5D6E-409C-BE32-E72D297353CC}">
              <c16:uniqueId val="{00000000-9A5B-40DA-9D02-70C8035F4BF6}"/>
            </c:ext>
          </c:extLst>
        </c:ser>
        <c:dLbls>
          <c:dLblPos val="outEnd"/>
          <c:showLegendKey val="0"/>
          <c:showVal val="1"/>
          <c:showCatName val="0"/>
          <c:showSerName val="0"/>
          <c:showPercent val="0"/>
          <c:showBubbleSize val="0"/>
        </c:dLbls>
        <c:gapWidth val="227"/>
        <c:overlap val="-48"/>
        <c:axId val="964450768"/>
        <c:axId val="964442608"/>
      </c:barChart>
      <c:catAx>
        <c:axId val="9644507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4442608"/>
        <c:crosses val="autoZero"/>
        <c:auto val="1"/>
        <c:lblAlgn val="ctr"/>
        <c:lblOffset val="100"/>
        <c:noMultiLvlLbl val="0"/>
      </c:catAx>
      <c:valAx>
        <c:axId val="964442608"/>
        <c:scaling>
          <c:orientation val="minMax"/>
        </c:scaling>
        <c:delete val="1"/>
        <c:axPos val="b"/>
        <c:numFmt formatCode="0%" sourceLinked="1"/>
        <c:majorTickMark val="none"/>
        <c:minorTickMark val="none"/>
        <c:tickLblPos val="nextTo"/>
        <c:crossAx val="96445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products!PivotTable7</c:name>
    <c:fmtId val="10"/>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US" sz="1200">
                <a:solidFill>
                  <a:schemeClr val="accent2"/>
                </a:solidFill>
              </a:rPr>
              <a:t>Top 10 products by Reviews</a:t>
            </a:r>
          </a:p>
        </c:rich>
      </c:tx>
      <c:layout>
        <c:manualLayout>
          <c:xMode val="edge"/>
          <c:yMode val="edge"/>
          <c:x val="0.19170859079761929"/>
          <c:y val="3.6950931055439729E-2"/>
        </c:manualLayout>
      </c:layout>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spPr>
          <a:solidFill>
            <a:schemeClr val="accent2">
              <a:lumMod val="75000"/>
            </a:schemeClr>
          </a:solid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products'!$C$25</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products'!$B$26:$B$36</c:f>
              <c:strCache>
                <c:ptCount val="10"/>
                <c:pt idx="0">
                  <c:v>52 Pieces Cake Decorating Tool Set Gift Kit Baking Supplies</c:v>
                </c:pt>
                <c:pt idx="1">
                  <c:v>53Pcs/Set Yarn Knitting Crochet Hooks With Bag - Fortune Cat</c:v>
                </c:pt>
                <c:pt idx="2">
                  <c:v>Portable Mini Cordless Car Vacuum Cleaner - Blue</c:v>
                </c:pt>
                <c:pt idx="3">
                  <c:v>53 Pieces/Set Yarn Knitting Crochet Hooks With Bag - Pansies</c:v>
                </c:pt>
                <c:pt idx="4">
                  <c:v>Punch-free Great Load Bearing Bathroom Storage Rack Wall Shelf-White</c:v>
                </c:pt>
                <c:pt idx="5">
                  <c:v>100 Pcs Crochet Hook Tool Set Knitting Hook Set With Box</c:v>
                </c:pt>
                <c:pt idx="6">
                  <c:v>3D Waterproof EVA Plastic Shower Curtain 1.8*2Mtrs</c:v>
                </c:pt>
                <c:pt idx="7">
                  <c:v>Electronic Digital Display Vernier Caliper</c:v>
                </c:pt>
                <c:pt idx="8">
                  <c:v>137 Pieces Cake Decorating Tool Set Baking Supplies</c:v>
                </c:pt>
                <c:pt idx="9">
                  <c:v>120W Cordless Vacuum Cleaners Handheld Electric Vacuum Cleaner</c:v>
                </c:pt>
              </c:strCache>
            </c:strRef>
          </c:cat>
          <c:val>
            <c:numRef>
              <c:f>'Top 10 by products'!$C$26:$C$36</c:f>
              <c:numCache>
                <c:formatCode>General</c:formatCode>
                <c:ptCount val="10"/>
                <c:pt idx="0">
                  <c:v>20</c:v>
                </c:pt>
                <c:pt idx="1">
                  <c:v>20</c:v>
                </c:pt>
                <c:pt idx="2">
                  <c:v>24</c:v>
                </c:pt>
                <c:pt idx="3">
                  <c:v>32</c:v>
                </c:pt>
                <c:pt idx="4">
                  <c:v>36</c:v>
                </c:pt>
                <c:pt idx="5">
                  <c:v>39</c:v>
                </c:pt>
                <c:pt idx="6">
                  <c:v>44</c:v>
                </c:pt>
                <c:pt idx="7">
                  <c:v>49</c:v>
                </c:pt>
                <c:pt idx="8">
                  <c:v>55</c:v>
                </c:pt>
                <c:pt idx="9">
                  <c:v>69</c:v>
                </c:pt>
              </c:numCache>
            </c:numRef>
          </c:val>
          <c:extLst>
            <c:ext xmlns:c16="http://schemas.microsoft.com/office/drawing/2014/chart" uri="{C3380CC4-5D6E-409C-BE32-E72D297353CC}">
              <c16:uniqueId val="{00000000-1479-479F-A187-E89833E22B46}"/>
            </c:ext>
          </c:extLst>
        </c:ser>
        <c:dLbls>
          <c:dLblPos val="outEnd"/>
          <c:showLegendKey val="0"/>
          <c:showVal val="1"/>
          <c:showCatName val="0"/>
          <c:showSerName val="0"/>
          <c:showPercent val="0"/>
          <c:showBubbleSize val="0"/>
        </c:dLbls>
        <c:gapWidth val="227"/>
        <c:overlap val="-48"/>
        <c:axId val="935887568"/>
        <c:axId val="935872208"/>
      </c:barChart>
      <c:catAx>
        <c:axId val="9358875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35872208"/>
        <c:crosses val="autoZero"/>
        <c:auto val="1"/>
        <c:lblAlgn val="ctr"/>
        <c:lblOffset val="100"/>
        <c:noMultiLvlLbl val="0"/>
      </c:catAx>
      <c:valAx>
        <c:axId val="935872208"/>
        <c:scaling>
          <c:orientation val="minMax"/>
        </c:scaling>
        <c:delete val="1"/>
        <c:axPos val="b"/>
        <c:numFmt formatCode="General" sourceLinked="1"/>
        <c:majorTickMark val="none"/>
        <c:minorTickMark val="none"/>
        <c:tickLblPos val="nextTo"/>
        <c:crossAx val="93588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product by discount!PivotTable2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rPr>
              <a:t>TOTAL</a:t>
            </a:r>
            <a:r>
              <a:rPr lang="en-US" sz="1200" b="1" baseline="0">
                <a:solidFill>
                  <a:schemeClr val="accent2"/>
                </a:solidFill>
              </a:rPr>
              <a:t> SALES BY RATINGS</a:t>
            </a:r>
            <a:endParaRPr lang="en-US" sz="12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2459901559607312"/>
              <c:y val="4.00000179977583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22085569866947188"/>
              <c:y val="3.42857297123643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'rating product by discount'!$C$19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31-42E6-AE8C-7857090E6E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31-42E6-AE8C-7857090E6E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31-42E6-AE8C-7857090E6E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31-42E6-AE8C-7857090E6EE6}"/>
              </c:ext>
            </c:extLst>
          </c:dPt>
          <c:dLbls>
            <c:dLbl>
              <c:idx val="0"/>
              <c:layout>
                <c:manualLayout>
                  <c:x val="0.22459901559607312"/>
                  <c:y val="4.00000179977583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31-42E6-AE8C-7857090E6EE6}"/>
                </c:ext>
              </c:extLst>
            </c:dLbl>
            <c:dLbl>
              <c:idx val="3"/>
              <c:layout>
                <c:manualLayout>
                  <c:x val="-0.22085569866947188"/>
                  <c:y val="3.42857297123643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A31-42E6-AE8C-7857090E6EE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'rating product by discount'!$B$20:$B$24</c:f>
              <c:strCache>
                <c:ptCount val="4"/>
                <c:pt idx="0">
                  <c:v>Average</c:v>
                </c:pt>
                <c:pt idx="1">
                  <c:v>Excellent</c:v>
                </c:pt>
                <c:pt idx="2">
                  <c:v>No rating</c:v>
                </c:pt>
                <c:pt idx="3">
                  <c:v>Poor</c:v>
                </c:pt>
              </c:strCache>
            </c:strRef>
          </c:cat>
          <c:val>
            <c:numRef>
              <c:f>'rating product by discount'!$C$20:$C$24</c:f>
              <c:numCache>
                <c:formatCode>0.00</c:formatCode>
                <c:ptCount val="4"/>
                <c:pt idx="0">
                  <c:v>8631</c:v>
                </c:pt>
                <c:pt idx="1">
                  <c:v>55481</c:v>
                </c:pt>
                <c:pt idx="2">
                  <c:v>58641</c:v>
                </c:pt>
                <c:pt idx="3">
                  <c:v>9999</c:v>
                </c:pt>
              </c:numCache>
            </c:numRef>
          </c:val>
          <c:extLst>
            <c:ext xmlns:c16="http://schemas.microsoft.com/office/drawing/2014/chart" uri="{C3380CC4-5D6E-409C-BE32-E72D297353CC}">
              <c16:uniqueId val="{00000008-5A31-42E6-AE8C-7857090E6EE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jumia.xlsx]Sheet1!PivotTable2</c:name>
    <c:fmtId val="1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chemeClr val="accent2"/>
                </a:solidFill>
              </a:rPr>
              <a:t>TOTAL</a:t>
            </a:r>
            <a:r>
              <a:rPr lang="en-US" sz="1200" b="1" baseline="0">
                <a:solidFill>
                  <a:schemeClr val="accent2"/>
                </a:solidFill>
              </a:rPr>
              <a:t> SALES BY DISCOUNT</a:t>
            </a:r>
            <a:endParaRPr lang="en-US" sz="1200" b="1">
              <a:solidFill>
                <a:schemeClr val="accent2"/>
              </a:solidFill>
            </a:endParaRPr>
          </a:p>
        </c:rich>
      </c:tx>
      <c:layout>
        <c:manualLayout>
          <c:xMode val="edge"/>
          <c:yMode val="edge"/>
          <c:x val="0.27436487602767767"/>
          <c:y val="2.511210230314558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359579771513057"/>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8740153607342139"/>
              <c:y val="-3.139012787893198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288697317730526"/>
              <c:y val="0"/>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1577491562301534"/>
                  <c:h val="0.15829324706897771"/>
                </c:manualLayout>
              </c15:layout>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Sheet1!$C$11</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2-49CF-AA89-8C448F7522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2-49CF-AA89-8C448F7522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2-49CF-AA89-8C448F75225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Sheet1!$B$12:$B$15</c:f>
              <c:strCache>
                <c:ptCount val="3"/>
                <c:pt idx="0">
                  <c:v>High Discount</c:v>
                </c:pt>
                <c:pt idx="1">
                  <c:v>Low Discount</c:v>
                </c:pt>
                <c:pt idx="2">
                  <c:v>Medium Discount</c:v>
                </c:pt>
              </c:strCache>
            </c:strRef>
          </c:cat>
          <c:val>
            <c:numRef>
              <c:f>Sheet1!$C$12:$C$15</c:f>
              <c:numCache>
                <c:formatCode>General</c:formatCode>
                <c:ptCount val="3"/>
                <c:pt idx="0">
                  <c:v>43204</c:v>
                </c:pt>
                <c:pt idx="1">
                  <c:v>4185</c:v>
                </c:pt>
                <c:pt idx="2">
                  <c:v>25102</c:v>
                </c:pt>
              </c:numCache>
            </c:numRef>
          </c:val>
          <c:extLst>
            <c:ext xmlns:c16="http://schemas.microsoft.com/office/drawing/2014/chart" uri="{C3380CC4-5D6E-409C-BE32-E72D297353CC}">
              <c16:uniqueId val="{00000007-4C3C-4873-B1EB-7D6BEDA4976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Total</a:t>
            </a:r>
            <a:r>
              <a:rPr lang="en-US" baseline="0">
                <a:solidFill>
                  <a:schemeClr val="accent2"/>
                </a:solidFill>
              </a:rPr>
              <a:t> Sales</a:t>
            </a:r>
            <a:r>
              <a:rPr lang="en-US">
                <a:solidFill>
                  <a:schemeClr val="accent2"/>
                </a:solidFill>
              </a:rPr>
              <a:t> by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6F-4616-B082-B2002BAC2B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6F-4616-B082-B2002BAC2B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6F-4616-B082-B2002BAC2B3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Sheet1!$B$12:$B$15</c:f>
              <c:strCache>
                <c:ptCount val="3"/>
                <c:pt idx="0">
                  <c:v>High Discount</c:v>
                </c:pt>
                <c:pt idx="1">
                  <c:v>Low Discount</c:v>
                </c:pt>
                <c:pt idx="2">
                  <c:v>Medium Discount</c:v>
                </c:pt>
              </c:strCache>
            </c:strRef>
          </c:cat>
          <c:val>
            <c:numRef>
              <c:f>Sheet1!$C$12:$C$15</c:f>
              <c:numCache>
                <c:formatCode>General</c:formatCode>
                <c:ptCount val="3"/>
                <c:pt idx="0">
                  <c:v>43204</c:v>
                </c:pt>
                <c:pt idx="1">
                  <c:v>4185</c:v>
                </c:pt>
                <c:pt idx="2">
                  <c:v>25102</c:v>
                </c:pt>
              </c:numCache>
            </c:numRef>
          </c:val>
          <c:extLst>
            <c:ext xmlns:c16="http://schemas.microsoft.com/office/drawing/2014/chart" uri="{C3380CC4-5D6E-409C-BE32-E72D297353CC}">
              <c16:uniqueId val="{00000005-6048-4B5C-B03E-E9369226725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chemeClr val="accent2"/>
                </a:solidFill>
              </a:rPr>
              <a:t>Top</a:t>
            </a:r>
            <a:r>
              <a:rPr lang="en-US" sz="1400" baseline="0">
                <a:solidFill>
                  <a:schemeClr val="accent2"/>
                </a:solidFill>
              </a:rPr>
              <a:t> 10 products by Ratings </a:t>
            </a:r>
            <a:endParaRPr lang="en-US" sz="1400">
              <a:solidFill>
                <a:schemeClr val="accent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products'!$C$3</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products'!$B$4:$B$14</c:f>
              <c:strCache>
                <c:ptCount val="10"/>
                <c:pt idx="0">
                  <c:v>40cm Gold DIY Acrylic Wall Sticker Clock</c:v>
                </c:pt>
                <c:pt idx="1">
                  <c:v>Portable Home Small Air Humidifier 3-Speed Fan - Green</c:v>
                </c:pt>
                <c:pt idx="2">
                  <c:v>LASA FOLDING TABLE SERVING STAND</c:v>
                </c:pt>
                <c:pt idx="3">
                  <c:v>DIY File Folder, Office Drawer File Holder, Pen Holder, Desktop Storage Rack</c:v>
                </c:pt>
                <c:pt idx="4">
                  <c:v>LASA Aluminum Folding Truck Hand Cart - 68kg Max</c:v>
                </c:pt>
                <c:pt idx="5">
                  <c:v>Bedroom Simple Floor Hanging Clothes Rack Single Pole Hat Rack - White</c:v>
                </c:pt>
                <c:pt idx="6">
                  <c:v>Konka Healty Electric Kettle, 24-hour Heat Preservation,1.5L,800W, White</c:v>
                </c:pt>
                <c:pt idx="7">
                  <c:v>Peacock  Throw Pillow Cushion Case For Home Car</c:v>
                </c:pt>
                <c:pt idx="8">
                  <c:v>Anti-Skid Absorbent Insulation Coaster  For Home Office</c:v>
                </c:pt>
                <c:pt idx="9">
                  <c:v>Classic Black Cat Cotton Hemp Pillow Case For Home Car</c:v>
                </c:pt>
              </c:strCache>
            </c:strRef>
          </c:cat>
          <c:val>
            <c:numRef>
              <c:f>'Top 10 by products'!$C$4:$C$14</c:f>
              <c:numCache>
                <c:formatCode>General</c:formatCode>
                <c:ptCount val="10"/>
                <c:pt idx="0">
                  <c:v>4.8</c:v>
                </c:pt>
                <c:pt idx="1">
                  <c:v>4.8</c:v>
                </c:pt>
                <c:pt idx="2">
                  <c:v>4.8</c:v>
                </c:pt>
                <c:pt idx="3">
                  <c:v>5</c:v>
                </c:pt>
                <c:pt idx="4">
                  <c:v>5</c:v>
                </c:pt>
                <c:pt idx="5">
                  <c:v>5</c:v>
                </c:pt>
                <c:pt idx="6">
                  <c:v>5</c:v>
                </c:pt>
                <c:pt idx="7">
                  <c:v>5</c:v>
                </c:pt>
                <c:pt idx="8">
                  <c:v>5</c:v>
                </c:pt>
                <c:pt idx="9">
                  <c:v>5</c:v>
                </c:pt>
              </c:numCache>
            </c:numRef>
          </c:val>
          <c:extLst>
            <c:ext xmlns:c16="http://schemas.microsoft.com/office/drawing/2014/chart" uri="{C3380CC4-5D6E-409C-BE32-E72D297353CC}">
              <c16:uniqueId val="{00000000-E4E8-4BE7-A8C9-08A9FBDCA001}"/>
            </c:ext>
          </c:extLst>
        </c:ser>
        <c:dLbls>
          <c:dLblPos val="outEnd"/>
          <c:showLegendKey val="0"/>
          <c:showVal val="1"/>
          <c:showCatName val="0"/>
          <c:showSerName val="0"/>
          <c:showPercent val="0"/>
          <c:showBubbleSize val="0"/>
        </c:dLbls>
        <c:gapWidth val="227"/>
        <c:overlap val="-48"/>
        <c:axId val="267321536"/>
        <c:axId val="267346016"/>
      </c:barChart>
      <c:catAx>
        <c:axId val="26732153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67346016"/>
        <c:crosses val="autoZero"/>
        <c:auto val="1"/>
        <c:lblAlgn val="ctr"/>
        <c:lblOffset val="100"/>
        <c:noMultiLvlLbl val="0"/>
      </c:catAx>
      <c:valAx>
        <c:axId val="267346016"/>
        <c:scaling>
          <c:orientation val="minMax"/>
        </c:scaling>
        <c:delete val="1"/>
        <c:axPos val="b"/>
        <c:numFmt formatCode="General" sourceLinked="1"/>
        <c:majorTickMark val="none"/>
        <c:minorTickMark val="none"/>
        <c:tickLblPos val="nextTo"/>
        <c:crossAx val="26732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products!PivotTable7</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chemeClr val="accent2"/>
                </a:solidFill>
              </a:rPr>
              <a:t>Top 10 products by Reviews</a:t>
            </a:r>
          </a:p>
        </c:rich>
      </c:tx>
      <c:layout>
        <c:manualLayout>
          <c:xMode val="edge"/>
          <c:yMode val="edge"/>
          <c:x val="0.24292978208232446"/>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products'!$C$25</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products'!$B$26:$B$36</c:f>
              <c:strCache>
                <c:ptCount val="10"/>
                <c:pt idx="0">
                  <c:v>52 Pieces Cake Decorating Tool Set Gift Kit Baking Supplies</c:v>
                </c:pt>
                <c:pt idx="1">
                  <c:v>53Pcs/Set Yarn Knitting Crochet Hooks With Bag - Fortune Cat</c:v>
                </c:pt>
                <c:pt idx="2">
                  <c:v>Portable Mini Cordless Car Vacuum Cleaner - Blue</c:v>
                </c:pt>
                <c:pt idx="3">
                  <c:v>53 Pieces/Set Yarn Knitting Crochet Hooks With Bag - Pansies</c:v>
                </c:pt>
                <c:pt idx="4">
                  <c:v>Punch-free Great Load Bearing Bathroom Storage Rack Wall Shelf-White</c:v>
                </c:pt>
                <c:pt idx="5">
                  <c:v>100 Pcs Crochet Hook Tool Set Knitting Hook Set With Box</c:v>
                </c:pt>
                <c:pt idx="6">
                  <c:v>3D Waterproof EVA Plastic Shower Curtain 1.8*2Mtrs</c:v>
                </c:pt>
                <c:pt idx="7">
                  <c:v>Electronic Digital Display Vernier Caliper</c:v>
                </c:pt>
                <c:pt idx="8">
                  <c:v>137 Pieces Cake Decorating Tool Set Baking Supplies</c:v>
                </c:pt>
                <c:pt idx="9">
                  <c:v>120W Cordless Vacuum Cleaners Handheld Electric Vacuum Cleaner</c:v>
                </c:pt>
              </c:strCache>
            </c:strRef>
          </c:cat>
          <c:val>
            <c:numRef>
              <c:f>'Top 10 by products'!$C$26:$C$36</c:f>
              <c:numCache>
                <c:formatCode>General</c:formatCode>
                <c:ptCount val="10"/>
                <c:pt idx="0">
                  <c:v>20</c:v>
                </c:pt>
                <c:pt idx="1">
                  <c:v>20</c:v>
                </c:pt>
                <c:pt idx="2">
                  <c:v>24</c:v>
                </c:pt>
                <c:pt idx="3">
                  <c:v>32</c:v>
                </c:pt>
                <c:pt idx="4">
                  <c:v>36</c:v>
                </c:pt>
                <c:pt idx="5">
                  <c:v>39</c:v>
                </c:pt>
                <c:pt idx="6">
                  <c:v>44</c:v>
                </c:pt>
                <c:pt idx="7">
                  <c:v>49</c:v>
                </c:pt>
                <c:pt idx="8">
                  <c:v>55</c:v>
                </c:pt>
                <c:pt idx="9">
                  <c:v>69</c:v>
                </c:pt>
              </c:numCache>
            </c:numRef>
          </c:val>
          <c:extLst>
            <c:ext xmlns:c16="http://schemas.microsoft.com/office/drawing/2014/chart" uri="{C3380CC4-5D6E-409C-BE32-E72D297353CC}">
              <c16:uniqueId val="{00000000-1D0F-4893-8481-F02B2D53BB71}"/>
            </c:ext>
          </c:extLst>
        </c:ser>
        <c:dLbls>
          <c:dLblPos val="outEnd"/>
          <c:showLegendKey val="0"/>
          <c:showVal val="1"/>
          <c:showCatName val="0"/>
          <c:showSerName val="0"/>
          <c:showPercent val="0"/>
          <c:showBubbleSize val="0"/>
        </c:dLbls>
        <c:gapWidth val="227"/>
        <c:overlap val="-48"/>
        <c:axId val="935887568"/>
        <c:axId val="935872208"/>
      </c:barChart>
      <c:catAx>
        <c:axId val="9358875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35872208"/>
        <c:crosses val="autoZero"/>
        <c:auto val="1"/>
        <c:lblAlgn val="ctr"/>
        <c:lblOffset val="100"/>
        <c:noMultiLvlLbl val="0"/>
      </c:catAx>
      <c:valAx>
        <c:axId val="935872208"/>
        <c:scaling>
          <c:orientation val="minMax"/>
        </c:scaling>
        <c:delete val="1"/>
        <c:axPos val="b"/>
        <c:numFmt formatCode="General" sourceLinked="1"/>
        <c:majorTickMark val="none"/>
        <c:minorTickMark val="none"/>
        <c:tickLblPos val="nextTo"/>
        <c:crossAx val="93588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a:solidFill>
                  <a:schemeClr val="accent2"/>
                </a:solidFill>
              </a:rPr>
              <a:t>Top</a:t>
            </a:r>
            <a:r>
              <a:rPr lang="en-US" sz="1000" baseline="0">
                <a:solidFill>
                  <a:schemeClr val="accent2"/>
                </a:solidFill>
              </a:rPr>
              <a:t> 10 products by discount</a:t>
            </a:r>
            <a:endParaRPr lang="en-US" sz="1000">
              <a:solidFill>
                <a:schemeClr val="accent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products'!$C$39</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products'!$B$40:$B$50</c:f>
              <c:strCache>
                <c:ptCount val="10"/>
                <c:pt idx="0">
                  <c:v>Anti-Skid Absorbent Insulation Coaster  For Home Office</c:v>
                </c:pt>
                <c:pt idx="1">
                  <c:v>Intelligent  LED Body Sensor Wireless Lighting Night Light USB</c:v>
                </c:pt>
                <c:pt idx="2">
                  <c:v>Exfoliate And Exfoliate Face Towel - Black</c:v>
                </c:pt>
                <c:pt idx="3">
                  <c:v>Classic Black Cat Cotton Hemp Pillow Case For Home Car</c:v>
                </c:pt>
                <c:pt idx="4">
                  <c:v>3PCS Single Head Knitting Crochet Sweater Needle Set</c:v>
                </c:pt>
                <c:pt idx="5">
                  <c:v>Mythco 120COB Solar Wall Ligt With Motion Sensor And Remote Control 3 Modes</c:v>
                </c:pt>
                <c:pt idx="6">
                  <c:v>LASA 3 Tier Bamboo Shoe Bench Storage Shelf</c:v>
                </c:pt>
                <c:pt idx="7">
                  <c:v>5-PCS Stainless Steel Cooking Pot Set With Steamed Slices</c:v>
                </c:pt>
                <c:pt idx="8">
                  <c:v>LASA FOLDING TABLE SERVING STAND</c:v>
                </c:pt>
                <c:pt idx="9">
                  <c:v>6 In 1 Bottle Can Opener Multifunctional Easy Opener</c:v>
                </c:pt>
              </c:strCache>
            </c:strRef>
          </c:cat>
          <c:val>
            <c:numRef>
              <c:f>'Top 10 by products'!$C$40:$C$50</c:f>
              <c:numCache>
                <c:formatCode>0%</c:formatCode>
                <c:ptCount val="10"/>
                <c:pt idx="0">
                  <c:v>0.51</c:v>
                </c:pt>
                <c:pt idx="1">
                  <c:v>0.52</c:v>
                </c:pt>
                <c:pt idx="2">
                  <c:v>0.52</c:v>
                </c:pt>
                <c:pt idx="3">
                  <c:v>0.53</c:v>
                </c:pt>
                <c:pt idx="4">
                  <c:v>0.53</c:v>
                </c:pt>
                <c:pt idx="5">
                  <c:v>0.54</c:v>
                </c:pt>
                <c:pt idx="6">
                  <c:v>0.54</c:v>
                </c:pt>
                <c:pt idx="7">
                  <c:v>0.55000000000000004</c:v>
                </c:pt>
                <c:pt idx="8">
                  <c:v>0.55000000000000004</c:v>
                </c:pt>
                <c:pt idx="9">
                  <c:v>0.64</c:v>
                </c:pt>
              </c:numCache>
            </c:numRef>
          </c:val>
          <c:extLst>
            <c:ext xmlns:c16="http://schemas.microsoft.com/office/drawing/2014/chart" uri="{C3380CC4-5D6E-409C-BE32-E72D297353CC}">
              <c16:uniqueId val="{00000000-E9F8-4318-AAD6-2D91293C168F}"/>
            </c:ext>
          </c:extLst>
        </c:ser>
        <c:dLbls>
          <c:dLblPos val="outEnd"/>
          <c:showLegendKey val="0"/>
          <c:showVal val="1"/>
          <c:showCatName val="0"/>
          <c:showSerName val="0"/>
          <c:showPercent val="0"/>
          <c:showBubbleSize val="0"/>
        </c:dLbls>
        <c:gapWidth val="227"/>
        <c:overlap val="-48"/>
        <c:axId val="964450768"/>
        <c:axId val="964442608"/>
      </c:barChart>
      <c:catAx>
        <c:axId val="9644507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4442608"/>
        <c:crosses val="autoZero"/>
        <c:auto val="1"/>
        <c:lblAlgn val="ctr"/>
        <c:lblOffset val="100"/>
        <c:noMultiLvlLbl val="0"/>
      </c:catAx>
      <c:valAx>
        <c:axId val="964442608"/>
        <c:scaling>
          <c:orientation val="minMax"/>
        </c:scaling>
        <c:delete val="1"/>
        <c:axPos val="b"/>
        <c:numFmt formatCode="0%" sourceLinked="1"/>
        <c:majorTickMark val="none"/>
        <c:minorTickMark val="none"/>
        <c:tickLblPos val="nextTo"/>
        <c:crossAx val="96445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jumia.xlsx]Relationships!PivotTable9</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chemeClr val="accent2"/>
                </a:solidFill>
              </a:rPr>
              <a:t>Reveiw</a:t>
            </a:r>
            <a:r>
              <a:rPr lang="en-US" baseline="0">
                <a:solidFill>
                  <a:schemeClr val="accent2"/>
                </a:solidFill>
              </a:rPr>
              <a:t> by Percentage Discount</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Relationships!$C$11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Relationships!$B$12:$B$48</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Relationships!$C$12:$C$48</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52</c:v>
                </c:pt>
                <c:pt idx="12">
                  <c:v>5</c:v>
                </c:pt>
                <c:pt idx="13">
                  <c:v>20</c:v>
                </c:pt>
                <c:pt idx="14">
                  <c:v>13</c:v>
                </c:pt>
                <c:pt idx="15">
                  <c:v>9</c:v>
                </c:pt>
                <c:pt idx="16">
                  <c:v>51</c:v>
                </c:pt>
                <c:pt idx="17">
                  <c:v>55</c:v>
                </c:pt>
                <c:pt idx="18">
                  <c:v>9</c:v>
                </c:pt>
                <c:pt idx="19">
                  <c:v>4</c:v>
                </c:pt>
                <c:pt idx="20">
                  <c:v>5</c:v>
                </c:pt>
                <c:pt idx="21">
                  <c:v>1</c:v>
                </c:pt>
                <c:pt idx="22">
                  <c:v>36</c:v>
                </c:pt>
                <c:pt idx="23">
                  <c:v>6</c:v>
                </c:pt>
                <c:pt idx="24">
                  <c:v>11</c:v>
                </c:pt>
                <c:pt idx="25">
                  <c:v>28</c:v>
                </c:pt>
                <c:pt idx="26">
                  <c:v>3</c:v>
                </c:pt>
                <c:pt idx="27">
                  <c:v>39</c:v>
                </c:pt>
                <c:pt idx="28">
                  <c:v>9</c:v>
                </c:pt>
                <c:pt idx="29">
                  <c:v>118</c:v>
                </c:pt>
                <c:pt idx="30">
                  <c:v>8</c:v>
                </c:pt>
                <c:pt idx="31">
                  <c:v>2</c:v>
                </c:pt>
                <c:pt idx="32">
                  <c:v>24</c:v>
                </c:pt>
                <c:pt idx="33">
                  <c:v>15</c:v>
                </c:pt>
                <c:pt idx="34">
                  <c:v>17</c:v>
                </c:pt>
                <c:pt idx="35">
                  <c:v>18</c:v>
                </c:pt>
              </c:numCache>
            </c:numRef>
          </c:val>
          <c:smooth val="0"/>
          <c:extLst>
            <c:ext xmlns:c16="http://schemas.microsoft.com/office/drawing/2014/chart" uri="{C3380CC4-5D6E-409C-BE32-E72D297353CC}">
              <c16:uniqueId val="{00000002-39C4-4E9B-BC4C-F3C599F3D48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64470928"/>
        <c:axId val="964474768"/>
      </c:lineChart>
      <c:catAx>
        <c:axId val="964470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64474768"/>
        <c:crosses val="autoZero"/>
        <c:auto val="1"/>
        <c:lblAlgn val="ctr"/>
        <c:lblOffset val="100"/>
        <c:noMultiLvlLbl val="0"/>
      </c:catAx>
      <c:valAx>
        <c:axId val="96447476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6447092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vs reviews!PivotTable10</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chemeClr val="accent2"/>
                </a:solidFill>
              </a:rPr>
              <a:t>Rating Vs Reviews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KE"/>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'Rating vs reviews'!$A$2:$A$25</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reviews'!$B$2:$B$25</c:f>
              <c:numCache>
                <c:formatCode>General</c:formatCode>
                <c:ptCount val="23"/>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smooth val="0"/>
          <c:extLst>
            <c:ext xmlns:c16="http://schemas.microsoft.com/office/drawing/2014/chart" uri="{C3380CC4-5D6E-409C-BE32-E72D297353CC}">
              <c16:uniqueId val="{00000000-2AC3-4BDA-BE7B-3D1E7F8E101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935849648"/>
        <c:axId val="935833328"/>
      </c:lineChart>
      <c:catAx>
        <c:axId val="935849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35833328"/>
        <c:crosses val="autoZero"/>
        <c:auto val="1"/>
        <c:lblAlgn val="ctr"/>
        <c:lblOffset val="100"/>
        <c:noMultiLvlLbl val="0"/>
      </c:catAx>
      <c:valAx>
        <c:axId val="93583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35849648"/>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product by discount!PivotTable11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chemeClr val="accent2"/>
                </a:solidFill>
              </a:rPr>
              <a:t>Product</a:t>
            </a:r>
            <a:r>
              <a:rPr lang="en-US" sz="1400" baseline="0">
                <a:solidFill>
                  <a:schemeClr val="accent2"/>
                </a:solidFill>
              </a:rPr>
              <a:t> by rating and Discount</a:t>
            </a:r>
            <a:endParaRPr lang="en-US" sz="1400">
              <a:solidFill>
                <a:schemeClr val="accent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product by discount'!$B$1:$B$2</c:f>
              <c:strCache>
                <c:ptCount val="1"/>
                <c:pt idx="0">
                  <c:v>High Discount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 product by discount'!$A$3:$A$6</c:f>
              <c:strCache>
                <c:ptCount val="3"/>
                <c:pt idx="0">
                  <c:v>Average</c:v>
                </c:pt>
                <c:pt idx="1">
                  <c:v>Excellent</c:v>
                </c:pt>
                <c:pt idx="2">
                  <c:v>Poor</c:v>
                </c:pt>
              </c:strCache>
            </c:strRef>
          </c:cat>
          <c:val>
            <c:numRef>
              <c:f>'rating product by discount'!$B$3:$B$6</c:f>
              <c:numCache>
                <c:formatCode>General</c:formatCode>
                <c:ptCount val="3"/>
                <c:pt idx="0">
                  <c:v>4</c:v>
                </c:pt>
                <c:pt idx="1">
                  <c:v>24</c:v>
                </c:pt>
                <c:pt idx="2">
                  <c:v>6</c:v>
                </c:pt>
              </c:numCache>
            </c:numRef>
          </c:val>
          <c:extLst>
            <c:ext xmlns:c16="http://schemas.microsoft.com/office/drawing/2014/chart" uri="{C3380CC4-5D6E-409C-BE32-E72D297353CC}">
              <c16:uniqueId val="{00000000-DF66-4277-B58F-25AA15722537}"/>
            </c:ext>
          </c:extLst>
        </c:ser>
        <c:ser>
          <c:idx val="1"/>
          <c:order val="1"/>
          <c:tx>
            <c:strRef>
              <c:f>'rating product by discount'!$C$1:$C$2</c:f>
              <c:strCache>
                <c:ptCount val="1"/>
                <c:pt idx="0">
                  <c:v>Low Discount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 product by discount'!$A$3:$A$6</c:f>
              <c:strCache>
                <c:ptCount val="3"/>
                <c:pt idx="0">
                  <c:v>Average</c:v>
                </c:pt>
                <c:pt idx="1">
                  <c:v>Excellent</c:v>
                </c:pt>
                <c:pt idx="2">
                  <c:v>Poor</c:v>
                </c:pt>
              </c:strCache>
            </c:strRef>
          </c:cat>
          <c:val>
            <c:numRef>
              <c:f>'rating product by discount'!$C$3:$C$6</c:f>
              <c:numCache>
                <c:formatCode>General</c:formatCode>
                <c:ptCount val="3"/>
                <c:pt idx="1">
                  <c:v>3</c:v>
                </c:pt>
              </c:numCache>
            </c:numRef>
          </c:val>
          <c:extLst>
            <c:ext xmlns:c16="http://schemas.microsoft.com/office/drawing/2014/chart" uri="{C3380CC4-5D6E-409C-BE32-E72D297353CC}">
              <c16:uniqueId val="{00000001-DF66-4277-B58F-25AA15722537}"/>
            </c:ext>
          </c:extLst>
        </c:ser>
        <c:ser>
          <c:idx val="2"/>
          <c:order val="2"/>
          <c:tx>
            <c:strRef>
              <c:f>'rating product by discount'!$D$1:$D$2</c:f>
              <c:strCache>
                <c:ptCount val="1"/>
                <c:pt idx="0">
                  <c:v>Medium Discount</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 product by discount'!$A$3:$A$6</c:f>
              <c:strCache>
                <c:ptCount val="3"/>
                <c:pt idx="0">
                  <c:v>Average</c:v>
                </c:pt>
                <c:pt idx="1">
                  <c:v>Excellent</c:v>
                </c:pt>
                <c:pt idx="2">
                  <c:v>Poor</c:v>
                </c:pt>
              </c:strCache>
            </c:strRef>
          </c:cat>
          <c:val>
            <c:numRef>
              <c:f>'rating product by discount'!$D$3:$D$6</c:f>
              <c:numCache>
                <c:formatCode>General</c:formatCode>
                <c:ptCount val="3"/>
                <c:pt idx="0">
                  <c:v>3</c:v>
                </c:pt>
                <c:pt idx="1">
                  <c:v>15</c:v>
                </c:pt>
                <c:pt idx="2">
                  <c:v>2</c:v>
                </c:pt>
              </c:numCache>
            </c:numRef>
          </c:val>
          <c:extLst>
            <c:ext xmlns:c16="http://schemas.microsoft.com/office/drawing/2014/chart" uri="{C3380CC4-5D6E-409C-BE32-E72D297353CC}">
              <c16:uniqueId val="{00000002-DF66-4277-B58F-25AA15722537}"/>
            </c:ext>
          </c:extLst>
        </c:ser>
        <c:dLbls>
          <c:dLblPos val="outEnd"/>
          <c:showLegendKey val="0"/>
          <c:showVal val="1"/>
          <c:showCatName val="0"/>
          <c:showSerName val="0"/>
          <c:showPercent val="0"/>
          <c:showBubbleSize val="0"/>
        </c:dLbls>
        <c:gapWidth val="164"/>
        <c:overlap val="-22"/>
        <c:axId val="935858288"/>
        <c:axId val="935851088"/>
      </c:barChart>
      <c:catAx>
        <c:axId val="9358582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35851088"/>
        <c:crosses val="autoZero"/>
        <c:auto val="1"/>
        <c:lblAlgn val="ctr"/>
        <c:lblOffset val="100"/>
        <c:noMultiLvlLbl val="0"/>
      </c:catAx>
      <c:valAx>
        <c:axId val="93585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3585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product by discount!PivotTable2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Total</a:t>
            </a:r>
            <a:r>
              <a:rPr lang="en-US" b="1" baseline="0">
                <a:solidFill>
                  <a:schemeClr val="accent2"/>
                </a:solidFill>
              </a:rPr>
              <a:t> Sales by Ratings</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'rating product by discount'!$C$19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81-43D0-AC0E-3840D1F2D5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81-43D0-AC0E-3840D1F2D5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81-43D0-AC0E-3840D1F2D5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81-43D0-AC0E-3840D1F2D53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'rating product by discount'!$B$20:$B$24</c:f>
              <c:strCache>
                <c:ptCount val="4"/>
                <c:pt idx="0">
                  <c:v>Average</c:v>
                </c:pt>
                <c:pt idx="1">
                  <c:v>Excellent</c:v>
                </c:pt>
                <c:pt idx="2">
                  <c:v>No rating</c:v>
                </c:pt>
                <c:pt idx="3">
                  <c:v>Poor</c:v>
                </c:pt>
              </c:strCache>
            </c:strRef>
          </c:cat>
          <c:val>
            <c:numRef>
              <c:f>'rating product by discount'!$C$20:$C$24</c:f>
              <c:numCache>
                <c:formatCode>0.00</c:formatCode>
                <c:ptCount val="4"/>
                <c:pt idx="0">
                  <c:v>8631</c:v>
                </c:pt>
                <c:pt idx="1">
                  <c:v>55481</c:v>
                </c:pt>
                <c:pt idx="2">
                  <c:v>58641</c:v>
                </c:pt>
                <c:pt idx="3">
                  <c:v>9999</c:v>
                </c:pt>
              </c:numCache>
            </c:numRef>
          </c:val>
          <c:extLst>
            <c:ext xmlns:c16="http://schemas.microsoft.com/office/drawing/2014/chart" uri="{C3380CC4-5D6E-409C-BE32-E72D297353CC}">
              <c16:uniqueId val="{00000000-B30F-493D-9270-EE8202B19F2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12.xml"/><Relationship Id="rId7" Type="http://schemas.openxmlformats.org/officeDocument/2006/relationships/image" Target="../media/image2.png"/><Relationship Id="rId12"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hyperlink" Target="https://io.hsoub.com/ecommerce" TargetMode="External"/><Relationship Id="rId11" Type="http://schemas.openxmlformats.org/officeDocument/2006/relationships/chart" Target="../charts/chart14.xml"/><Relationship Id="rId5" Type="http://schemas.openxmlformats.org/officeDocument/2006/relationships/image" Target="../media/image1.png"/><Relationship Id="rId10" Type="http://schemas.openxmlformats.org/officeDocument/2006/relationships/hyperlink" Target="https://play.google.com/store/apps/details?id=com.jumia.android" TargetMode="External"/><Relationship Id="rId4" Type="http://schemas.openxmlformats.org/officeDocument/2006/relationships/chart" Target="../charts/chart13.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38100</xdr:colOff>
      <xdr:row>1</xdr:row>
      <xdr:rowOff>120650</xdr:rowOff>
    </xdr:from>
    <xdr:to>
      <xdr:col>8</xdr:col>
      <xdr:colOff>488950</xdr:colOff>
      <xdr:row>9</xdr:row>
      <xdr:rowOff>114300</xdr:rowOff>
    </xdr:to>
    <xdr:graphicFrame macro="">
      <xdr:nvGraphicFramePr>
        <xdr:cNvPr id="2" name="Chart 1">
          <a:extLst>
            <a:ext uri="{FF2B5EF4-FFF2-40B4-BE49-F238E27FC236}">
              <a16:creationId xmlns:a16="http://schemas.microsoft.com/office/drawing/2014/main" id="{164B8721-74B3-02D0-34F9-D65186E3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473075</xdr:colOff>
      <xdr:row>10</xdr:row>
      <xdr:rowOff>107950</xdr:rowOff>
    </xdr:from>
    <xdr:to>
      <xdr:col>12</xdr:col>
      <xdr:colOff>168275</xdr:colOff>
      <xdr:row>25</xdr:row>
      <xdr:rowOff>88900</xdr:rowOff>
    </xdr:to>
    <xdr:graphicFrame macro="">
      <xdr:nvGraphicFramePr>
        <xdr:cNvPr id="3" name="Chart 2">
          <a:extLst>
            <a:ext uri="{FF2B5EF4-FFF2-40B4-BE49-F238E27FC236}">
              <a16:creationId xmlns:a16="http://schemas.microsoft.com/office/drawing/2014/main" id="{ABDF2195-FE70-E96C-7F16-AC97C107D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2</xdr:row>
      <xdr:rowOff>152400</xdr:rowOff>
    </xdr:from>
    <xdr:to>
      <xdr:col>20</xdr:col>
      <xdr:colOff>76200</xdr:colOff>
      <xdr:row>17</xdr:row>
      <xdr:rowOff>133350</xdr:rowOff>
    </xdr:to>
    <xdr:graphicFrame macro="">
      <xdr:nvGraphicFramePr>
        <xdr:cNvPr id="3" name="Chart 2">
          <a:extLst>
            <a:ext uri="{FF2B5EF4-FFF2-40B4-BE49-F238E27FC236}">
              <a16:creationId xmlns:a16="http://schemas.microsoft.com/office/drawing/2014/main" id="{91D2C8C4-1056-9381-1486-260EE8B82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117475</xdr:colOff>
      <xdr:row>17</xdr:row>
      <xdr:rowOff>31750</xdr:rowOff>
    </xdr:from>
    <xdr:to>
      <xdr:col>25</xdr:col>
      <xdr:colOff>638175</xdr:colOff>
      <xdr:row>32</xdr:row>
      <xdr:rowOff>12700</xdr:rowOff>
    </xdr:to>
    <xdr:graphicFrame macro="">
      <xdr:nvGraphicFramePr>
        <xdr:cNvPr id="4" name="Chart 3">
          <a:extLst>
            <a:ext uri="{FF2B5EF4-FFF2-40B4-BE49-F238E27FC236}">
              <a16:creationId xmlns:a16="http://schemas.microsoft.com/office/drawing/2014/main" id="{3CFA73AE-28B3-DB65-E155-C8C6E2CB0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36</xdr:row>
      <xdr:rowOff>88900</xdr:rowOff>
    </xdr:from>
    <xdr:to>
      <xdr:col>21</xdr:col>
      <xdr:colOff>98425</xdr:colOff>
      <xdr:row>51</xdr:row>
      <xdr:rowOff>69850</xdr:rowOff>
    </xdr:to>
    <xdr:graphicFrame macro="">
      <xdr:nvGraphicFramePr>
        <xdr:cNvPr id="5" name="Chart 4">
          <a:extLst>
            <a:ext uri="{FF2B5EF4-FFF2-40B4-BE49-F238E27FC236}">
              <a16:creationId xmlns:a16="http://schemas.microsoft.com/office/drawing/2014/main" id="{7935B285-9257-A741-6DC0-0B813B3CE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463550</xdr:colOff>
      <xdr:row>10</xdr:row>
      <xdr:rowOff>139700</xdr:rowOff>
    </xdr:from>
    <xdr:to>
      <xdr:col>14</xdr:col>
      <xdr:colOff>196850</xdr:colOff>
      <xdr:row>25</xdr:row>
      <xdr:rowOff>120650</xdr:rowOff>
    </xdr:to>
    <xdr:graphicFrame macro="">
      <xdr:nvGraphicFramePr>
        <xdr:cNvPr id="3" name="Chart 2">
          <a:extLst>
            <a:ext uri="{FF2B5EF4-FFF2-40B4-BE49-F238E27FC236}">
              <a16:creationId xmlns:a16="http://schemas.microsoft.com/office/drawing/2014/main" id="{18B9284C-E8C4-0093-182D-F384D8590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323850</xdr:colOff>
      <xdr:row>3</xdr:row>
      <xdr:rowOff>31750</xdr:rowOff>
    </xdr:from>
    <xdr:to>
      <xdr:col>12</xdr:col>
      <xdr:colOff>419100</xdr:colOff>
      <xdr:row>18</xdr:row>
      <xdr:rowOff>12700</xdr:rowOff>
    </xdr:to>
    <xdr:graphicFrame macro="">
      <xdr:nvGraphicFramePr>
        <xdr:cNvPr id="2" name="Chart 1">
          <a:extLst>
            <a:ext uri="{FF2B5EF4-FFF2-40B4-BE49-F238E27FC236}">
              <a16:creationId xmlns:a16="http://schemas.microsoft.com/office/drawing/2014/main" id="{24593511-7085-E122-BF82-F90BCE563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450209</xdr:colOff>
      <xdr:row>6</xdr:row>
      <xdr:rowOff>151687</xdr:rowOff>
    </xdr:from>
    <xdr:to>
      <xdr:col>4</xdr:col>
      <xdr:colOff>7135</xdr:colOff>
      <xdr:row>17</xdr:row>
      <xdr:rowOff>35674</xdr:rowOff>
    </xdr:to>
    <xdr:graphicFrame macro="">
      <xdr:nvGraphicFramePr>
        <xdr:cNvPr id="2" name="Chart 1">
          <a:extLst>
            <a:ext uri="{FF2B5EF4-FFF2-40B4-BE49-F238E27FC236}">
              <a16:creationId xmlns:a16="http://schemas.microsoft.com/office/drawing/2014/main" id="{8C9FF52D-5C35-C766-AEFF-9AD5BD45C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778409</xdr:colOff>
      <xdr:row>5</xdr:row>
      <xdr:rowOff>133849</xdr:rowOff>
    </xdr:from>
    <xdr:to>
      <xdr:col>8</xdr:col>
      <xdr:colOff>577207</xdr:colOff>
      <xdr:row>20</xdr:row>
      <xdr:rowOff>94465</xdr:rowOff>
    </xdr:to>
    <xdr:graphicFrame macro="">
      <xdr:nvGraphicFramePr>
        <xdr:cNvPr id="3" name="Chart 2">
          <a:extLst>
            <a:ext uri="{FF2B5EF4-FFF2-40B4-BE49-F238E27FC236}">
              <a16:creationId xmlns:a16="http://schemas.microsoft.com/office/drawing/2014/main" id="{BFF4F006-6642-3F1C-6D47-B695D901A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129352</xdr:colOff>
      <xdr:row>3</xdr:row>
      <xdr:rowOff>176389</xdr:rowOff>
    </xdr:from>
    <xdr:to>
      <xdr:col>3</xdr:col>
      <xdr:colOff>282223</xdr:colOff>
      <xdr:row>33</xdr:row>
      <xdr:rowOff>105833</xdr:rowOff>
    </xdr:to>
    <xdr:sp macro="" textlink="">
      <xdr:nvSpPr>
        <xdr:cNvPr id="25" name="Rectangle 24">
          <a:extLst>
            <a:ext uri="{FF2B5EF4-FFF2-40B4-BE49-F238E27FC236}">
              <a16:creationId xmlns:a16="http://schemas.microsoft.com/office/drawing/2014/main" id="{7D072D96-9779-2013-02E6-5C49251F7F05}"/>
            </a:ext>
          </a:extLst>
        </xdr:cNvPr>
        <xdr:cNvSpPr/>
      </xdr:nvSpPr>
      <xdr:spPr>
        <a:xfrm>
          <a:off x="129352" y="740833"/>
          <a:ext cx="1987315" cy="5573889"/>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163513</xdr:colOff>
      <xdr:row>0</xdr:row>
      <xdr:rowOff>43037</xdr:rowOff>
    </xdr:from>
    <xdr:to>
      <xdr:col>23</xdr:col>
      <xdr:colOff>256048</xdr:colOff>
      <xdr:row>3</xdr:row>
      <xdr:rowOff>110387</xdr:rowOff>
    </xdr:to>
    <xdr:sp macro="" textlink="">
      <xdr:nvSpPr>
        <xdr:cNvPr id="3" name="Rectangle 2">
          <a:extLst>
            <a:ext uri="{FF2B5EF4-FFF2-40B4-BE49-F238E27FC236}">
              <a16:creationId xmlns:a16="http://schemas.microsoft.com/office/drawing/2014/main" id="{073B87E0-A987-376C-BB92-F50EB5E526CF}"/>
            </a:ext>
          </a:extLst>
        </xdr:cNvPr>
        <xdr:cNvSpPr/>
      </xdr:nvSpPr>
      <xdr:spPr>
        <a:xfrm>
          <a:off x="163513" y="43037"/>
          <a:ext cx="14226406" cy="620415"/>
        </a:xfrm>
        <a:prstGeom prst="rect">
          <a:avLst/>
        </a:prstGeom>
        <a:solidFill>
          <a:schemeClr val="accent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t>                 </a:t>
          </a:r>
          <a:r>
            <a:rPr lang="en-US" sz="2800" b="1">
              <a:solidFill>
                <a:schemeClr val="tx1"/>
              </a:solidFill>
            </a:rPr>
            <a:t>JUMIA</a:t>
          </a:r>
          <a:r>
            <a:rPr lang="en-US" sz="2800" b="1" baseline="0">
              <a:solidFill>
                <a:schemeClr val="tx1"/>
              </a:solidFill>
            </a:rPr>
            <a:t> PRODUCT ANALYSIS</a:t>
          </a:r>
          <a:endParaRPr lang="en-KE" sz="2800" b="1"/>
        </a:p>
      </xdr:txBody>
    </xdr:sp>
    <xdr:clientData/>
  </xdr:twoCellAnchor>
  <xdr:twoCellAnchor>
    <xdr:from>
      <xdr:col>4</xdr:col>
      <xdr:colOff>0</xdr:colOff>
      <xdr:row>21</xdr:row>
      <xdr:rowOff>85026</xdr:rowOff>
    </xdr:from>
    <xdr:to>
      <xdr:col>10</xdr:col>
      <xdr:colOff>364537</xdr:colOff>
      <xdr:row>33</xdr:row>
      <xdr:rowOff>117546</xdr:rowOff>
    </xdr:to>
    <xdr:graphicFrame macro="">
      <xdr:nvGraphicFramePr>
        <xdr:cNvPr id="4" name="Chart 3">
          <a:extLst>
            <a:ext uri="{FF2B5EF4-FFF2-40B4-BE49-F238E27FC236}">
              <a16:creationId xmlns:a16="http://schemas.microsoft.com/office/drawing/2014/main" id="{F3B97791-DF09-4DF6-94DD-D61DD292B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526143</xdr:colOff>
      <xdr:row>21</xdr:row>
      <xdr:rowOff>89859</xdr:rowOff>
    </xdr:from>
    <xdr:to>
      <xdr:col>17</xdr:col>
      <xdr:colOff>446852</xdr:colOff>
      <xdr:row>33</xdr:row>
      <xdr:rowOff>122194</xdr:rowOff>
    </xdr:to>
    <xdr:graphicFrame macro="">
      <xdr:nvGraphicFramePr>
        <xdr:cNvPr id="5" name="Chart 4">
          <a:extLst>
            <a:ext uri="{FF2B5EF4-FFF2-40B4-BE49-F238E27FC236}">
              <a16:creationId xmlns:a16="http://schemas.microsoft.com/office/drawing/2014/main" id="{FB1E9D67-8B19-4836-A23D-76D286972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9</xdr:row>
      <xdr:rowOff>125264</xdr:rowOff>
    </xdr:from>
    <xdr:to>
      <xdr:col>10</xdr:col>
      <xdr:colOff>350917</xdr:colOff>
      <xdr:row>21</xdr:row>
      <xdr:rowOff>0</xdr:rowOff>
    </xdr:to>
    <xdr:graphicFrame macro="">
      <xdr:nvGraphicFramePr>
        <xdr:cNvPr id="6" name="Chart 5">
          <a:extLst>
            <a:ext uri="{FF2B5EF4-FFF2-40B4-BE49-F238E27FC236}">
              <a16:creationId xmlns:a16="http://schemas.microsoft.com/office/drawing/2014/main" id="{7E997AFF-3D96-45A2-9B44-71594FD93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508001</xdr:colOff>
      <xdr:row>9</xdr:row>
      <xdr:rowOff>123088</xdr:rowOff>
    </xdr:from>
    <xdr:to>
      <xdr:col>17</xdr:col>
      <xdr:colOff>423335</xdr:colOff>
      <xdr:row>20</xdr:row>
      <xdr:rowOff>152871</xdr:rowOff>
    </xdr:to>
    <xdr:graphicFrame macro="">
      <xdr:nvGraphicFramePr>
        <xdr:cNvPr id="7" name="Chart 6">
          <a:extLst>
            <a:ext uri="{FF2B5EF4-FFF2-40B4-BE49-F238E27FC236}">
              <a16:creationId xmlns:a16="http://schemas.microsoft.com/office/drawing/2014/main" id="{23FB3EFA-4575-42ED-B7F2-5D3AF5E5E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515890</xdr:colOff>
      <xdr:row>4</xdr:row>
      <xdr:rowOff>92935</xdr:rowOff>
    </xdr:from>
    <xdr:to>
      <xdr:col>23</xdr:col>
      <xdr:colOff>339501</xdr:colOff>
      <xdr:row>8</xdr:row>
      <xdr:rowOff>119306</xdr:rowOff>
    </xdr:to>
    <xdr:sp macro="" textlink="">
      <xdr:nvSpPr>
        <xdr:cNvPr id="12" name="Rectangle: Rounded Corners 11">
          <a:extLst>
            <a:ext uri="{FF2B5EF4-FFF2-40B4-BE49-F238E27FC236}">
              <a16:creationId xmlns:a16="http://schemas.microsoft.com/office/drawing/2014/main" id="{D1000504-7348-4B76-9B09-A67D05019E97}"/>
            </a:ext>
          </a:extLst>
        </xdr:cNvPr>
        <xdr:cNvSpPr/>
      </xdr:nvSpPr>
      <xdr:spPr>
        <a:xfrm>
          <a:off x="10962664" y="830354"/>
          <a:ext cx="3510708" cy="763791"/>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                         </a:t>
          </a:r>
          <a:r>
            <a:rPr lang="en-US" sz="1600" b="1">
              <a:solidFill>
                <a:schemeClr val="tx1"/>
              </a:solidFill>
            </a:rPr>
            <a:t>Total</a:t>
          </a:r>
          <a:r>
            <a:rPr lang="en-US" sz="1600" b="1" baseline="0">
              <a:solidFill>
                <a:schemeClr val="tx1"/>
              </a:solidFill>
            </a:rPr>
            <a:t> Reviews</a:t>
          </a:r>
        </a:p>
        <a:p>
          <a:pPr algn="l"/>
          <a:r>
            <a:rPr lang="en-US" sz="1600" b="1" baseline="0">
              <a:solidFill>
                <a:schemeClr val="tx1"/>
              </a:solidFill>
            </a:rPr>
            <a:t>                               723</a:t>
          </a:r>
          <a:endParaRPr lang="en-KE" sz="1600" b="1">
            <a:solidFill>
              <a:schemeClr val="tx1"/>
            </a:solidFill>
          </a:endParaRPr>
        </a:p>
      </xdr:txBody>
    </xdr:sp>
    <xdr:clientData/>
  </xdr:twoCellAnchor>
  <xdr:twoCellAnchor>
    <xdr:from>
      <xdr:col>4</xdr:col>
      <xdr:colOff>23702</xdr:colOff>
      <xdr:row>4</xdr:row>
      <xdr:rowOff>127358</xdr:rowOff>
    </xdr:from>
    <xdr:to>
      <xdr:col>10</xdr:col>
      <xdr:colOff>334472</xdr:colOff>
      <xdr:row>8</xdr:row>
      <xdr:rowOff>162636</xdr:rowOff>
    </xdr:to>
    <xdr:sp macro="" textlink="">
      <xdr:nvSpPr>
        <xdr:cNvPr id="13" name="Rectangle: Rounded Corners 12">
          <a:extLst>
            <a:ext uri="{FF2B5EF4-FFF2-40B4-BE49-F238E27FC236}">
              <a16:creationId xmlns:a16="http://schemas.microsoft.com/office/drawing/2014/main" id="{7470FDDE-934E-468D-A54E-A375DB422EF5}"/>
            </a:ext>
          </a:extLst>
        </xdr:cNvPr>
        <xdr:cNvSpPr/>
      </xdr:nvSpPr>
      <xdr:spPr>
        <a:xfrm>
          <a:off x="2454845" y="853072"/>
          <a:ext cx="3957484" cy="760993"/>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tx1"/>
              </a:solidFill>
            </a:rPr>
            <a:t>                               </a:t>
          </a:r>
          <a:r>
            <a:rPr lang="en-US" sz="1600" b="1" baseline="0">
              <a:solidFill>
                <a:schemeClr val="tx1"/>
              </a:solidFill>
            </a:rPr>
            <a:t>Total  Products</a:t>
          </a:r>
        </a:p>
        <a:p>
          <a:pPr algn="l"/>
          <a:r>
            <a:rPr lang="en-US" sz="1600" b="1" baseline="0">
              <a:solidFill>
                <a:schemeClr val="tx1"/>
              </a:solidFill>
            </a:rPr>
            <a:t>                                      116</a:t>
          </a:r>
          <a:endParaRPr lang="en-KE" sz="1600" b="1">
            <a:solidFill>
              <a:schemeClr val="tx1"/>
            </a:solidFill>
          </a:endParaRPr>
        </a:p>
      </xdr:txBody>
    </xdr:sp>
    <xdr:clientData/>
  </xdr:twoCellAnchor>
  <xdr:twoCellAnchor>
    <xdr:from>
      <xdr:col>10</xdr:col>
      <xdr:colOff>498929</xdr:colOff>
      <xdr:row>4</xdr:row>
      <xdr:rowOff>117590</xdr:rowOff>
    </xdr:from>
    <xdr:to>
      <xdr:col>17</xdr:col>
      <xdr:colOff>409678</xdr:colOff>
      <xdr:row>8</xdr:row>
      <xdr:rowOff>135997</xdr:rowOff>
    </xdr:to>
    <xdr:sp macro="" textlink="">
      <xdr:nvSpPr>
        <xdr:cNvPr id="14" name="Rectangle: Rounded Corners 13">
          <a:extLst>
            <a:ext uri="{FF2B5EF4-FFF2-40B4-BE49-F238E27FC236}">
              <a16:creationId xmlns:a16="http://schemas.microsoft.com/office/drawing/2014/main" id="{768E0AC9-7816-4599-949D-F80A8D1DDA84}"/>
            </a:ext>
          </a:extLst>
        </xdr:cNvPr>
        <xdr:cNvSpPr/>
      </xdr:nvSpPr>
      <xdr:spPr>
        <a:xfrm>
          <a:off x="6576786" y="843304"/>
          <a:ext cx="4165249" cy="744122"/>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tx1"/>
              </a:solidFill>
            </a:rPr>
            <a:t>                          </a:t>
          </a:r>
          <a:r>
            <a:rPr lang="en-US" sz="1600" b="1" baseline="0">
              <a:solidFill>
                <a:schemeClr val="tx1"/>
              </a:solidFill>
            </a:rPr>
            <a:t>Average </a:t>
          </a:r>
          <a:r>
            <a:rPr lang="en-US" sz="1400" b="1" baseline="0">
              <a:solidFill>
                <a:schemeClr val="tx1"/>
              </a:solidFill>
            </a:rPr>
            <a:t> </a:t>
          </a:r>
          <a:r>
            <a:rPr lang="en-US" sz="1600" b="1" baseline="0">
              <a:solidFill>
                <a:schemeClr val="tx1"/>
              </a:solidFill>
            </a:rPr>
            <a:t> Discount</a:t>
          </a:r>
        </a:p>
        <a:p>
          <a:pPr algn="l"/>
          <a:r>
            <a:rPr lang="en-US" sz="1600" b="1" baseline="0">
              <a:solidFill>
                <a:schemeClr val="tx1"/>
              </a:solidFill>
            </a:rPr>
            <a:t>                                      37%</a:t>
          </a:r>
          <a:endParaRPr lang="en-KE" sz="1600" b="1">
            <a:solidFill>
              <a:schemeClr val="tx1"/>
            </a:solidFill>
          </a:endParaRPr>
        </a:p>
      </xdr:txBody>
    </xdr:sp>
    <xdr:clientData/>
  </xdr:twoCellAnchor>
  <xdr:twoCellAnchor editAs="oneCell">
    <xdr:from>
      <xdr:col>0</xdr:col>
      <xdr:colOff>197937</xdr:colOff>
      <xdr:row>0</xdr:row>
      <xdr:rowOff>69341</xdr:rowOff>
    </xdr:from>
    <xdr:to>
      <xdr:col>1</xdr:col>
      <xdr:colOff>381994</xdr:colOff>
      <xdr:row>3</xdr:row>
      <xdr:rowOff>77406</xdr:rowOff>
    </xdr:to>
    <xdr:pic>
      <xdr:nvPicPr>
        <xdr:cNvPr id="20" name="Picture 19">
          <a:extLst>
            <a:ext uri="{FF2B5EF4-FFF2-40B4-BE49-F238E27FC236}">
              <a16:creationId xmlns:a16="http://schemas.microsoft.com/office/drawing/2014/main" id="{C84CFDF0-72EF-5915-5929-19CAE86E253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97937" y="69341"/>
          <a:ext cx="798573" cy="561130"/>
        </a:xfrm>
        <a:prstGeom prst="rect">
          <a:avLst/>
        </a:prstGeom>
      </xdr:spPr>
    </xdr:pic>
    <xdr:clientData/>
  </xdr:twoCellAnchor>
  <xdr:twoCellAnchor editAs="oneCell">
    <xdr:from>
      <xdr:col>0</xdr:col>
      <xdr:colOff>139847</xdr:colOff>
      <xdr:row>9</xdr:row>
      <xdr:rowOff>125737</xdr:rowOff>
    </xdr:from>
    <xdr:to>
      <xdr:col>3</xdr:col>
      <xdr:colOff>311869</xdr:colOff>
      <xdr:row>16</xdr:row>
      <xdr:rowOff>1</xdr:rowOff>
    </xdr:to>
    <mc:AlternateContent xmlns:mc="http://schemas.openxmlformats.org/markup-compatibility/2006" xmlns:a14="http://schemas.microsoft.com/office/drawing/2010/main">
      <mc:Choice Requires="a14">
        <xdr:graphicFrame macro="">
          <xdr:nvGraphicFramePr>
            <xdr:cNvPr id="22" name="Product_ratings">
              <a:extLst>
                <a:ext uri="{FF2B5EF4-FFF2-40B4-BE49-F238E27FC236}">
                  <a16:creationId xmlns:a16="http://schemas.microsoft.com/office/drawing/2014/main" id="{45614867-9098-8972-16F4-C5FFBE04BA86}"/>
                </a:ext>
              </a:extLst>
            </xdr:cNvPr>
            <xdr:cNvGraphicFramePr/>
          </xdr:nvGraphicFramePr>
          <xdr:xfrm>
            <a:off x="0" y="0"/>
            <a:ext cx="0" cy="0"/>
          </xdr:xfrm>
          <a:graphic>
            <a:graphicData uri="http://schemas.microsoft.com/office/drawing/2010/slicer">
              <sle:slicer xmlns:sle="http://schemas.microsoft.com/office/drawing/2010/slicer" name="Product_ratings"/>
            </a:graphicData>
          </a:graphic>
        </xdr:graphicFrame>
      </mc:Choice>
      <mc:Fallback xmlns="">
        <xdr:sp macro="" textlink="">
          <xdr:nvSpPr>
            <xdr:cNvPr id="0" name=""/>
            <xdr:cNvSpPr>
              <a:spLocks noTextEdit="1"/>
            </xdr:cNvSpPr>
          </xdr:nvSpPr>
          <xdr:spPr>
            <a:xfrm>
              <a:off x="139847" y="1758594"/>
              <a:ext cx="1995379" cy="114426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149579</xdr:colOff>
      <xdr:row>16</xdr:row>
      <xdr:rowOff>175604</xdr:rowOff>
    </xdr:from>
    <xdr:to>
      <xdr:col>3</xdr:col>
      <xdr:colOff>278930</xdr:colOff>
      <xdr:row>22</xdr:row>
      <xdr:rowOff>165638</xdr:rowOff>
    </xdr:to>
    <mc:AlternateContent xmlns:mc="http://schemas.openxmlformats.org/markup-compatibility/2006" xmlns:a14="http://schemas.microsoft.com/office/drawing/2010/main">
      <mc:Choice Requires="a14">
        <xdr:graphicFrame macro="">
          <xdr:nvGraphicFramePr>
            <xdr:cNvPr id="23" name="Discount_percentage">
              <a:extLst>
                <a:ext uri="{FF2B5EF4-FFF2-40B4-BE49-F238E27FC236}">
                  <a16:creationId xmlns:a16="http://schemas.microsoft.com/office/drawing/2014/main" id="{2084847B-05AF-D5E7-1211-C02CBFFD3535}"/>
                </a:ext>
              </a:extLst>
            </xdr:cNvPr>
            <xdr:cNvGraphicFramePr/>
          </xdr:nvGraphicFramePr>
          <xdr:xfrm>
            <a:off x="0" y="0"/>
            <a:ext cx="0" cy="0"/>
          </xdr:xfrm>
          <a:graphic>
            <a:graphicData uri="http://schemas.microsoft.com/office/drawing/2010/slicer">
              <sle:slicer xmlns:sle="http://schemas.microsoft.com/office/drawing/2010/slicer" name="Discount_percentage"/>
            </a:graphicData>
          </a:graphic>
        </xdr:graphicFrame>
      </mc:Choice>
      <mc:Fallback xmlns="">
        <xdr:sp macro="" textlink="">
          <xdr:nvSpPr>
            <xdr:cNvPr id="0" name=""/>
            <xdr:cNvSpPr>
              <a:spLocks noTextEdit="1"/>
            </xdr:cNvSpPr>
          </xdr:nvSpPr>
          <xdr:spPr>
            <a:xfrm>
              <a:off x="149579" y="3078461"/>
              <a:ext cx="1952708" cy="107860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94074</xdr:colOff>
      <xdr:row>3</xdr:row>
      <xdr:rowOff>176389</xdr:rowOff>
    </xdr:from>
    <xdr:to>
      <xdr:col>1</xdr:col>
      <xdr:colOff>117593</xdr:colOff>
      <xdr:row>7</xdr:row>
      <xdr:rowOff>58796</xdr:rowOff>
    </xdr:to>
    <xdr:pic>
      <xdr:nvPicPr>
        <xdr:cNvPr id="27" name="Graphic 26" descr="Single gear">
          <a:extLst>
            <a:ext uri="{FF2B5EF4-FFF2-40B4-BE49-F238E27FC236}">
              <a16:creationId xmlns:a16="http://schemas.microsoft.com/office/drawing/2014/main" id="{C8E986F9-7873-7D57-3D7A-99178CE1D86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4074" y="740833"/>
          <a:ext cx="635000" cy="635000"/>
        </a:xfrm>
        <a:prstGeom prst="rect">
          <a:avLst/>
        </a:prstGeom>
      </xdr:spPr>
    </xdr:pic>
    <xdr:clientData/>
  </xdr:twoCellAnchor>
  <xdr:twoCellAnchor>
    <xdr:from>
      <xdr:col>1</xdr:col>
      <xdr:colOff>109248</xdr:colOff>
      <xdr:row>4</xdr:row>
      <xdr:rowOff>122144</xdr:rowOff>
    </xdr:from>
    <xdr:to>
      <xdr:col>3</xdr:col>
      <xdr:colOff>15174</xdr:colOff>
      <xdr:row>6</xdr:row>
      <xdr:rowOff>63348</xdr:rowOff>
    </xdr:to>
    <xdr:sp macro="" textlink="">
      <xdr:nvSpPr>
        <xdr:cNvPr id="28" name="TextBox 27">
          <a:extLst>
            <a:ext uri="{FF2B5EF4-FFF2-40B4-BE49-F238E27FC236}">
              <a16:creationId xmlns:a16="http://schemas.microsoft.com/office/drawing/2014/main" id="{C69A5058-5EE5-B8BD-FAA6-1C782B1BBA48}"/>
            </a:ext>
          </a:extLst>
        </xdr:cNvPr>
        <xdr:cNvSpPr txBox="1"/>
      </xdr:nvSpPr>
      <xdr:spPr>
        <a:xfrm>
          <a:off x="723764" y="859563"/>
          <a:ext cx="1134958" cy="309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FILTER</a:t>
          </a:r>
          <a:endParaRPr lang="en-KE" sz="1800" b="1"/>
        </a:p>
      </xdr:txBody>
    </xdr:sp>
    <xdr:clientData/>
  </xdr:twoCellAnchor>
  <xdr:twoCellAnchor editAs="oneCell">
    <xdr:from>
      <xdr:col>0</xdr:col>
      <xdr:colOff>134156</xdr:colOff>
      <xdr:row>23</xdr:row>
      <xdr:rowOff>178873</xdr:rowOff>
    </xdr:from>
    <xdr:to>
      <xdr:col>3</xdr:col>
      <xdr:colOff>259367</xdr:colOff>
      <xdr:row>33</xdr:row>
      <xdr:rowOff>62606</xdr:rowOff>
    </xdr:to>
    <xdr:pic>
      <xdr:nvPicPr>
        <xdr:cNvPr id="30" name="Picture 29">
          <a:extLst>
            <a:ext uri="{FF2B5EF4-FFF2-40B4-BE49-F238E27FC236}">
              <a16:creationId xmlns:a16="http://schemas.microsoft.com/office/drawing/2014/main" id="{4AF720B6-020B-3F9A-EC7F-B74F92C19F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34156" y="4498662"/>
          <a:ext cx="1949718" cy="1761902"/>
        </a:xfrm>
        <a:prstGeom prst="rect">
          <a:avLst/>
        </a:prstGeom>
      </xdr:spPr>
    </xdr:pic>
    <xdr:clientData/>
  </xdr:twoCellAnchor>
  <xdr:twoCellAnchor>
    <xdr:from>
      <xdr:col>17</xdr:col>
      <xdr:colOff>544287</xdr:colOff>
      <xdr:row>21</xdr:row>
      <xdr:rowOff>90716</xdr:rowOff>
    </xdr:from>
    <xdr:to>
      <xdr:col>23</xdr:col>
      <xdr:colOff>317501</xdr:colOff>
      <xdr:row>33</xdr:row>
      <xdr:rowOff>99787</xdr:rowOff>
    </xdr:to>
    <xdr:graphicFrame macro="">
      <xdr:nvGraphicFramePr>
        <xdr:cNvPr id="31" name="Chart 30">
          <a:extLst>
            <a:ext uri="{FF2B5EF4-FFF2-40B4-BE49-F238E27FC236}">
              <a16:creationId xmlns:a16="http://schemas.microsoft.com/office/drawing/2014/main" id="{EAA1C361-BC61-4D65-B134-586E1B4E6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535214</xdr:colOff>
      <xdr:row>9</xdr:row>
      <xdr:rowOff>127000</xdr:rowOff>
    </xdr:from>
    <xdr:to>
      <xdr:col>23</xdr:col>
      <xdr:colOff>344715</xdr:colOff>
      <xdr:row>20</xdr:row>
      <xdr:rowOff>154215</xdr:rowOff>
    </xdr:to>
    <xdr:graphicFrame macro="">
      <xdr:nvGraphicFramePr>
        <xdr:cNvPr id="32" name="Chart 31">
          <a:extLst>
            <a:ext uri="{FF2B5EF4-FFF2-40B4-BE49-F238E27FC236}">
              <a16:creationId xmlns:a16="http://schemas.microsoft.com/office/drawing/2014/main" id="{DEDC3E84-296D-400C-BE34-4AAD49A50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768.574327546296" createdVersion="8" refreshedVersion="8" minRefreshableVersion="3" recordCount="115" xr:uid="{4E0AB25D-318C-40F9-A390-82624434FE77}">
  <cacheSource type="worksheet">
    <worksheetSource name="Table1"/>
  </cacheSource>
  <cacheFields count="11">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MixedTypes="1" containsNumber="1" containsInteger="1" minValue="38" maxValue="3750" count="103">
        <n v="950"/>
        <n v="527"/>
        <n v="2199"/>
        <n v="1580"/>
        <n v="1740"/>
        <n v="2999"/>
        <n v="2319"/>
        <n v="988"/>
        <n v="1274"/>
        <n v="1600"/>
        <n v="799"/>
        <n v="990"/>
        <n v="552"/>
        <n v="501"/>
        <n v="1680"/>
        <n v="332"/>
        <n v="195"/>
        <n v="2025"/>
        <n v="998"/>
        <n v="38"/>
        <n v="1860"/>
        <n v="880"/>
        <n v="1650"/>
        <n v="2048"/>
        <n v="420"/>
        <n v="2880"/>
        <n v="1350"/>
        <n v="1758"/>
        <n v="2200"/>
        <n v="185"/>
        <n v="980"/>
        <n v="1820"/>
        <n v="1940"/>
        <n v="1980"/>
        <n v="1620"/>
        <n v="171"/>
        <n v="389"/>
        <s v=" 1620 -  1980"/>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numFmtId="2">
      <sharedItems containsMixedTypes="1" containsNumber="1" containsInteger="1" minValue="80" maxValue="6143"/>
    </cacheField>
    <cacheField name="Discounted price" numFmtId="2">
      <sharedItems containsMixedTypes="1" containsNumber="1" containsInteger="1" minValue="24" maxValue="2585" count="103">
        <n v="575"/>
        <n v="472"/>
        <n v="724"/>
        <n v="919"/>
        <n v="616"/>
        <n v="291"/>
        <n v="713"/>
        <n v="592"/>
        <n v="1526"/>
        <n v="1329"/>
        <n v="200"/>
        <n v="510"/>
        <n v="483"/>
        <n v="359"/>
        <n v="819"/>
        <n v="352"/>
        <n v="165"/>
        <n v="1946"/>
        <n v="700"/>
        <n v="968"/>
        <n v="42"/>
        <n v="1360"/>
        <n v="470"/>
        <n v="500"/>
        <n v="2452"/>
        <n v="227"/>
        <n v="640"/>
        <n v="741"/>
        <n v="1880"/>
        <n v="197"/>
        <n v="1670"/>
        <n v="710"/>
        <n v="719"/>
        <n v="1070"/>
        <n v="189"/>
        <n v="267"/>
        <e v="#VALUE!"/>
        <n v="1721"/>
        <n v="456"/>
        <n v="238"/>
        <n v="450"/>
        <n v="37"/>
        <n v="1001"/>
        <n v="595"/>
        <n v="645"/>
        <n v="750"/>
        <n v="305"/>
        <n v="301"/>
        <n v="39"/>
        <n v="85"/>
        <n v="40"/>
        <n v="544"/>
        <n v="401"/>
        <n v="644"/>
        <n v="768"/>
        <n v="1011"/>
        <n v="497"/>
        <n v="330"/>
        <n v="528"/>
        <n v="2585"/>
        <n v="428"/>
        <n v="355"/>
        <n v="335"/>
        <n v="824"/>
        <n v="1000"/>
        <n v="2393"/>
        <n v="318"/>
        <n v="940"/>
        <n v="257"/>
        <n v="390"/>
        <n v="846"/>
        <n v="1418"/>
        <n v="695"/>
        <n v="67"/>
        <n v="220"/>
        <n v="1010"/>
        <n v="941"/>
        <n v="830"/>
        <n v="33"/>
        <n v="317"/>
        <n v="169"/>
        <n v="233"/>
        <n v="263"/>
        <n v="101"/>
        <n v="631"/>
        <n v="231"/>
        <n v="850"/>
        <n v="1200"/>
        <n v="95"/>
        <n v="800"/>
        <n v="134"/>
        <n v="153"/>
        <n v="504"/>
        <n v="794"/>
        <n v="948"/>
        <n v="24"/>
        <n v="62"/>
        <n v="587"/>
        <n v="620"/>
        <n v="41"/>
        <n v="31"/>
        <n v="354"/>
        <n v="151"/>
      </sharedItems>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Review" numFmtId="0">
      <sharedItems containsString="0" containsBlank="1" containsNumber="1" containsInteger="1" minValue="1" maxValue="69" count="24">
        <n v="2"/>
        <n v="14"/>
        <n v="24"/>
        <n v="7"/>
        <n v="5"/>
        <n v="15"/>
        <n v="55"/>
        <n v="12"/>
        <n v="39"/>
        <n v="6"/>
        <n v="9"/>
        <n v="3"/>
        <n v="44"/>
        <n v="13"/>
        <m/>
        <n v="49"/>
        <n v="20"/>
        <n v="32"/>
        <n v="1"/>
        <n v="36"/>
        <n v="10"/>
        <n v="69"/>
        <n v="16"/>
        <n v="17"/>
      </sharedItems>
    </cacheField>
    <cacheField name="Ratingd" numFmtId="0">
      <sharedItems containsBlank="1"/>
    </cacheField>
    <cacheField name="Ratings" numFmtId="0">
      <sharedItems containsMixedTypes="1" containsNumber="1" minValue="2" maxValue="5" count="23">
        <n v="4.5"/>
        <n v="4.0999999999999996"/>
        <n v="4.5999999999999996"/>
        <n v="4.7"/>
        <n v="4.8"/>
        <n v="4"/>
        <n v="3.8"/>
        <n v="4.2"/>
        <n v="5"/>
        <n v="3.3"/>
        <s v=""/>
        <n v="4.4000000000000004"/>
        <n v="4.3"/>
        <n v="2.5"/>
        <n v="3"/>
        <n v="2.1"/>
        <n v="2.8"/>
        <n v="2.7"/>
        <n v="2.9"/>
        <n v="2.2000000000000002"/>
        <n v="2.2999999999999998"/>
        <n v="2.6"/>
        <n v="2"/>
      </sharedItems>
    </cacheField>
    <cacheField name="Check for missing values" numFmtId="0">
      <sharedItems count="2">
        <s v="Complete"/>
        <s v="Missing"/>
      </sharedItems>
    </cacheField>
    <cacheField name="Product_ratings" numFmtId="0">
      <sharedItems containsBlank="1" count="4">
        <s v="Excellent"/>
        <s v="Average"/>
        <m/>
        <s v="Poor"/>
      </sharedItems>
    </cacheField>
    <cacheField name="Discount_percentage" numFmtId="0">
      <sharedItems containsBlank="1" count="4">
        <s v="High Discount"/>
        <s v="Medium Discount"/>
        <s v="Low Discount"/>
        <m/>
      </sharedItems>
    </cacheField>
  </cacheFields>
  <extLst>
    <ext xmlns:x14="http://schemas.microsoft.com/office/spreadsheetml/2009/9/main" uri="{725AE2AE-9491-48be-B2B4-4EB974FC3084}">
      <x14:pivotCacheDefinition pivotCacheId="19876862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770.020665856478" createdVersion="8" refreshedVersion="8" minRefreshableVersion="3" recordCount="112" xr:uid="{D9B42A68-85D0-43F3-969A-C6BFBBD1AAED}">
  <cacheSource type="worksheet">
    <worksheetSource name="Table157"/>
  </cacheSource>
  <cacheFields count="11">
    <cacheField name="Product" numFmtId="0">
      <sharedItems count="109">
        <s v="4pcs Bathroom/Kitchen Towel Rack,Roll Paper Holder,Towel Bars,Hook"/>
        <s v="MultiFunctional Storage Rack Multi-layer Bookshelf"/>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2PCS/LOT Solar LED Outdoor Intelligent Light Controlled Wall Lamp"/>
        <s v="3PCS Rotary Scraper Thermomix For Kitchen"/>
        <s v="Cushion Silicone Butt Cushion Summer Ice Cushion Honeycomb Gel Cushion"/>
        <s v="7PCS Silicone Thumb Knife Finger Protector Vegetable Harvesting Knife"/>
        <s v="5m Waterproof Spherical LED String Lights Outdoor Ball Chain Lights Party Lighting Decoration Adjustable"/>
        <s v="2 Pairs Cowhide Split Leather Work Gloves.32â„‰ Or Above Welding Gloves"/>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Black Simple Water Cup Wine Coaster Anti Slip Absorbent"/>
        <s v="Wall-mounted Sticker Punch-free Plug Fixer"/>
        <s v="5-PCS Stainless Steel Cooking Pot Set With Steamed Slices"/>
        <s v="Electric LED UV Mosquito Killer Lamp, Outdoor/Indoor Fly Killer Trap Light -USB"/>
        <s v="Artificial Potted Flowers Room Decorative Flowers (2 Pieces)"/>
        <s v="7-piece Set Of Storage Bags, Travel Storage Bags, Shoe Bags"/>
        <s v="380ML USB Rechargeable Portable Small Blenders And Juicers"/>
        <s v="Watercolour Gold Foil Textured Print Pillow Cover"/>
        <s v="5 Pieces/set Of Stainless Steel Induction Cooker Pots"/>
        <s v="Agapeon Toothbrush Holder And Toothpaste Dispenser"/>
        <s v="Intelligent  LED Body Sensor Wireless Lighting Night Light USB"/>
        <s v="120W Cordless Vacuum Cleaners Handheld Electric Vacuum Cleaner"/>
        <s v="VIC Wireless Vacuum Cleaner Dual Use For Home And Car 120W High Power Powerful"/>
        <s v="Mythco 120COB Solar Wall Ligt With Motion Sensor And Remote Control 3 Modes"/>
        <s v="32PCS Portable Cordless Drill Set With Cyclic Battery Drive -26 Variable Speed"/>
        <s v="Large Lazy Inflatable Sofa Chairs PVC Lounger Seat Bag"/>
        <s v="Wrought Iron Bathroom Shelf Wall Mounted Free Punch Toilet Rack"/>
        <s v="Memory Foam Neck Pillow Cover, With Pillow Core - 50*30cm"/>
        <s v="3PCS Single Head Knitting Crochet Sweater Needle Set"/>
        <s v="13 In 1 Home Repair Tools Box Kit Set"/>
        <s v="Portable Wardrobe Nonwoven With 3 Hanging Rods And 6 Storage Shelves"/>
        <s v="12 Litre Black Insulated Lunch Box"/>
        <s v="220V 60W Electric Soldering Iron Kits With Tools, Tips, And Multimeter"/>
        <s v="Desk Foldable Fan Adjustable Fan Strong Wind 3 Gear Usb"/>
        <s v="LED Romantic Spaceship Starry Sky Projector,Children's Bedroom Night Light-Blue"/>
        <s v="Household Pineapple Peeler Peeler"/>
        <s v="Metal Decorative Hooks Key Hangers Entryway Wall Hooks Towel Hooks - Home"/>
        <s v="Genebre 115 In 1 Screwdriver Repairing Tool Set For IPhone Cellphone Hand Tool"/>
        <s v="52 Pieces Cake Decorating Tool Set Gift Kit Baking Supplies"/>
        <s v="Multifunction Laser Level With Adjustment Tripod"/>
        <s v="LASA 3 Tier Bamboo Shoe Bench Storage Shelf"/>
        <s v="Exfoliate And Exfoliate Face Towel - Black"/>
        <s v="LED Eye Protection  Desk Lamp , Study, Reading, USB Fan - Double Pen Holder"/>
        <s v="Punch-free Great Load Bearing Bathroom Storage Rack Wall Shelf-White"/>
        <s v="Foldable Overbed Table/Desk"/>
        <s v="115  Piece Set Of Multifunctional Precision Screwdrivers"/>
        <s v="LASA Digital Thermometer And Hydrometer"/>
        <s v="53 Pieces/Set Yarn Knitting Crochet Hooks With Bag - Pansies"/>
        <s v="1/2/3 Seater Elastic Sofa Cover,Living Room/Home Decor Chair Cover-Grey"/>
        <s v="Portable Mini Cordless Car Vacuum Cleaner - Blue"/>
        <s v="137 Pieces Cake Decorating Tool Set Baking Supplies"/>
        <s v="LED Wall Digital Alarm Clock Study Home 12 / 24H Clock Calendar"/>
        <s v="3D Waterproof EVA Plastic Shower Curtain 1.8*2Mtrs"/>
        <s v="Electronic Digital Display Vernier Caliper"/>
        <s v="Weighing Scale Digital Bathroom Body Fat Scale USB-Black"/>
        <s v="100 Pcs Crochet Hook Tool Set Knitting Hook Set With Box"/>
        <s v="12 Litre Insulated Lunch Box Grey"/>
        <s v="53Pcs/Set Yarn Knitting Crochet Hooks With Bag - Fortune Cat"/>
        <s v="Portable Home Small Air Humidifier 3-Speed Fan - Green"/>
        <s v="LASA FOLDING TABLE SERVING STAND"/>
        <s v="40cm Gold DIY Acrylic Wall Sticker Clock"/>
        <s v="Anti-Skid Absorbent Insulation Coaster  For Home Office"/>
        <s v="Peacock  Throw Pillow Cushion Case For Home Car"/>
        <s v="LASA Aluminum Folding Truck Hand Cart - 68kg Max"/>
        <s v="DIY File Folder, Office Drawer File Holder, Pen Holder, Desktop Storage Rack"/>
        <s v="Classic Black Cat Cotton Hemp Pillow Case For Home Car"/>
        <s v="Bedroom Simple Floor Hanging Clothes Rack Single Pole Hat Rack - White"/>
        <s v="Konka Healty Electric Kettle, 24-hour Heat Preservation,1.5L,800W, White"/>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ed price" numFmtId="2">
      <sharedItems containsSemiMixedTypes="0" containsString="0" containsNumber="1" containsInteger="1" minValue="24" maxValue="2585"/>
    </cacheField>
    <cacheField name="Discount" numFmtId="9">
      <sharedItems containsSemiMixedTypes="0" containsString="0" containsNumber="1" minValue="0.01" maxValue="0.64"/>
    </cacheField>
    <cacheField name="Review" numFmtId="1">
      <sharedItems containsSemiMixedTypes="0" containsString="0" containsNumber="1" containsInteger="1" minValue="0" maxValue="69"/>
    </cacheField>
    <cacheField name="Ratingd" numFmtId="0">
      <sharedItems/>
    </cacheField>
    <cacheField name="Ratings" numFmtId="0">
      <sharedItems containsSemiMixedTypes="0" containsString="0" containsNumber="1" minValue="0" maxValue="5"/>
    </cacheField>
    <cacheField name="Check for missing values" numFmtId="0">
      <sharedItems/>
    </cacheField>
    <cacheField name="Product_ratings" numFmtId="0">
      <sharedItems count="4">
        <s v="No rating"/>
        <s v="Poor"/>
        <s v="Excellent"/>
        <s v="Average"/>
      </sharedItems>
    </cacheField>
    <cacheField name="Discount_percentage" numFmtId="0">
      <sharedItems count="3">
        <s v="High Discount"/>
        <s v="Medium Discount"/>
        <s v="Low Discou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1525"/>
    <x v="0"/>
    <x v="0"/>
    <x v="0"/>
    <s v="4.5 out of 5"/>
    <x v="0"/>
    <x v="0"/>
    <x v="0"/>
    <x v="0"/>
  </r>
  <r>
    <x v="1"/>
    <x v="1"/>
    <n v="999"/>
    <x v="1"/>
    <x v="1"/>
    <x v="1"/>
    <s v="4.1 out of 5"/>
    <x v="1"/>
    <x v="0"/>
    <x v="1"/>
    <x v="1"/>
  </r>
  <r>
    <x v="2"/>
    <x v="2"/>
    <n v="2923"/>
    <x v="2"/>
    <x v="2"/>
    <x v="2"/>
    <s v="4.6 out of 5"/>
    <x v="2"/>
    <x v="0"/>
    <x v="0"/>
    <x v="1"/>
  </r>
  <r>
    <x v="3"/>
    <x v="3"/>
    <n v="2499"/>
    <x v="3"/>
    <x v="3"/>
    <x v="3"/>
    <s v="4.7 out of 5"/>
    <x v="3"/>
    <x v="0"/>
    <x v="0"/>
    <x v="1"/>
  </r>
  <r>
    <x v="4"/>
    <x v="4"/>
    <n v="2356"/>
    <x v="4"/>
    <x v="4"/>
    <x v="4"/>
    <s v="4.8 out of 5"/>
    <x v="4"/>
    <x v="0"/>
    <x v="0"/>
    <x v="2"/>
  </r>
  <r>
    <x v="5"/>
    <x v="5"/>
    <n v="3290"/>
    <x v="5"/>
    <x v="5"/>
    <x v="5"/>
    <s v="4 out of 5"/>
    <x v="5"/>
    <x v="0"/>
    <x v="1"/>
    <x v="1"/>
  </r>
  <r>
    <x v="6"/>
    <x v="6"/>
    <n v="3032"/>
    <x v="6"/>
    <x v="6"/>
    <x v="6"/>
    <s v="4.6 out of 5"/>
    <x v="2"/>
    <x v="0"/>
    <x v="0"/>
    <x v="1"/>
  </r>
  <r>
    <x v="7"/>
    <x v="7"/>
    <n v="1580"/>
    <x v="7"/>
    <x v="3"/>
    <x v="0"/>
    <s v="4 out of 5"/>
    <x v="5"/>
    <x v="0"/>
    <x v="1"/>
    <x v="0"/>
  </r>
  <r>
    <x v="8"/>
    <x v="8"/>
    <n v="2800"/>
    <x v="8"/>
    <x v="7"/>
    <x v="4"/>
    <s v="4.8 out of 5"/>
    <x v="4"/>
    <x v="0"/>
    <x v="0"/>
    <x v="0"/>
  </r>
  <r>
    <x v="9"/>
    <x v="9"/>
    <n v="2929"/>
    <x v="9"/>
    <x v="8"/>
    <x v="4"/>
    <s v="3.8 out of 5"/>
    <x v="6"/>
    <x v="0"/>
    <x v="1"/>
    <x v="0"/>
  </r>
  <r>
    <x v="10"/>
    <x v="10"/>
    <n v="999"/>
    <x v="10"/>
    <x v="9"/>
    <x v="7"/>
    <s v="4.1 out of 5"/>
    <x v="1"/>
    <x v="0"/>
    <x v="1"/>
    <x v="1"/>
  </r>
  <r>
    <x v="11"/>
    <x v="11"/>
    <n v="1500"/>
    <x v="11"/>
    <x v="10"/>
    <x v="8"/>
    <s v="4.7 out of 5"/>
    <x v="3"/>
    <x v="0"/>
    <x v="0"/>
    <x v="0"/>
  </r>
  <r>
    <x v="12"/>
    <x v="12"/>
    <n v="1035"/>
    <x v="12"/>
    <x v="1"/>
    <x v="7"/>
    <s v="4.8 out of 5"/>
    <x v="4"/>
    <x v="0"/>
    <x v="0"/>
    <x v="0"/>
  </r>
  <r>
    <x v="13"/>
    <x v="13"/>
    <n v="860"/>
    <x v="13"/>
    <x v="11"/>
    <x v="9"/>
    <s v="4.5 out of 5"/>
    <x v="0"/>
    <x v="0"/>
    <x v="0"/>
    <x v="1"/>
  </r>
  <r>
    <x v="14"/>
    <x v="14"/>
    <n v="2499"/>
    <x v="14"/>
    <x v="12"/>
    <x v="10"/>
    <s v="4.2 out of 5"/>
    <x v="7"/>
    <x v="0"/>
    <x v="1"/>
    <x v="0"/>
  </r>
  <r>
    <x v="15"/>
    <x v="15"/>
    <n v="684"/>
    <x v="15"/>
    <x v="13"/>
    <x v="0"/>
    <s v="5 out of 5"/>
    <x v="8"/>
    <x v="0"/>
    <x v="0"/>
    <x v="0"/>
  </r>
  <r>
    <x v="16"/>
    <x v="16"/>
    <n v="360"/>
    <x v="16"/>
    <x v="14"/>
    <x v="0"/>
    <s v="5 out of 5"/>
    <x v="8"/>
    <x v="0"/>
    <x v="0"/>
    <x v="0"/>
  </r>
  <r>
    <x v="17"/>
    <x v="17"/>
    <n v="3971"/>
    <x v="17"/>
    <x v="15"/>
    <x v="11"/>
    <s v="5 out of 5"/>
    <x v="8"/>
    <x v="0"/>
    <x v="0"/>
    <x v="2"/>
  </r>
  <r>
    <x v="18"/>
    <x v="5"/>
    <n v="3699"/>
    <x v="18"/>
    <x v="16"/>
    <x v="4"/>
    <s v="4.6 out of 5"/>
    <x v="2"/>
    <x v="0"/>
    <x v="0"/>
    <x v="0"/>
  </r>
  <r>
    <x v="19"/>
    <x v="18"/>
    <n v="1966"/>
    <x v="19"/>
    <x v="15"/>
    <x v="12"/>
    <s v="4.6 out of 5"/>
    <x v="2"/>
    <x v="0"/>
    <x v="0"/>
    <x v="0"/>
  </r>
  <r>
    <x v="20"/>
    <x v="19"/>
    <n v="80"/>
    <x v="20"/>
    <x v="17"/>
    <x v="13"/>
    <s v="3.3 out of 5"/>
    <x v="9"/>
    <x v="0"/>
    <x v="1"/>
    <x v="0"/>
  </r>
  <r>
    <x v="21"/>
    <x v="20"/>
    <n v="3220"/>
    <x v="21"/>
    <x v="11"/>
    <x v="14"/>
    <m/>
    <x v="10"/>
    <x v="1"/>
    <x v="2"/>
    <x v="3"/>
  </r>
  <r>
    <x v="22"/>
    <x v="21"/>
    <n v="1350"/>
    <x v="22"/>
    <x v="18"/>
    <x v="9"/>
    <s v="4 out of 5"/>
    <x v="5"/>
    <x v="0"/>
    <x v="0"/>
    <x v="1"/>
  </r>
  <r>
    <x v="23"/>
    <x v="22"/>
    <n v="2150"/>
    <x v="23"/>
    <x v="19"/>
    <x v="1"/>
    <s v="4.4 out of 5"/>
    <x v="11"/>
    <x v="0"/>
    <x v="0"/>
    <x v="0"/>
  </r>
  <r>
    <x v="24"/>
    <x v="23"/>
    <n v="4500"/>
    <x v="24"/>
    <x v="20"/>
    <x v="3"/>
    <s v="4.3 out of 5"/>
    <x v="12"/>
    <x v="0"/>
    <x v="0"/>
    <x v="1"/>
  </r>
  <r>
    <x v="25"/>
    <x v="24"/>
    <n v="647"/>
    <x v="25"/>
    <x v="18"/>
    <x v="15"/>
    <s v="4.6 out of 5"/>
    <x v="2"/>
    <x v="0"/>
    <x v="0"/>
    <x v="2"/>
  </r>
  <r>
    <x v="26"/>
    <x v="25"/>
    <n v="3520"/>
    <x v="26"/>
    <x v="21"/>
    <x v="7"/>
    <s v="3.8 out of 5"/>
    <x v="6"/>
    <x v="0"/>
    <x v="0"/>
    <x v="1"/>
  </r>
  <r>
    <x v="27"/>
    <x v="26"/>
    <n v="1990"/>
    <x v="26"/>
    <x v="22"/>
    <x v="13"/>
    <s v="3.8 out of 5"/>
    <x v="6"/>
    <x v="0"/>
    <x v="0"/>
    <x v="1"/>
  </r>
  <r>
    <x v="28"/>
    <x v="27"/>
    <n v="2499"/>
    <x v="27"/>
    <x v="23"/>
    <x v="16"/>
    <s v="4.1 out of 5"/>
    <x v="1"/>
    <x v="0"/>
    <x v="0"/>
    <x v="0"/>
  </r>
  <r>
    <x v="29"/>
    <x v="28"/>
    <n v="4080"/>
    <x v="28"/>
    <x v="14"/>
    <x v="14"/>
    <m/>
    <x v="10"/>
    <x v="1"/>
    <x v="2"/>
    <x v="3"/>
  </r>
  <r>
    <x v="30"/>
    <x v="29"/>
    <n v="382"/>
    <x v="29"/>
    <x v="24"/>
    <x v="10"/>
    <s v="4.3 out of 5"/>
    <x v="12"/>
    <x v="0"/>
    <x v="0"/>
    <x v="1"/>
  </r>
  <r>
    <x v="31"/>
    <x v="30"/>
    <n v="1490"/>
    <x v="11"/>
    <x v="10"/>
    <x v="7"/>
    <s v="4.7 out of 5"/>
    <x v="3"/>
    <x v="0"/>
    <x v="0"/>
    <x v="0"/>
  </r>
  <r>
    <x v="32"/>
    <x v="31"/>
    <n v="3490"/>
    <x v="30"/>
    <x v="25"/>
    <x v="10"/>
    <s v="4.3 out of 5"/>
    <x v="12"/>
    <x v="0"/>
    <x v="0"/>
    <x v="1"/>
  </r>
  <r>
    <x v="33"/>
    <x v="32"/>
    <n v="2650"/>
    <x v="31"/>
    <x v="26"/>
    <x v="16"/>
    <s v="4.7 out of 5"/>
    <x v="3"/>
    <x v="0"/>
    <x v="0"/>
    <x v="1"/>
  </r>
  <r>
    <x v="34"/>
    <x v="33"/>
    <n v="2699"/>
    <x v="32"/>
    <x v="26"/>
    <x v="17"/>
    <s v="4.5 out of 5"/>
    <x v="0"/>
    <x v="0"/>
    <x v="0"/>
    <x v="0"/>
  </r>
  <r>
    <x v="35"/>
    <x v="34"/>
    <n v="2690"/>
    <x v="33"/>
    <x v="27"/>
    <x v="18"/>
    <s v="5 out of 5"/>
    <x v="8"/>
    <x v="0"/>
    <x v="3"/>
    <x v="0"/>
  </r>
  <r>
    <x v="36"/>
    <x v="35"/>
    <n v="360"/>
    <x v="34"/>
    <x v="17"/>
    <x v="0"/>
    <s v="5 out of 5"/>
    <x v="8"/>
    <x v="0"/>
    <x v="3"/>
    <x v="0"/>
  </r>
  <r>
    <x v="37"/>
    <x v="36"/>
    <n v="656"/>
    <x v="35"/>
    <x v="28"/>
    <x v="19"/>
    <s v="4.3 out of 5"/>
    <x v="12"/>
    <x v="0"/>
    <x v="0"/>
    <x v="1"/>
  </r>
  <r>
    <x v="38"/>
    <x v="37"/>
    <s v=" 2200 -  3200"/>
    <x v="36"/>
    <x v="0"/>
    <x v="0"/>
    <s v="4.5 out of 5"/>
    <x v="0"/>
    <x v="0"/>
    <x v="3"/>
    <x v="1"/>
  </r>
  <r>
    <x v="39"/>
    <x v="38"/>
    <n v="4471"/>
    <x v="37"/>
    <x v="0"/>
    <x v="14"/>
    <m/>
    <x v="10"/>
    <x v="1"/>
    <x v="2"/>
    <x v="3"/>
  </r>
  <r>
    <x v="40"/>
    <x v="39"/>
    <n v="931"/>
    <x v="38"/>
    <x v="15"/>
    <x v="14"/>
    <m/>
    <x v="10"/>
    <x v="1"/>
    <x v="2"/>
    <x v="3"/>
  </r>
  <r>
    <x v="41"/>
    <x v="40"/>
    <n v="476"/>
    <x v="39"/>
    <x v="29"/>
    <x v="14"/>
    <m/>
    <x v="10"/>
    <x v="1"/>
    <x v="2"/>
    <x v="3"/>
  </r>
  <r>
    <x v="42"/>
    <x v="41"/>
    <n v="1060"/>
    <x v="40"/>
    <x v="11"/>
    <x v="14"/>
    <m/>
    <x v="10"/>
    <x v="1"/>
    <x v="2"/>
    <x v="3"/>
  </r>
  <r>
    <x v="42"/>
    <x v="41"/>
    <n v="1060"/>
    <x v="40"/>
    <x v="11"/>
    <x v="14"/>
    <m/>
    <x v="10"/>
    <x v="1"/>
    <x v="2"/>
    <x v="3"/>
  </r>
  <r>
    <x v="43"/>
    <x v="42"/>
    <n v="2169"/>
    <x v="41"/>
    <x v="30"/>
    <x v="14"/>
    <m/>
    <x v="10"/>
    <x v="1"/>
    <x v="2"/>
    <x v="3"/>
  </r>
  <r>
    <x v="44"/>
    <x v="43"/>
    <n v="2000"/>
    <x v="42"/>
    <x v="29"/>
    <x v="14"/>
    <m/>
    <x v="10"/>
    <x v="1"/>
    <x v="2"/>
    <x v="3"/>
  </r>
  <r>
    <x v="45"/>
    <x v="44"/>
    <n v="1785"/>
    <x v="43"/>
    <x v="12"/>
    <x v="14"/>
    <m/>
    <x v="10"/>
    <x v="1"/>
    <x v="2"/>
    <x v="3"/>
  </r>
  <r>
    <x v="46"/>
    <x v="45"/>
    <n v="1316"/>
    <x v="44"/>
    <x v="15"/>
    <x v="14"/>
    <m/>
    <x v="10"/>
    <x v="1"/>
    <x v="2"/>
    <x v="3"/>
  </r>
  <r>
    <x v="47"/>
    <x v="46"/>
    <n v="1950"/>
    <x v="45"/>
    <x v="0"/>
    <x v="14"/>
    <m/>
    <x v="10"/>
    <x v="1"/>
    <x v="2"/>
    <x v="3"/>
  </r>
  <r>
    <x v="48"/>
    <x v="47"/>
    <n v="504"/>
    <x v="46"/>
    <x v="31"/>
    <x v="14"/>
    <m/>
    <x v="10"/>
    <x v="1"/>
    <x v="2"/>
    <x v="3"/>
  </r>
  <r>
    <x v="49"/>
    <x v="48"/>
    <n v="600"/>
    <x v="47"/>
    <x v="29"/>
    <x v="14"/>
    <m/>
    <x v="10"/>
    <x v="1"/>
    <x v="2"/>
    <x v="3"/>
  </r>
  <r>
    <x v="50"/>
    <x v="49"/>
    <n v="1699"/>
    <x v="48"/>
    <x v="30"/>
    <x v="14"/>
    <m/>
    <x v="10"/>
    <x v="1"/>
    <x v="2"/>
    <x v="3"/>
  </r>
  <r>
    <x v="51"/>
    <x v="48"/>
    <n v="384"/>
    <x v="49"/>
    <x v="32"/>
    <x v="14"/>
    <m/>
    <x v="10"/>
    <x v="1"/>
    <x v="2"/>
    <x v="3"/>
  </r>
  <r>
    <x v="52"/>
    <x v="50"/>
    <n v="1499"/>
    <x v="50"/>
    <x v="33"/>
    <x v="14"/>
    <m/>
    <x v="10"/>
    <x v="1"/>
    <x v="2"/>
    <x v="3"/>
  </r>
  <r>
    <x v="53"/>
    <x v="10"/>
    <n v="1343"/>
    <x v="51"/>
    <x v="28"/>
    <x v="14"/>
    <m/>
    <x v="10"/>
    <x v="1"/>
    <x v="2"/>
    <x v="3"/>
  </r>
  <r>
    <x v="54"/>
    <x v="51"/>
    <n v="900"/>
    <x v="52"/>
    <x v="8"/>
    <x v="14"/>
    <m/>
    <x v="10"/>
    <x v="1"/>
    <x v="2"/>
    <x v="3"/>
  </r>
  <r>
    <x v="55"/>
    <x v="52"/>
    <n v="1343"/>
    <x v="53"/>
    <x v="25"/>
    <x v="14"/>
    <m/>
    <x v="10"/>
    <x v="1"/>
    <x v="2"/>
    <x v="3"/>
  </r>
  <r>
    <x v="56"/>
    <x v="10"/>
    <n v="1567"/>
    <x v="54"/>
    <x v="15"/>
    <x v="14"/>
    <m/>
    <x v="10"/>
    <x v="1"/>
    <x v="2"/>
    <x v="3"/>
  </r>
  <r>
    <x v="57"/>
    <x v="53"/>
    <n v="3810"/>
    <x v="55"/>
    <x v="26"/>
    <x v="14"/>
    <m/>
    <x v="10"/>
    <x v="1"/>
    <x v="2"/>
    <x v="3"/>
  </r>
  <r>
    <x v="54"/>
    <x v="54"/>
    <n v="896"/>
    <x v="56"/>
    <x v="7"/>
    <x v="14"/>
    <m/>
    <x v="10"/>
    <x v="1"/>
    <x v="2"/>
    <x v="3"/>
  </r>
  <r>
    <x v="58"/>
    <x v="55"/>
    <n v="2500"/>
    <x v="57"/>
    <x v="34"/>
    <x v="9"/>
    <s v="2.5 out of 5"/>
    <x v="13"/>
    <x v="0"/>
    <x v="0"/>
    <x v="0"/>
  </r>
  <r>
    <x v="59"/>
    <x v="56"/>
    <n v="986"/>
    <x v="58"/>
    <x v="20"/>
    <x v="20"/>
    <s v="3 out of 5"/>
    <x v="14"/>
    <x v="0"/>
    <x v="0"/>
    <x v="0"/>
  </r>
  <r>
    <x v="60"/>
    <x v="57"/>
    <n v="4700"/>
    <x v="59"/>
    <x v="7"/>
    <x v="13"/>
    <s v="2.1 out of 5"/>
    <x v="15"/>
    <x v="0"/>
    <x v="0"/>
    <x v="0"/>
  </r>
  <r>
    <x v="61"/>
    <x v="58"/>
    <n v="873"/>
    <x v="60"/>
    <x v="15"/>
    <x v="21"/>
    <s v="2.8 out of 5"/>
    <x v="16"/>
    <x v="0"/>
    <x v="0"/>
    <x v="0"/>
  </r>
  <r>
    <x v="62"/>
    <x v="59"/>
    <n v="680"/>
    <x v="61"/>
    <x v="24"/>
    <x v="5"/>
    <s v="2.7 out of 5"/>
    <x v="17"/>
    <x v="0"/>
    <x v="0"/>
    <x v="1"/>
  </r>
  <r>
    <x v="63"/>
    <x v="60"/>
    <n v="1555"/>
    <x v="62"/>
    <x v="32"/>
    <x v="22"/>
    <s v="2.9 out of 5"/>
    <x v="18"/>
    <x v="0"/>
    <x v="0"/>
    <x v="0"/>
  </r>
  <r>
    <x v="64"/>
    <x v="11"/>
    <n v="1814"/>
    <x v="63"/>
    <x v="8"/>
    <x v="9"/>
    <s v="2.2 out of 5"/>
    <x v="19"/>
    <x v="0"/>
    <x v="0"/>
    <x v="0"/>
  </r>
  <r>
    <x v="65"/>
    <x v="61"/>
    <n v="2000"/>
    <x v="64"/>
    <x v="29"/>
    <x v="3"/>
    <s v="2.3 out of 5"/>
    <x v="20"/>
    <x v="0"/>
    <x v="0"/>
    <x v="1"/>
  </r>
  <r>
    <x v="66"/>
    <x v="62"/>
    <n v="6143"/>
    <x v="65"/>
    <x v="35"/>
    <x v="4"/>
    <s v="3 out of 5"/>
    <x v="14"/>
    <x v="0"/>
    <x v="0"/>
    <x v="0"/>
  </r>
  <r>
    <x v="67"/>
    <x v="63"/>
    <n v="700"/>
    <x v="66"/>
    <x v="8"/>
    <x v="23"/>
    <s v="2.6 out of 5"/>
    <x v="21"/>
    <x v="0"/>
    <x v="0"/>
    <x v="1"/>
  </r>
  <r>
    <x v="68"/>
    <x v="64"/>
    <n v="3240"/>
    <x v="67"/>
    <x v="36"/>
    <x v="4"/>
    <s v="3 out of 5"/>
    <x v="14"/>
    <x v="0"/>
    <x v="0"/>
    <x v="0"/>
  </r>
  <r>
    <x v="69"/>
    <x v="65"/>
    <n v="602"/>
    <x v="68"/>
    <x v="37"/>
    <x v="9"/>
    <s v="2.3 out of 5"/>
    <x v="20"/>
    <x v="0"/>
    <x v="0"/>
    <x v="0"/>
  </r>
  <r>
    <x v="70"/>
    <x v="66"/>
    <n v="899"/>
    <x v="69"/>
    <x v="37"/>
    <x v="4"/>
    <s v="3 out of 5"/>
    <x v="14"/>
    <x v="0"/>
    <x v="0"/>
    <x v="0"/>
  </r>
  <r>
    <x v="71"/>
    <x v="67"/>
    <n v="1814"/>
    <x v="70"/>
    <x v="1"/>
    <x v="9"/>
    <s v="2.2 out of 5"/>
    <x v="19"/>
    <x v="0"/>
    <x v="0"/>
    <x v="0"/>
  </r>
  <r>
    <x v="72"/>
    <x v="68"/>
    <n v="2988"/>
    <x v="71"/>
    <x v="1"/>
    <x v="3"/>
    <s v="2.1 out of 5"/>
    <x v="15"/>
    <x v="0"/>
    <x v="0"/>
    <x v="0"/>
  </r>
  <r>
    <x v="73"/>
    <x v="69"/>
    <n v="1485"/>
    <x v="72"/>
    <x v="1"/>
    <x v="14"/>
    <m/>
    <x v="10"/>
    <x v="1"/>
    <x v="2"/>
    <x v="3"/>
  </r>
  <r>
    <x v="74"/>
    <x v="70"/>
    <n v="1200"/>
    <x v="11"/>
    <x v="37"/>
    <x v="14"/>
    <m/>
    <x v="10"/>
    <x v="1"/>
    <x v="2"/>
    <x v="3"/>
  </r>
  <r>
    <x v="75"/>
    <x v="71"/>
    <n v="1799"/>
    <x v="73"/>
    <x v="38"/>
    <x v="14"/>
    <m/>
    <x v="10"/>
    <x v="1"/>
    <x v="2"/>
    <x v="3"/>
  </r>
  <r>
    <x v="76"/>
    <x v="72"/>
    <n v="450"/>
    <x v="74"/>
    <x v="15"/>
    <x v="14"/>
    <m/>
    <x v="10"/>
    <x v="1"/>
    <x v="2"/>
    <x v="3"/>
  </r>
  <r>
    <x v="77"/>
    <x v="73"/>
    <n v="2199"/>
    <x v="75"/>
    <x v="14"/>
    <x v="18"/>
    <s v="3 out of 5"/>
    <x v="14"/>
    <x v="0"/>
    <x v="3"/>
    <x v="0"/>
  </r>
  <r>
    <x v="78"/>
    <x v="74"/>
    <n v="1920"/>
    <x v="76"/>
    <x v="15"/>
    <x v="18"/>
    <s v="5 out of 5"/>
    <x v="8"/>
    <x v="0"/>
    <x v="3"/>
    <x v="1"/>
  </r>
  <r>
    <x v="79"/>
    <x v="75"/>
    <n v="2290"/>
    <x v="77"/>
    <x v="39"/>
    <x v="14"/>
    <m/>
    <x v="10"/>
    <x v="1"/>
    <x v="2"/>
    <x v="3"/>
  </r>
  <r>
    <x v="80"/>
    <x v="76"/>
    <n v="1699"/>
    <x v="78"/>
    <x v="30"/>
    <x v="14"/>
    <m/>
    <x v="10"/>
    <x v="1"/>
    <x v="2"/>
    <x v="3"/>
  </r>
  <r>
    <x v="81"/>
    <x v="77"/>
    <n v="647"/>
    <x v="79"/>
    <x v="15"/>
    <x v="18"/>
    <s v="4 out of 5"/>
    <x v="5"/>
    <x v="0"/>
    <x v="3"/>
    <x v="0"/>
  </r>
  <r>
    <x v="42"/>
    <x v="41"/>
    <n v="1060"/>
    <x v="40"/>
    <x v="11"/>
    <x v="14"/>
    <m/>
    <x v="10"/>
    <x v="1"/>
    <x v="2"/>
    <x v="3"/>
  </r>
  <r>
    <x v="48"/>
    <x v="78"/>
    <n v="345"/>
    <x v="80"/>
    <x v="15"/>
    <x v="14"/>
    <m/>
    <x v="10"/>
    <x v="1"/>
    <x v="2"/>
    <x v="3"/>
  </r>
  <r>
    <x v="82"/>
    <x v="79"/>
    <n v="1699"/>
    <x v="81"/>
    <x v="40"/>
    <x v="14"/>
    <m/>
    <x v="10"/>
    <x v="1"/>
    <x v="2"/>
    <x v="3"/>
  </r>
  <r>
    <x v="83"/>
    <x v="80"/>
    <n v="537"/>
    <x v="82"/>
    <x v="15"/>
    <x v="14"/>
    <m/>
    <x v="10"/>
    <x v="1"/>
    <x v="2"/>
    <x v="3"/>
  </r>
  <r>
    <x v="84"/>
    <x v="10"/>
    <n v="900"/>
    <x v="83"/>
    <x v="41"/>
    <x v="14"/>
    <m/>
    <x v="10"/>
    <x v="1"/>
    <x v="2"/>
    <x v="3"/>
  </r>
  <r>
    <x v="56"/>
    <x v="81"/>
    <n v="1288"/>
    <x v="84"/>
    <x v="15"/>
    <x v="14"/>
    <m/>
    <x v="10"/>
    <x v="1"/>
    <x v="2"/>
    <x v="3"/>
  </r>
  <r>
    <x v="85"/>
    <x v="82"/>
    <n v="1699"/>
    <x v="85"/>
    <x v="40"/>
    <x v="14"/>
    <m/>
    <x v="10"/>
    <x v="1"/>
    <x v="2"/>
    <x v="3"/>
  </r>
  <r>
    <x v="86"/>
    <x v="83"/>
    <n v="1100"/>
    <x v="22"/>
    <x v="37"/>
    <x v="14"/>
    <m/>
    <x v="10"/>
    <x v="1"/>
    <x v="2"/>
    <x v="3"/>
  </r>
  <r>
    <x v="87"/>
    <x v="84"/>
    <n v="1700"/>
    <x v="86"/>
    <x v="29"/>
    <x v="14"/>
    <m/>
    <x v="10"/>
    <x v="1"/>
    <x v="2"/>
    <x v="3"/>
  </r>
  <r>
    <x v="88"/>
    <x v="85"/>
    <n v="2500"/>
    <x v="87"/>
    <x v="25"/>
    <x v="14"/>
    <m/>
    <x v="10"/>
    <x v="1"/>
    <x v="2"/>
    <x v="3"/>
  </r>
  <r>
    <x v="89"/>
    <x v="86"/>
    <n v="200"/>
    <x v="88"/>
    <x v="25"/>
    <x v="14"/>
    <m/>
    <x v="10"/>
    <x v="1"/>
    <x v="2"/>
    <x v="3"/>
  </r>
  <r>
    <x v="90"/>
    <x v="87"/>
    <n v="1699"/>
    <x v="89"/>
    <x v="1"/>
    <x v="14"/>
    <m/>
    <x v="10"/>
    <x v="1"/>
    <x v="2"/>
    <x v="3"/>
  </r>
  <r>
    <x v="90"/>
    <x v="87"/>
    <n v="1699"/>
    <x v="89"/>
    <x v="1"/>
    <x v="14"/>
    <m/>
    <x v="10"/>
    <x v="1"/>
    <x v="2"/>
    <x v="3"/>
  </r>
  <r>
    <x v="91"/>
    <x v="46"/>
    <n v="2400"/>
    <x v="87"/>
    <x v="29"/>
    <x v="14"/>
    <m/>
    <x v="10"/>
    <x v="1"/>
    <x v="2"/>
    <x v="3"/>
  </r>
  <r>
    <x v="92"/>
    <x v="88"/>
    <n v="1660"/>
    <x v="90"/>
    <x v="42"/>
    <x v="14"/>
    <m/>
    <x v="10"/>
    <x v="1"/>
    <x v="2"/>
    <x v="3"/>
  </r>
  <r>
    <x v="93"/>
    <x v="89"/>
    <n v="1499"/>
    <x v="41"/>
    <x v="30"/>
    <x v="14"/>
    <m/>
    <x v="10"/>
    <x v="1"/>
    <x v="2"/>
    <x v="3"/>
  </r>
  <r>
    <x v="94"/>
    <x v="90"/>
    <n v="486"/>
    <x v="39"/>
    <x v="15"/>
    <x v="14"/>
    <m/>
    <x v="10"/>
    <x v="1"/>
    <x v="2"/>
    <x v="3"/>
  </r>
  <r>
    <x v="95"/>
    <x v="91"/>
    <n v="3699"/>
    <x v="91"/>
    <x v="38"/>
    <x v="14"/>
    <m/>
    <x v="10"/>
    <x v="1"/>
    <x v="2"/>
    <x v="3"/>
  </r>
  <r>
    <x v="96"/>
    <x v="92"/>
    <n v="1029"/>
    <x v="92"/>
    <x v="15"/>
    <x v="14"/>
    <m/>
    <x v="10"/>
    <x v="1"/>
    <x v="2"/>
    <x v="3"/>
  </r>
  <r>
    <x v="97"/>
    <x v="93"/>
    <n v="1874"/>
    <x v="93"/>
    <x v="11"/>
    <x v="14"/>
    <m/>
    <x v="10"/>
    <x v="1"/>
    <x v="2"/>
    <x v="3"/>
  </r>
  <r>
    <x v="98"/>
    <x v="94"/>
    <n v="4588"/>
    <x v="94"/>
    <x v="43"/>
    <x v="18"/>
    <s v="5 out of 5"/>
    <x v="8"/>
    <x v="0"/>
    <x v="3"/>
    <x v="0"/>
  </r>
  <r>
    <x v="99"/>
    <x v="95"/>
    <n v="2420"/>
    <x v="64"/>
    <x v="28"/>
    <x v="14"/>
    <m/>
    <x v="10"/>
    <x v="1"/>
    <x v="2"/>
    <x v="3"/>
  </r>
  <r>
    <x v="100"/>
    <x v="96"/>
    <n v="1899"/>
    <x v="95"/>
    <x v="44"/>
    <x v="14"/>
    <m/>
    <x v="10"/>
    <x v="1"/>
    <x v="2"/>
    <x v="3"/>
  </r>
  <r>
    <x v="101"/>
    <x v="97"/>
    <n v="260"/>
    <x v="96"/>
    <x v="6"/>
    <x v="14"/>
    <m/>
    <x v="10"/>
    <x v="1"/>
    <x v="2"/>
    <x v="3"/>
  </r>
  <r>
    <x v="102"/>
    <x v="98"/>
    <n v="1737"/>
    <x v="97"/>
    <x v="10"/>
    <x v="14"/>
    <m/>
    <x v="10"/>
    <x v="1"/>
    <x v="2"/>
    <x v="3"/>
  </r>
  <r>
    <x v="103"/>
    <x v="44"/>
    <n v="1810"/>
    <x v="98"/>
    <x v="10"/>
    <x v="14"/>
    <m/>
    <x v="10"/>
    <x v="1"/>
    <x v="2"/>
    <x v="3"/>
  </r>
  <r>
    <x v="104"/>
    <x v="99"/>
    <n v="1699"/>
    <x v="99"/>
    <x v="30"/>
    <x v="14"/>
    <m/>
    <x v="10"/>
    <x v="1"/>
    <x v="2"/>
    <x v="3"/>
  </r>
  <r>
    <x v="105"/>
    <x v="100"/>
    <n v="1799"/>
    <x v="100"/>
    <x v="30"/>
    <x v="14"/>
    <m/>
    <x v="10"/>
    <x v="1"/>
    <x v="2"/>
    <x v="3"/>
  </r>
  <r>
    <x v="106"/>
    <x v="47"/>
    <n v="553"/>
    <x v="101"/>
    <x v="45"/>
    <x v="14"/>
    <m/>
    <x v="10"/>
    <x v="1"/>
    <x v="2"/>
    <x v="3"/>
  </r>
  <r>
    <x v="107"/>
    <x v="101"/>
    <n v="900"/>
    <x v="40"/>
    <x v="29"/>
    <x v="18"/>
    <s v="2 out of 5"/>
    <x v="22"/>
    <x v="0"/>
    <x v="3"/>
    <x v="0"/>
  </r>
  <r>
    <x v="108"/>
    <x v="102"/>
    <n v="320"/>
    <x v="102"/>
    <x v="1"/>
    <x v="14"/>
    <m/>
    <x v="10"/>
    <x v="1"/>
    <x v="2"/>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1860"/>
    <n v="3220"/>
    <n v="1360"/>
    <n v="0.42"/>
    <n v="0"/>
    <s v="no_rating"/>
    <n v="0"/>
    <s v="Complete"/>
    <x v="0"/>
    <x v="0"/>
  </r>
  <r>
    <x v="1"/>
    <n v="2200"/>
    <n v="4080"/>
    <n v="1880"/>
    <n v="0.46"/>
    <n v="0"/>
    <s v="no_rating"/>
    <n v="0"/>
    <s v="Complete"/>
    <x v="0"/>
    <x v="0"/>
  </r>
  <r>
    <x v="2"/>
    <n v="2750"/>
    <n v="4471"/>
    <n v="1721"/>
    <n v="0.38"/>
    <n v="0"/>
    <s v="no_rating"/>
    <n v="0"/>
    <s v="Complete"/>
    <x v="0"/>
    <x v="1"/>
  </r>
  <r>
    <x v="3"/>
    <n v="475"/>
    <n v="931"/>
    <n v="456"/>
    <n v="0.49"/>
    <n v="0"/>
    <s v="no_rating"/>
    <n v="0"/>
    <s v="Complete"/>
    <x v="0"/>
    <x v="0"/>
  </r>
  <r>
    <x v="4"/>
    <n v="238"/>
    <n v="476"/>
    <n v="238"/>
    <n v="0.5"/>
    <n v="0"/>
    <s v="no_rating"/>
    <n v="0"/>
    <s v="Complete"/>
    <x v="0"/>
    <x v="0"/>
  </r>
  <r>
    <x v="5"/>
    <n v="610"/>
    <n v="1060"/>
    <n v="450"/>
    <n v="0.42"/>
    <n v="0"/>
    <s v="no_rating"/>
    <n v="0"/>
    <s v="Complete"/>
    <x v="0"/>
    <x v="0"/>
  </r>
  <r>
    <x v="6"/>
    <n v="2132"/>
    <n v="2169"/>
    <n v="37"/>
    <n v="0.02"/>
    <n v="0"/>
    <s v="no_rating"/>
    <n v="0"/>
    <s v="Complete"/>
    <x v="0"/>
    <x v="2"/>
  </r>
  <r>
    <x v="7"/>
    <n v="999"/>
    <n v="2000"/>
    <n v="1001"/>
    <n v="0.5"/>
    <n v="0"/>
    <s v="no_rating"/>
    <n v="0"/>
    <s v="Complete"/>
    <x v="0"/>
    <x v="0"/>
  </r>
  <r>
    <x v="8"/>
    <n v="1190"/>
    <n v="1785"/>
    <n v="595"/>
    <n v="0.33"/>
    <n v="0"/>
    <s v="no_rating"/>
    <n v="0"/>
    <s v="Complete"/>
    <x v="0"/>
    <x v="1"/>
  </r>
  <r>
    <x v="9"/>
    <n v="671"/>
    <n v="1316"/>
    <n v="645"/>
    <n v="0.49"/>
    <n v="0"/>
    <s v="no_rating"/>
    <n v="0"/>
    <s v="Complete"/>
    <x v="0"/>
    <x v="0"/>
  </r>
  <r>
    <x v="10"/>
    <n v="1200"/>
    <n v="1950"/>
    <n v="750"/>
    <n v="0.38"/>
    <n v="0"/>
    <s v="no_rating"/>
    <n v="0"/>
    <s v="Complete"/>
    <x v="0"/>
    <x v="1"/>
  </r>
  <r>
    <x v="11"/>
    <n v="199"/>
    <n v="504"/>
    <n v="305"/>
    <n v="0.61"/>
    <n v="0"/>
    <s v="no_rating"/>
    <n v="0"/>
    <s v="Complete"/>
    <x v="0"/>
    <x v="0"/>
  </r>
  <r>
    <x v="12"/>
    <n v="299"/>
    <n v="600"/>
    <n v="301"/>
    <n v="0.5"/>
    <n v="0"/>
    <s v="no_rating"/>
    <n v="0"/>
    <s v="Complete"/>
    <x v="0"/>
    <x v="0"/>
  </r>
  <r>
    <x v="13"/>
    <n v="1660"/>
    <n v="1699"/>
    <n v="39"/>
    <n v="0.02"/>
    <n v="0"/>
    <s v="no_rating"/>
    <n v="0"/>
    <s v="Complete"/>
    <x v="0"/>
    <x v="2"/>
  </r>
  <r>
    <x v="14"/>
    <n v="299"/>
    <n v="384"/>
    <n v="85"/>
    <n v="0.22"/>
    <n v="0"/>
    <s v="no_rating"/>
    <n v="0"/>
    <s v="Complete"/>
    <x v="0"/>
    <x v="1"/>
  </r>
  <r>
    <x v="15"/>
    <n v="1459"/>
    <n v="1499"/>
    <n v="40"/>
    <n v="0.03"/>
    <n v="0"/>
    <s v="no_rating"/>
    <n v="0"/>
    <s v="Complete"/>
    <x v="0"/>
    <x v="2"/>
  </r>
  <r>
    <x v="16"/>
    <n v="799"/>
    <n v="1343"/>
    <n v="544"/>
    <n v="0.41"/>
    <n v="0"/>
    <s v="no_rating"/>
    <n v="0"/>
    <s v="Complete"/>
    <x v="0"/>
    <x v="0"/>
  </r>
  <r>
    <x v="17"/>
    <n v="499"/>
    <n v="900"/>
    <n v="401"/>
    <n v="0.45"/>
    <n v="0"/>
    <s v="no_rating"/>
    <n v="0"/>
    <s v="Complete"/>
    <x v="0"/>
    <x v="0"/>
  </r>
  <r>
    <x v="18"/>
    <n v="699"/>
    <n v="1343"/>
    <n v="644"/>
    <n v="0.48"/>
    <n v="0"/>
    <s v="no_rating"/>
    <n v="0"/>
    <s v="Complete"/>
    <x v="0"/>
    <x v="0"/>
  </r>
  <r>
    <x v="19"/>
    <n v="799"/>
    <n v="1567"/>
    <n v="768"/>
    <n v="0.49"/>
    <n v="0"/>
    <s v="no_rating"/>
    <n v="0"/>
    <s v="Complete"/>
    <x v="0"/>
    <x v="0"/>
  </r>
  <r>
    <x v="20"/>
    <n v="2799"/>
    <n v="3810"/>
    <n v="1011"/>
    <n v="0.27"/>
    <n v="0"/>
    <s v="no_rating"/>
    <n v="0"/>
    <s v="Complete"/>
    <x v="0"/>
    <x v="1"/>
  </r>
  <r>
    <x v="17"/>
    <n v="399"/>
    <n v="896"/>
    <n v="497"/>
    <n v="0.55000000000000004"/>
    <n v="0"/>
    <s v="no_rating"/>
    <n v="0"/>
    <s v="Complete"/>
    <x v="0"/>
    <x v="0"/>
  </r>
  <r>
    <x v="21"/>
    <n v="790"/>
    <n v="1485"/>
    <n v="695"/>
    <n v="0.47"/>
    <n v="0"/>
    <s v="no_rating"/>
    <n v="0"/>
    <s v="Complete"/>
    <x v="0"/>
    <x v="0"/>
  </r>
  <r>
    <x v="22"/>
    <n v="690"/>
    <n v="1200"/>
    <n v="510"/>
    <n v="0.43"/>
    <n v="0"/>
    <s v="no_rating"/>
    <n v="0"/>
    <s v="Complete"/>
    <x v="0"/>
    <x v="0"/>
  </r>
  <r>
    <x v="23"/>
    <n v="1732"/>
    <n v="1799"/>
    <n v="67"/>
    <n v="0.04"/>
    <n v="0"/>
    <s v="no_rating"/>
    <n v="0"/>
    <s v="Complete"/>
    <x v="0"/>
    <x v="2"/>
  </r>
  <r>
    <x v="24"/>
    <n v="230"/>
    <n v="450"/>
    <n v="220"/>
    <n v="0.49"/>
    <n v="0"/>
    <s v="no_rating"/>
    <n v="0"/>
    <s v="Complete"/>
    <x v="0"/>
    <x v="0"/>
  </r>
  <r>
    <x v="25"/>
    <n v="1460"/>
    <n v="2290"/>
    <n v="830"/>
    <n v="0.36"/>
    <n v="0"/>
    <s v="no_rating"/>
    <n v="0"/>
    <s v="Complete"/>
    <x v="0"/>
    <x v="1"/>
  </r>
  <r>
    <x v="26"/>
    <n v="1666"/>
    <n v="1699"/>
    <n v="33"/>
    <n v="0.02"/>
    <n v="0"/>
    <s v="no_rating"/>
    <n v="0"/>
    <s v="Complete"/>
    <x v="0"/>
    <x v="2"/>
  </r>
  <r>
    <x v="11"/>
    <n v="176"/>
    <n v="345"/>
    <n v="169"/>
    <n v="0.49"/>
    <n v="0"/>
    <s v="no_rating"/>
    <n v="0"/>
    <s v="Complete"/>
    <x v="0"/>
    <x v="0"/>
  </r>
  <r>
    <x v="27"/>
    <n v="1466"/>
    <n v="1699"/>
    <n v="233"/>
    <n v="0.14000000000000001"/>
    <n v="0"/>
    <s v="no_rating"/>
    <n v="0"/>
    <s v="Complete"/>
    <x v="0"/>
    <x v="2"/>
  </r>
  <r>
    <x v="28"/>
    <n v="274"/>
    <n v="537"/>
    <n v="263"/>
    <n v="0.49"/>
    <n v="0"/>
    <s v="no_rating"/>
    <n v="0"/>
    <s v="Complete"/>
    <x v="0"/>
    <x v="0"/>
  </r>
  <r>
    <x v="29"/>
    <n v="799"/>
    <n v="900"/>
    <n v="101"/>
    <n v="0.11"/>
    <n v="0"/>
    <s v="no_rating"/>
    <n v="0"/>
    <s v="Complete"/>
    <x v="0"/>
    <x v="2"/>
  </r>
  <r>
    <x v="19"/>
    <n v="657"/>
    <n v="1288"/>
    <n v="631"/>
    <n v="0.49"/>
    <n v="0"/>
    <s v="no_rating"/>
    <n v="0"/>
    <s v="Complete"/>
    <x v="0"/>
    <x v="0"/>
  </r>
  <r>
    <x v="30"/>
    <n v="1468"/>
    <n v="1699"/>
    <n v="231"/>
    <n v="0.14000000000000001"/>
    <n v="0"/>
    <s v="no_rating"/>
    <n v="0"/>
    <s v="Complete"/>
    <x v="0"/>
    <x v="2"/>
  </r>
  <r>
    <x v="31"/>
    <n v="630"/>
    <n v="1100"/>
    <n v="470"/>
    <n v="0.43"/>
    <n v="0"/>
    <s v="no_rating"/>
    <n v="0"/>
    <s v="Complete"/>
    <x v="0"/>
    <x v="0"/>
  </r>
  <r>
    <x v="32"/>
    <n v="850"/>
    <n v="1700"/>
    <n v="850"/>
    <n v="0.5"/>
    <n v="0"/>
    <s v="no_rating"/>
    <n v="0"/>
    <s v="Complete"/>
    <x v="0"/>
    <x v="0"/>
  </r>
  <r>
    <x v="33"/>
    <n v="1300"/>
    <n v="2500"/>
    <n v="1200"/>
    <n v="0.48"/>
    <n v="0"/>
    <s v="no_rating"/>
    <n v="0"/>
    <s v="Complete"/>
    <x v="0"/>
    <x v="0"/>
  </r>
  <r>
    <x v="34"/>
    <n v="105"/>
    <n v="200"/>
    <n v="95"/>
    <n v="0.48"/>
    <n v="0"/>
    <s v="no_rating"/>
    <n v="0"/>
    <s v="Complete"/>
    <x v="0"/>
    <x v="0"/>
  </r>
  <r>
    <x v="35"/>
    <n v="899"/>
    <n v="1699"/>
    <n v="800"/>
    <n v="0.47"/>
    <n v="0"/>
    <s v="no_rating"/>
    <n v="0"/>
    <s v="Complete"/>
    <x v="0"/>
    <x v="0"/>
  </r>
  <r>
    <x v="36"/>
    <n v="1200"/>
    <n v="2400"/>
    <n v="1200"/>
    <n v="0.5"/>
    <n v="0"/>
    <s v="no_rating"/>
    <n v="0"/>
    <s v="Complete"/>
    <x v="0"/>
    <x v="0"/>
  </r>
  <r>
    <x v="37"/>
    <n v="1526"/>
    <n v="1660"/>
    <n v="134"/>
    <n v="0.08"/>
    <n v="0"/>
    <s v="no_rating"/>
    <n v="0"/>
    <s v="Complete"/>
    <x v="0"/>
    <x v="2"/>
  </r>
  <r>
    <x v="38"/>
    <n v="1462"/>
    <n v="1499"/>
    <n v="37"/>
    <n v="0.02"/>
    <n v="0"/>
    <s v="no_rating"/>
    <n v="0"/>
    <s v="Complete"/>
    <x v="0"/>
    <x v="2"/>
  </r>
  <r>
    <x v="39"/>
    <n v="248"/>
    <n v="486"/>
    <n v="238"/>
    <n v="0.49"/>
    <n v="0"/>
    <s v="no_rating"/>
    <n v="0"/>
    <s v="Complete"/>
    <x v="0"/>
    <x v="0"/>
  </r>
  <r>
    <x v="40"/>
    <n v="3546"/>
    <n v="3699"/>
    <n v="153"/>
    <n v="0.04"/>
    <n v="0"/>
    <s v="no_rating"/>
    <n v="0"/>
    <s v="Complete"/>
    <x v="0"/>
    <x v="2"/>
  </r>
  <r>
    <x v="41"/>
    <n v="525"/>
    <n v="1029"/>
    <n v="504"/>
    <n v="0.49"/>
    <n v="0"/>
    <s v="no_rating"/>
    <n v="0"/>
    <s v="Complete"/>
    <x v="0"/>
    <x v="0"/>
  </r>
  <r>
    <x v="42"/>
    <n v="1080"/>
    <n v="1874"/>
    <n v="794"/>
    <n v="0.42"/>
    <n v="0"/>
    <s v="no_rating"/>
    <n v="0"/>
    <s v="Complete"/>
    <x v="0"/>
    <x v="0"/>
  </r>
  <r>
    <x v="43"/>
    <n v="1420"/>
    <n v="2420"/>
    <n v="1000"/>
    <n v="0.41"/>
    <n v="0"/>
    <s v="no_rating"/>
    <n v="0"/>
    <s v="Complete"/>
    <x v="0"/>
    <x v="0"/>
  </r>
  <r>
    <x v="44"/>
    <n v="1875"/>
    <n v="1899"/>
    <n v="24"/>
    <n v="0.01"/>
    <n v="0"/>
    <s v="no_rating"/>
    <n v="0"/>
    <s v="Complete"/>
    <x v="0"/>
    <x v="2"/>
  </r>
  <r>
    <x v="45"/>
    <n v="198"/>
    <n v="260"/>
    <n v="62"/>
    <n v="0.24"/>
    <n v="0"/>
    <s v="no_rating"/>
    <n v="0"/>
    <s v="Complete"/>
    <x v="0"/>
    <x v="1"/>
  </r>
  <r>
    <x v="46"/>
    <n v="1150"/>
    <n v="1737"/>
    <n v="587"/>
    <n v="0.34"/>
    <n v="0"/>
    <s v="no_rating"/>
    <n v="0"/>
    <s v="Complete"/>
    <x v="0"/>
    <x v="1"/>
  </r>
  <r>
    <x v="47"/>
    <n v="1190"/>
    <n v="1810"/>
    <n v="620"/>
    <n v="0.34"/>
    <n v="0"/>
    <s v="no_rating"/>
    <n v="0"/>
    <s v="Complete"/>
    <x v="0"/>
    <x v="1"/>
  </r>
  <r>
    <x v="48"/>
    <n v="1658"/>
    <n v="1699"/>
    <n v="41"/>
    <n v="0.02"/>
    <n v="0"/>
    <s v="no_rating"/>
    <n v="0"/>
    <s v="Complete"/>
    <x v="0"/>
    <x v="2"/>
  </r>
  <r>
    <x v="49"/>
    <n v="1768"/>
    <n v="1799"/>
    <n v="31"/>
    <n v="0.02"/>
    <n v="0"/>
    <s v="no_rating"/>
    <n v="0"/>
    <s v="Complete"/>
    <x v="0"/>
    <x v="2"/>
  </r>
  <r>
    <x v="50"/>
    <n v="199"/>
    <n v="553"/>
    <n v="354"/>
    <n v="0.64"/>
    <n v="0"/>
    <s v="no_rating"/>
    <n v="0"/>
    <s v="Complete"/>
    <x v="0"/>
    <x v="0"/>
  </r>
  <r>
    <x v="51"/>
    <n v="169"/>
    <n v="320"/>
    <n v="151"/>
    <n v="0.47"/>
    <n v="0"/>
    <s v="no_rating"/>
    <n v="0"/>
    <s v="Complete"/>
    <x v="0"/>
    <x v="0"/>
  </r>
  <r>
    <x v="52"/>
    <n v="450"/>
    <n v="900"/>
    <n v="450"/>
    <n v="0.5"/>
    <n v="1"/>
    <s v="2 out of 5"/>
    <n v="2"/>
    <s v="Complete"/>
    <x v="1"/>
    <x v="0"/>
  </r>
  <r>
    <x v="53"/>
    <n v="2115"/>
    <n v="4700"/>
    <n v="2585"/>
    <n v="0.55000000000000004"/>
    <n v="13"/>
    <s v="2.1 out of 5"/>
    <n v="2.1"/>
    <s v="Complete"/>
    <x v="2"/>
    <x v="0"/>
  </r>
  <r>
    <x v="54"/>
    <n v="1570"/>
    <n v="2988"/>
    <n v="1418"/>
    <n v="0.47"/>
    <n v="7"/>
    <s v="2.1 out of 5"/>
    <n v="2.1"/>
    <s v="Complete"/>
    <x v="2"/>
    <x v="0"/>
  </r>
  <r>
    <x v="55"/>
    <n v="990"/>
    <n v="1814"/>
    <n v="824"/>
    <n v="0.45"/>
    <n v="6"/>
    <s v="2.2 out of 5"/>
    <n v="2.2000000000000002"/>
    <s v="Complete"/>
    <x v="2"/>
    <x v="0"/>
  </r>
  <r>
    <x v="56"/>
    <n v="968"/>
    <n v="1814"/>
    <n v="846"/>
    <n v="0.47"/>
    <n v="6"/>
    <s v="2.2 out of 5"/>
    <n v="2.2000000000000002"/>
    <s v="Complete"/>
    <x v="2"/>
    <x v="0"/>
  </r>
  <r>
    <x v="57"/>
    <n v="1000"/>
    <n v="2000"/>
    <n v="1000"/>
    <n v="0.5"/>
    <n v="7"/>
    <s v="2.3 out of 5"/>
    <n v="2.2999999999999998"/>
    <s v="Complete"/>
    <x v="2"/>
    <x v="0"/>
  </r>
  <r>
    <x v="58"/>
    <n v="345"/>
    <n v="602"/>
    <n v="257"/>
    <n v="0.43"/>
    <n v="6"/>
    <s v="2.3 out of 5"/>
    <n v="2.2999999999999998"/>
    <s v="Complete"/>
    <x v="2"/>
    <x v="2"/>
  </r>
  <r>
    <x v="59"/>
    <n v="2170"/>
    <n v="2500"/>
    <n v="330"/>
    <n v="0.13"/>
    <n v="6"/>
    <s v="2.5 out of 5"/>
    <n v="2.5"/>
    <s v="Complete"/>
    <x v="2"/>
    <x v="0"/>
  </r>
  <r>
    <x v="60"/>
    <n v="382"/>
    <n v="700"/>
    <n v="318"/>
    <n v="0.45"/>
    <n v="17"/>
    <s v="2.6 out of 5"/>
    <n v="2.6"/>
    <s v="Complete"/>
    <x v="2"/>
    <x v="0"/>
  </r>
  <r>
    <x v="61"/>
    <n v="325"/>
    <n v="680"/>
    <n v="355"/>
    <n v="0.52"/>
    <n v="15"/>
    <s v="2.7 out of 5"/>
    <n v="2.7"/>
    <s v="Complete"/>
    <x v="2"/>
    <x v="0"/>
  </r>
  <r>
    <x v="62"/>
    <n v="445"/>
    <n v="873"/>
    <n v="428"/>
    <n v="0.49"/>
    <n v="69"/>
    <s v="2.8 out of 5"/>
    <n v="2.8"/>
    <s v="Complete"/>
    <x v="2"/>
    <x v="1"/>
  </r>
  <r>
    <x v="63"/>
    <n v="1220"/>
    <n v="1555"/>
    <n v="335"/>
    <n v="0.22"/>
    <n v="16"/>
    <s v="2.9 out of 5"/>
    <n v="2.9"/>
    <s v="Complete"/>
    <x v="2"/>
    <x v="0"/>
  </r>
  <r>
    <x v="64"/>
    <n v="458"/>
    <n v="986"/>
    <n v="528"/>
    <n v="0.54"/>
    <n v="10"/>
    <s v="3 out of 5"/>
    <n v="3"/>
    <s v="Complete"/>
    <x v="2"/>
    <x v="1"/>
  </r>
  <r>
    <x v="65"/>
    <n v="3750"/>
    <n v="6143"/>
    <n v="2393"/>
    <n v="0.39"/>
    <n v="5"/>
    <s v="3 out of 5"/>
    <n v="3"/>
    <s v="Complete"/>
    <x v="2"/>
    <x v="1"/>
  </r>
  <r>
    <x v="66"/>
    <n v="2300"/>
    <n v="3240"/>
    <n v="940"/>
    <n v="0.28999999999999998"/>
    <n v="5"/>
    <s v="3 out of 5"/>
    <n v="3"/>
    <s v="Complete"/>
    <x v="2"/>
    <x v="0"/>
  </r>
  <r>
    <x v="67"/>
    <n v="509"/>
    <n v="899"/>
    <n v="390"/>
    <n v="0.43"/>
    <n v="5"/>
    <s v="3 out of 5"/>
    <n v="3"/>
    <s v="Complete"/>
    <x v="2"/>
    <x v="0"/>
  </r>
  <r>
    <x v="68"/>
    <n v="1189"/>
    <n v="2199"/>
    <n v="1010"/>
    <n v="0.46"/>
    <n v="1"/>
    <s v="3 out of 5"/>
    <n v="3"/>
    <s v="Complete"/>
    <x v="1"/>
    <x v="0"/>
  </r>
  <r>
    <x v="69"/>
    <n v="38"/>
    <n v="80"/>
    <n v="42"/>
    <n v="0.53"/>
    <n v="13"/>
    <s v="3.3 out of 5"/>
    <n v="3.3"/>
    <s v="Complete"/>
    <x v="3"/>
    <x v="0"/>
  </r>
  <r>
    <x v="70"/>
    <n v="1600"/>
    <n v="2929"/>
    <n v="1329"/>
    <n v="0.45"/>
    <n v="5"/>
    <s v="3.8 out of 5"/>
    <n v="3.8"/>
    <s v="Complete"/>
    <x v="3"/>
    <x v="2"/>
  </r>
  <r>
    <x v="71"/>
    <n v="2880"/>
    <n v="3520"/>
    <n v="640"/>
    <n v="0.18"/>
    <n v="12"/>
    <s v="3.8 out of 5"/>
    <n v="3.8"/>
    <s v="Complete"/>
    <x v="2"/>
    <x v="1"/>
  </r>
  <r>
    <x v="72"/>
    <n v="1350"/>
    <n v="1990"/>
    <n v="640"/>
    <n v="0.32"/>
    <n v="13"/>
    <s v="3.8 out of 5"/>
    <n v="3.8"/>
    <s v="Complete"/>
    <x v="2"/>
    <x v="2"/>
  </r>
  <r>
    <x v="73"/>
    <n v="2999"/>
    <n v="3290"/>
    <n v="291"/>
    <n v="0.09"/>
    <n v="15"/>
    <s v="4 out of 5"/>
    <n v="4"/>
    <s v="Complete"/>
    <x v="3"/>
    <x v="1"/>
  </r>
  <r>
    <x v="74"/>
    <n v="988"/>
    <n v="1580"/>
    <n v="592"/>
    <n v="0.37"/>
    <n v="2"/>
    <s v="4 out of 5"/>
    <n v="4"/>
    <s v="Complete"/>
    <x v="3"/>
    <x v="1"/>
  </r>
  <r>
    <x v="75"/>
    <n v="880"/>
    <n v="1350"/>
    <n v="470"/>
    <n v="0.35"/>
    <n v="6"/>
    <s v="4 out of 5"/>
    <n v="4"/>
    <s v="Complete"/>
    <x v="2"/>
    <x v="0"/>
  </r>
  <r>
    <x v="76"/>
    <n v="330"/>
    <n v="647"/>
    <n v="317"/>
    <n v="0.49"/>
    <n v="1"/>
    <s v="4 out of 5"/>
    <n v="4"/>
    <s v="Complete"/>
    <x v="1"/>
    <x v="0"/>
  </r>
  <r>
    <x v="77"/>
    <n v="527"/>
    <n v="999"/>
    <n v="472"/>
    <n v="0.47"/>
    <n v="14"/>
    <s v="4.1 out of 5"/>
    <n v="4.0999999999999996"/>
    <s v="Complete"/>
    <x v="3"/>
    <x v="0"/>
  </r>
  <r>
    <x v="78"/>
    <n v="799"/>
    <n v="999"/>
    <n v="200"/>
    <n v="0.2"/>
    <n v="12"/>
    <s v="4.1 out of 5"/>
    <n v="4.0999999999999996"/>
    <s v="Complete"/>
    <x v="3"/>
    <x v="1"/>
  </r>
  <r>
    <x v="79"/>
    <n v="1758"/>
    <n v="2499"/>
    <n v="741"/>
    <n v="0.3"/>
    <n v="20"/>
    <s v="4.1 out of 5"/>
    <n v="4.0999999999999996"/>
    <s v="Complete"/>
    <x v="2"/>
    <x v="1"/>
  </r>
  <r>
    <x v="80"/>
    <n v="1680"/>
    <n v="2499"/>
    <n v="819"/>
    <n v="0.33"/>
    <n v="9"/>
    <s v="4.2 out of 5"/>
    <n v="4.2"/>
    <s v="Complete"/>
    <x v="3"/>
    <x v="0"/>
  </r>
  <r>
    <x v="81"/>
    <n v="2048"/>
    <n v="4500"/>
    <n v="2452"/>
    <n v="0.54"/>
    <n v="7"/>
    <s v="4.3 out of 5"/>
    <n v="4.3"/>
    <s v="Complete"/>
    <x v="2"/>
    <x v="0"/>
  </r>
  <r>
    <x v="82"/>
    <n v="185"/>
    <n v="382"/>
    <n v="197"/>
    <n v="0.52"/>
    <n v="9"/>
    <s v="4.3 out of 5"/>
    <n v="4.3"/>
    <s v="Complete"/>
    <x v="2"/>
    <x v="0"/>
  </r>
  <r>
    <x v="83"/>
    <n v="1820"/>
    <n v="3490"/>
    <n v="1670"/>
    <n v="0.48"/>
    <n v="9"/>
    <s v="4.3 out of 5"/>
    <n v="4.3"/>
    <s v="Complete"/>
    <x v="2"/>
    <x v="0"/>
  </r>
  <r>
    <x v="84"/>
    <n v="389"/>
    <n v="656"/>
    <n v="267"/>
    <n v="0.41"/>
    <n v="36"/>
    <s v="4.3 out of 5"/>
    <n v="4.3"/>
    <s v="Complete"/>
    <x v="2"/>
    <x v="1"/>
  </r>
  <r>
    <x v="85"/>
    <n v="1650"/>
    <n v="2150"/>
    <n v="500"/>
    <n v="0.23"/>
    <n v="14"/>
    <s v="4.4 out of 5"/>
    <n v="4.4000000000000004"/>
    <s v="Complete"/>
    <x v="2"/>
    <x v="1"/>
  </r>
  <r>
    <x v="86"/>
    <n v="950"/>
    <n v="1525"/>
    <n v="575"/>
    <n v="0.38"/>
    <n v="2"/>
    <s v="4.5 out of 5"/>
    <n v="4.5"/>
    <s v="Complete"/>
    <x v="2"/>
    <x v="0"/>
  </r>
  <r>
    <x v="87"/>
    <n v="501"/>
    <n v="860"/>
    <n v="359"/>
    <n v="0.42"/>
    <n v="6"/>
    <s v="4.5 out of 5"/>
    <n v="4.5"/>
    <s v="Complete"/>
    <x v="2"/>
    <x v="1"/>
  </r>
  <r>
    <x v="88"/>
    <n v="1980"/>
    <n v="2699"/>
    <n v="719"/>
    <n v="0.27"/>
    <n v="32"/>
    <s v="4.5 out of 5"/>
    <n v="4.5"/>
    <s v="Complete"/>
    <x v="2"/>
    <x v="1"/>
  </r>
  <r>
    <x v="89"/>
    <n v="1620"/>
    <n v="2200"/>
    <n v="580"/>
    <n v="0.38"/>
    <n v="2"/>
    <s v="4.5 out of 5"/>
    <n v="4.5"/>
    <s v="Complete"/>
    <x v="1"/>
    <x v="1"/>
  </r>
  <r>
    <x v="90"/>
    <n v="2199"/>
    <n v="2923"/>
    <n v="724"/>
    <n v="0.25"/>
    <n v="24"/>
    <s v="4.6 out of 5"/>
    <n v="4.5999999999999996"/>
    <s v="Complete"/>
    <x v="2"/>
    <x v="1"/>
  </r>
  <r>
    <x v="91"/>
    <n v="2319"/>
    <n v="3032"/>
    <n v="713"/>
    <n v="0.24"/>
    <n v="55"/>
    <s v="4.6 out of 5"/>
    <n v="4.5999999999999996"/>
    <s v="Complete"/>
    <x v="2"/>
    <x v="2"/>
  </r>
  <r>
    <x v="92"/>
    <n v="2999"/>
    <n v="3699"/>
    <n v="700"/>
    <n v="0.19"/>
    <n v="5"/>
    <s v="4.6 out of 5"/>
    <n v="4.5999999999999996"/>
    <s v="Complete"/>
    <x v="2"/>
    <x v="0"/>
  </r>
  <r>
    <x v="93"/>
    <n v="998"/>
    <n v="1966"/>
    <n v="968"/>
    <n v="0.49"/>
    <n v="44"/>
    <s v="4.6 out of 5"/>
    <n v="4.5999999999999996"/>
    <s v="Complete"/>
    <x v="2"/>
    <x v="1"/>
  </r>
  <r>
    <x v="94"/>
    <n v="420"/>
    <n v="647"/>
    <n v="227"/>
    <n v="0.35"/>
    <n v="49"/>
    <s v="4.6 out of 5"/>
    <n v="4.5999999999999996"/>
    <s v="Complete"/>
    <x v="2"/>
    <x v="1"/>
  </r>
  <r>
    <x v="95"/>
    <n v="1580"/>
    <n v="2499"/>
    <n v="919"/>
    <n v="0.37"/>
    <n v="7"/>
    <s v="4.7 out of 5"/>
    <n v="4.7"/>
    <s v="Complete"/>
    <x v="2"/>
    <x v="1"/>
  </r>
  <r>
    <x v="96"/>
    <n v="990"/>
    <n v="1500"/>
    <n v="510"/>
    <n v="0.34"/>
    <n v="39"/>
    <s v="4.7 out of 5"/>
    <n v="4.7"/>
    <s v="Complete"/>
    <x v="2"/>
    <x v="1"/>
  </r>
  <r>
    <x v="97"/>
    <n v="980"/>
    <n v="1490"/>
    <n v="510"/>
    <n v="0.34"/>
    <n v="12"/>
    <s v="4.7 out of 5"/>
    <n v="4.7"/>
    <s v="Complete"/>
    <x v="2"/>
    <x v="1"/>
  </r>
  <r>
    <x v="98"/>
    <n v="1940"/>
    <n v="2650"/>
    <n v="710"/>
    <n v="0.27"/>
    <n v="20"/>
    <s v="4.7 out of 5"/>
    <n v="4.7"/>
    <s v="Complete"/>
    <x v="2"/>
    <x v="1"/>
  </r>
  <r>
    <x v="99"/>
    <n v="1740"/>
    <n v="2356"/>
    <n v="616"/>
    <n v="0.26"/>
    <n v="5"/>
    <s v="4.8 out of 5"/>
    <n v="4.8"/>
    <s v="Complete"/>
    <x v="2"/>
    <x v="0"/>
  </r>
  <r>
    <x v="100"/>
    <n v="1274"/>
    <n v="2800"/>
    <n v="1526"/>
    <n v="0.55000000000000004"/>
    <n v="5"/>
    <s v="4.8 out of 5"/>
    <n v="4.8"/>
    <s v="Complete"/>
    <x v="2"/>
    <x v="0"/>
  </r>
  <r>
    <x v="101"/>
    <n v="552"/>
    <n v="1035"/>
    <n v="483"/>
    <n v="0.47"/>
    <n v="12"/>
    <s v="4.8 out of 5"/>
    <n v="4.8"/>
    <s v="Complete"/>
    <x v="2"/>
    <x v="0"/>
  </r>
  <r>
    <x v="102"/>
    <n v="332"/>
    <n v="684"/>
    <n v="352"/>
    <n v="0.51"/>
    <n v="2"/>
    <s v="5 out of 5"/>
    <n v="5"/>
    <s v="Complete"/>
    <x v="2"/>
    <x v="0"/>
  </r>
  <r>
    <x v="103"/>
    <n v="195"/>
    <n v="360"/>
    <n v="165"/>
    <n v="0.46"/>
    <n v="2"/>
    <s v="5 out of 5"/>
    <n v="5"/>
    <s v="Complete"/>
    <x v="2"/>
    <x v="0"/>
  </r>
  <r>
    <x v="104"/>
    <n v="2025"/>
    <n v="3971"/>
    <n v="1946"/>
    <n v="0.49"/>
    <n v="3"/>
    <s v="5 out of 5"/>
    <n v="5"/>
    <s v="Complete"/>
    <x v="2"/>
    <x v="0"/>
  </r>
  <r>
    <x v="105"/>
    <n v="1620"/>
    <n v="2690"/>
    <n v="1070"/>
    <n v="0.4"/>
    <n v="1"/>
    <s v="5 out of 5"/>
    <n v="5"/>
    <s v="Complete"/>
    <x v="1"/>
    <x v="0"/>
  </r>
  <r>
    <x v="106"/>
    <n v="171"/>
    <n v="360"/>
    <n v="189"/>
    <n v="0.53"/>
    <n v="2"/>
    <s v="5 out of 5"/>
    <n v="5"/>
    <s v="Complete"/>
    <x v="1"/>
    <x v="0"/>
  </r>
  <r>
    <x v="107"/>
    <n v="979"/>
    <n v="1920"/>
    <n v="941"/>
    <n v="0.49"/>
    <n v="1"/>
    <s v="5 out of 5"/>
    <n v="5"/>
    <s v="Complete"/>
    <x v="1"/>
    <x v="1"/>
  </r>
  <r>
    <x v="108"/>
    <n v="3640"/>
    <n v="4588"/>
    <n v="948"/>
    <n v="0.21"/>
    <n v="1"/>
    <s v="5 out of 5"/>
    <n v="5"/>
    <s v="Complete"/>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3B5A1-16B5-4BC1-8512-D8063C48AD68}" name="PivotTable2"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rowHeaderCaption="Product Rating">
  <location ref="B11:C15" firstHeaderRow="1" firstDataRow="1" firstDataCol="1"/>
  <pivotFields count="11">
    <pivotField showAll="0"/>
    <pivotField dataField="1"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1"/>
        <item x="20"/>
        <item x="96"/>
        <item x="32"/>
        <item x="33"/>
        <item x="17"/>
        <item x="23"/>
        <item x="57"/>
        <item x="42"/>
        <item x="55"/>
        <item x="2"/>
        <item x="28"/>
        <item x="64"/>
        <item x="6"/>
        <item x="38"/>
        <item x="53"/>
        <item x="25"/>
        <item x="5"/>
        <item x="91"/>
        <item x="94"/>
        <item x="62"/>
        <item x="37"/>
        <item t="default"/>
      </items>
    </pivotField>
    <pivotField showAll="0"/>
    <pivotField showAll="0"/>
    <pivotField numFmtId="9" showAll="0"/>
    <pivotField showAll="0"/>
    <pivotField showAll="0"/>
    <pivotField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items count="5">
        <item x="1"/>
        <item x="0"/>
        <item x="3"/>
        <item h="1" x="2"/>
        <item t="default"/>
      </items>
    </pivotField>
    <pivotField axis="axisRow" showAll="0">
      <items count="5">
        <item x="0"/>
        <item x="2"/>
        <item x="1"/>
        <item h="1" x="3"/>
        <item t="default"/>
      </items>
    </pivotField>
  </pivotFields>
  <rowFields count="1">
    <field x="10"/>
  </rowFields>
  <rowItems count="4">
    <i>
      <x/>
    </i>
    <i>
      <x v="1"/>
    </i>
    <i>
      <x v="2"/>
    </i>
    <i t="grand">
      <x/>
    </i>
  </rowItems>
  <colItems count="1">
    <i/>
  </colItems>
  <dataFields count="1">
    <dataField name="Sum of Current price" fld="1" baseField="9" baseItem="0"/>
  </dataFields>
  <chartFormats count="9">
    <chartFormat chart="11" format="12"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10" count="1" selected="0">
            <x v="0"/>
          </reference>
        </references>
      </pivotArea>
    </chartFormat>
    <chartFormat chart="11" format="15">
      <pivotArea type="data" outline="0" fieldPosition="0">
        <references count="2">
          <reference field="4294967294" count="1" selected="0">
            <x v="0"/>
          </reference>
          <reference field="10" count="1" selected="0">
            <x v="1"/>
          </reference>
        </references>
      </pivotArea>
    </chartFormat>
    <chartFormat chart="11" format="16">
      <pivotArea type="data" outline="0" fieldPosition="0">
        <references count="2">
          <reference field="4294967294" count="1" selected="0">
            <x v="0"/>
          </reference>
          <reference field="10" count="1" selected="0">
            <x v="2"/>
          </reference>
        </references>
      </pivotArea>
    </chartFormat>
    <chartFormat chart="0" format="6">
      <pivotArea type="data" outline="0" fieldPosition="0">
        <references count="2">
          <reference field="4294967294" count="1" selected="0">
            <x v="0"/>
          </reference>
          <reference field="10" count="1" selected="0">
            <x v="0"/>
          </reference>
        </references>
      </pivotArea>
    </chartFormat>
    <chartFormat chart="0" format="7">
      <pivotArea type="data" outline="0" fieldPosition="0">
        <references count="2">
          <reference field="4294967294" count="1" selected="0">
            <x v="0"/>
          </reference>
          <reference field="10" count="1" selected="0">
            <x v="1"/>
          </reference>
        </references>
      </pivotArea>
    </chartFormat>
    <chartFormat chart="0"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32BE63-35CE-4408-B431-228E341ABE3C}" name="PivotTable2"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atings">
  <location ref="B19:C24" firstHeaderRow="1" firstDataRow="1" firstDataCol="1"/>
  <pivotFields count="11">
    <pivotField showAll="0">
      <items count="110">
        <item x="89"/>
        <item x="96"/>
        <item x="86"/>
        <item x="72"/>
        <item x="97"/>
        <item x="62"/>
        <item x="20"/>
        <item x="70"/>
        <item x="91"/>
        <item x="45"/>
        <item x="26"/>
        <item x="73"/>
        <item x="44"/>
        <item x="36"/>
        <item x="10"/>
        <item x="21"/>
        <item x="65"/>
        <item x="57"/>
        <item x="93"/>
        <item x="22"/>
        <item x="69"/>
        <item x="39"/>
        <item x="101"/>
        <item x="3"/>
        <item x="0"/>
        <item x="59"/>
        <item x="79"/>
        <item x="88"/>
        <item x="98"/>
        <item x="25"/>
        <item x="53"/>
        <item x="50"/>
        <item x="35"/>
        <item x="8"/>
        <item x="24"/>
        <item x="56"/>
        <item x="42"/>
        <item x="43"/>
        <item x="60"/>
        <item x="19"/>
        <item x="102"/>
        <item x="55"/>
        <item x="41"/>
        <item x="5"/>
        <item x="107"/>
        <item x="51"/>
        <item x="12"/>
        <item x="9"/>
        <item x="28"/>
        <item x="47"/>
        <item x="7"/>
        <item x="18"/>
        <item x="106"/>
        <item x="11"/>
        <item x="23"/>
        <item x="16"/>
        <item x="74"/>
        <item x="105"/>
        <item x="54"/>
        <item x="94"/>
        <item x="82"/>
        <item x="85"/>
        <item x="78"/>
        <item x="76"/>
        <item x="61"/>
        <item x="108"/>
        <item x="66"/>
        <item x="81"/>
        <item x="104"/>
        <item x="87"/>
        <item x="100"/>
        <item x="2"/>
        <item x="83"/>
        <item x="75"/>
        <item x="46"/>
        <item x="92"/>
        <item x="68"/>
        <item x="77"/>
        <item x="40"/>
        <item x="4"/>
        <item x="80"/>
        <item x="31"/>
        <item x="1"/>
        <item x="15"/>
        <item x="64"/>
        <item x="27"/>
        <item x="29"/>
        <item x="103"/>
        <item x="13"/>
        <item x="14"/>
        <item x="99"/>
        <item x="90"/>
        <item x="38"/>
        <item x="71"/>
        <item x="33"/>
        <item x="84"/>
        <item x="34"/>
        <item x="6"/>
        <item x="48"/>
        <item x="17"/>
        <item x="49"/>
        <item x="63"/>
        <item x="32"/>
        <item x="37"/>
        <item x="52"/>
        <item x="30"/>
        <item x="58"/>
        <item x="95"/>
        <item x="67"/>
        <item t="default"/>
      </items>
    </pivotField>
    <pivotField dataField="1" numFmtId="2" showAll="0"/>
    <pivotField numFmtId="2" showAll="0"/>
    <pivotField numFmtId="2" showAll="0"/>
    <pivotField numFmtId="9" showAll="0"/>
    <pivotField numFmtId="1" showAll="0"/>
    <pivotField showAll="0"/>
    <pivotField showAll="0"/>
    <pivotField showAll="0"/>
    <pivotField axis="axisRow" showAll="0">
      <items count="5">
        <item x="3"/>
        <item x="2"/>
        <item x="0"/>
        <item x="1"/>
        <item t="default"/>
      </items>
    </pivotField>
    <pivotField showAll="0">
      <items count="4">
        <item x="0"/>
        <item x="2"/>
        <item x="1"/>
        <item t="default"/>
      </items>
    </pivotField>
  </pivotFields>
  <rowFields count="1">
    <field x="9"/>
  </rowFields>
  <rowItems count="5">
    <i>
      <x/>
    </i>
    <i>
      <x v="1"/>
    </i>
    <i>
      <x v="2"/>
    </i>
    <i>
      <x v="3"/>
    </i>
    <i t="grand">
      <x/>
    </i>
  </rowItems>
  <colItems count="1">
    <i/>
  </colItems>
  <dataFields count="1">
    <dataField name="Total Sales" fld="1" baseField="9" baseItem="0" numFmtId="2"/>
  </dataFields>
  <chartFormats count="10">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 chart="5" format="10">
      <pivotArea type="data" outline="0" fieldPosition="0">
        <references count="2">
          <reference field="4294967294" count="1" selected="0">
            <x v="0"/>
          </reference>
          <reference field="9" count="1" selected="0">
            <x v="3"/>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9005FC-5D0B-4FD7-B32B-BDC4BA787860}" name="PivotTable1"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Discount _percentage">
  <location ref="B3:C7" firstHeaderRow="1" firstDataRow="1" firstDataCol="1"/>
  <pivotFields count="11">
    <pivotField showAll="0"/>
    <pivotField showAll="0"/>
    <pivotField showAll="0"/>
    <pivotField showAll="0">
      <items count="104">
        <item x="95"/>
        <item x="100"/>
        <item x="78"/>
        <item x="41"/>
        <item x="48"/>
        <item x="50"/>
        <item x="99"/>
        <item x="20"/>
        <item x="96"/>
        <item x="73"/>
        <item x="49"/>
        <item x="88"/>
        <item x="83"/>
        <item x="90"/>
        <item x="102"/>
        <item x="91"/>
        <item x="16"/>
        <item x="80"/>
        <item x="34"/>
        <item x="29"/>
        <item x="10"/>
        <item x="74"/>
        <item x="25"/>
        <item x="85"/>
        <item x="81"/>
        <item x="39"/>
        <item x="68"/>
        <item x="82"/>
        <item x="35"/>
        <item x="5"/>
        <item x="47"/>
        <item x="46"/>
        <item x="79"/>
        <item x="66"/>
        <item x="57"/>
        <item x="62"/>
        <item x="15"/>
        <item x="101"/>
        <item x="61"/>
        <item x="13"/>
        <item x="69"/>
        <item x="52"/>
        <item x="60"/>
        <item x="40"/>
        <item x="38"/>
        <item x="22"/>
        <item x="1"/>
        <item x="12"/>
        <item x="56"/>
        <item x="23"/>
        <item x="92"/>
        <item x="11"/>
        <item x="58"/>
        <item x="51"/>
        <item x="0"/>
        <item x="97"/>
        <item x="7"/>
        <item x="43"/>
        <item x="4"/>
        <item x="98"/>
        <item x="84"/>
        <item x="26"/>
        <item x="53"/>
        <item x="44"/>
        <item x="72"/>
        <item x="18"/>
        <item x="31"/>
        <item x="6"/>
        <item x="32"/>
        <item x="2"/>
        <item x="27"/>
        <item x="45"/>
        <item x="54"/>
        <item x="93"/>
        <item x="89"/>
        <item x="14"/>
        <item x="63"/>
        <item x="77"/>
        <item x="70"/>
        <item x="86"/>
        <item x="3"/>
        <item x="67"/>
        <item x="76"/>
        <item x="94"/>
        <item x="19"/>
        <item x="64"/>
        <item x="42"/>
        <item x="75"/>
        <item x="55"/>
        <item x="33"/>
        <item x="87"/>
        <item x="9"/>
        <item x="21"/>
        <item x="71"/>
        <item x="8"/>
        <item x="30"/>
        <item x="37"/>
        <item x="28"/>
        <item x="17"/>
        <item x="65"/>
        <item x="24"/>
        <item x="59"/>
        <item x="36"/>
        <item t="default"/>
      </items>
    </pivotField>
    <pivotField numFmtId="9" showAll="0"/>
    <pivotField dataField="1" showAll="0"/>
    <pivotField showAll="0"/>
    <pivotField showAll="0"/>
    <pivotField showAll="0"/>
    <pivotField showAll="0"/>
    <pivotField axis="axisRow" showAll="0">
      <items count="5">
        <item x="0"/>
        <item x="2"/>
        <item x="1"/>
        <item h="1" x="3"/>
        <item t="default"/>
      </items>
    </pivotField>
  </pivotFields>
  <rowFields count="1">
    <field x="10"/>
  </rowFields>
  <rowItems count="4">
    <i>
      <x/>
    </i>
    <i>
      <x v="1"/>
    </i>
    <i>
      <x v="2"/>
    </i>
    <i t="grand">
      <x/>
    </i>
  </rowItems>
  <colItems count="1">
    <i/>
  </colItems>
  <dataFields count="1">
    <dataField name="Number of Reviews" fld="5" baseField="10" baseItem="0"/>
  </dataField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67D348-B2DA-4611-8A11-E4ED943747BC}" name="PivotTable8"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39:C50" firstHeaderRow="1" firstDataRow="1" firstDataCol="1"/>
  <pivotFields count="11">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9" showAll="0"/>
    <pivotField showAll="0"/>
    <pivotField showAll="0"/>
    <pivotField showAll="0"/>
    <pivotField showAll="0"/>
    <pivotField showAll="0">
      <items count="5">
        <item x="1"/>
        <item x="0"/>
        <item x="3"/>
        <item x="2"/>
        <item t="default"/>
      </items>
    </pivotField>
    <pivotField showAll="0">
      <items count="5">
        <item x="0"/>
        <item x="2"/>
        <item x="1"/>
        <item x="3"/>
        <item t="default"/>
      </items>
    </pivotField>
  </pivotFields>
  <rowFields count="1">
    <field x="0"/>
  </rowFields>
  <rowItems count="11">
    <i>
      <x v="40"/>
    </i>
    <i>
      <x v="64"/>
    </i>
    <i>
      <x v="60"/>
    </i>
    <i>
      <x v="52"/>
    </i>
    <i>
      <x v="20"/>
    </i>
    <i>
      <x v="84"/>
    </i>
    <i>
      <x v="67"/>
    </i>
    <i>
      <x v="30"/>
    </i>
    <i>
      <x v="70"/>
    </i>
    <i>
      <x v="31"/>
    </i>
    <i t="grand">
      <x/>
    </i>
  </rowItems>
  <colItems count="1">
    <i/>
  </colItems>
  <dataFields count="1">
    <dataField name="Product of Discount" fld="4" subtotal="product" baseField="0" baseItem="0" numFmtId="9"/>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700DD-B885-43AB-B043-9ABA8B9CBB2F}" name="PivotTable7"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Top 10 products">
  <location ref="B25:C36" firstHeaderRow="1" firstDataRow="1" firstDataCol="1"/>
  <pivotFields count="11">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dataField="1" showAll="0"/>
    <pivotField showAll="0"/>
    <pivotField showAll="0"/>
    <pivotField showAll="0"/>
    <pivotField showAll="0"/>
    <pivotField showAll="0"/>
  </pivotFields>
  <rowFields count="1">
    <field x="0"/>
  </rowFields>
  <rowItems count="11">
    <i>
      <x v="26"/>
    </i>
    <i>
      <x v="28"/>
    </i>
    <i>
      <x v="91"/>
    </i>
    <i>
      <x v="27"/>
    </i>
    <i>
      <x v="95"/>
    </i>
    <i>
      <x v="1"/>
    </i>
    <i>
      <x v="18"/>
    </i>
    <i>
      <x v="59"/>
    </i>
    <i>
      <x v="8"/>
    </i>
    <i>
      <x v="5"/>
    </i>
    <i t="grand">
      <x/>
    </i>
  </rowItems>
  <colItems count="1">
    <i/>
  </colItems>
  <dataFields count="1">
    <dataField name="Total Review" fld="5" baseField="0" baseItem="26"/>
  </dataFields>
  <chartFormats count="2">
    <chartFormat chart="0"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2C3916-5CCD-4003-9828-C933C36B5286}" name="PivotTable6"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B3:C14" firstHeaderRow="1" firstDataRow="1" firstDataCol="1"/>
  <pivotFields count="11">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pivotFields>
  <rowFields count="1">
    <field x="0"/>
  </rowFields>
  <rowItems count="11">
    <i>
      <x v="22"/>
    </i>
    <i>
      <x v="90"/>
    </i>
    <i>
      <x v="70"/>
    </i>
    <i>
      <x v="57"/>
    </i>
    <i>
      <x v="68"/>
    </i>
    <i>
      <x v="44"/>
    </i>
    <i>
      <x v="65"/>
    </i>
    <i>
      <x v="87"/>
    </i>
    <i>
      <x v="40"/>
    </i>
    <i>
      <x v="52"/>
    </i>
    <i t="grand">
      <x/>
    </i>
  </rowItems>
  <colItems count="1">
    <i/>
  </colItems>
  <dataFields count="1">
    <dataField name="Product of Ratings" fld="7" subtotal="produc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CEAD24-7042-4FB3-80EA-1CB4C97285C7}" name="PivotTable4" cacheId="14"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roduct Discount">
  <location ref="B3:E6" firstHeaderRow="0" firstDataRow="1" firstDataCol="1"/>
  <pivotFields count="11">
    <pivotField showAll="0"/>
    <pivotField dataField="1" showAll="0"/>
    <pivotField showAll="0"/>
    <pivotField showAll="0"/>
    <pivotField numFmtId="9" showAll="0"/>
    <pivotField dataField="1" showAll="0"/>
    <pivotField showAll="0"/>
    <pivotField dataField="1" showAll="0" avgSubtotal="1">
      <items count="24">
        <item x="22"/>
        <item x="15"/>
        <item x="19"/>
        <item x="20"/>
        <item x="13"/>
        <item x="21"/>
        <item x="17"/>
        <item x="16"/>
        <item x="18"/>
        <item x="14"/>
        <item x="9"/>
        <item x="6"/>
        <item x="5"/>
        <item x="1"/>
        <item x="7"/>
        <item x="12"/>
        <item x="11"/>
        <item x="0"/>
        <item x="2"/>
        <item x="3"/>
        <item x="4"/>
        <item x="8"/>
        <item x="10"/>
        <item t="avg"/>
      </items>
    </pivotField>
    <pivotField showAll="0">
      <items count="3">
        <item x="0"/>
        <item x="1"/>
        <item t="default"/>
      </items>
    </pivotField>
    <pivotField showAll="0">
      <items count="5">
        <item x="1"/>
        <item x="0"/>
        <item x="3"/>
        <item x="2"/>
        <item t="default"/>
      </items>
    </pivotField>
    <pivotField axis="axisRow" showAll="0">
      <items count="5">
        <item x="0"/>
        <item x="2"/>
        <item h="1" x="1"/>
        <item h="1" x="3"/>
        <item t="default"/>
      </items>
    </pivotField>
  </pivotFields>
  <rowFields count="1">
    <field x="10"/>
  </rowFields>
  <rowItems count="3">
    <i>
      <x/>
    </i>
    <i>
      <x v="1"/>
    </i>
    <i t="grand">
      <x/>
    </i>
  </rowItems>
  <colFields count="1">
    <field x="-2"/>
  </colFields>
  <colItems count="3">
    <i>
      <x/>
    </i>
    <i i="1">
      <x v="1"/>
    </i>
    <i i="2">
      <x v="2"/>
    </i>
  </colItems>
  <dataFields count="3">
    <dataField name="Number Of Review" fld="5" subtotal="count" baseField="10" baseItem="0"/>
    <dataField name="Average  Ratings" fld="7" subtotal="count" baseField="10" baseItem="0"/>
    <dataField name="Total Revenue" fld="1"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759DD2-2C28-49B9-8796-64CFB7FDBBEC}" name="PivotTable9"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B11:C48" firstHeaderRow="1" firstDataRow="1" firstDataCol="1"/>
  <pivotFields count="11">
    <pivotField showAll="0"/>
    <pivotField showAll="0"/>
    <pivotField showAll="0"/>
    <pivotField showAll="0"/>
    <pivotField axis="axisRow" numFmtId="9" showAll="0" measureFilter="1">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pivotField showAll="0">
      <items count="24">
        <item x="22"/>
        <item x="15"/>
        <item x="19"/>
        <item x="20"/>
        <item x="13"/>
        <item x="21"/>
        <item x="17"/>
        <item x="16"/>
        <item x="18"/>
        <item x="14"/>
        <item x="9"/>
        <item x="6"/>
        <item x="5"/>
        <item x="1"/>
        <item x="7"/>
        <item x="12"/>
        <item x="11"/>
        <item x="0"/>
        <item x="2"/>
        <item x="3"/>
        <item x="4"/>
        <item x="8"/>
        <item h="1" x="10"/>
        <item t="default"/>
      </items>
    </pivotField>
    <pivotField showAll="0"/>
    <pivotField showAll="0"/>
    <pivotField showAll="0"/>
  </pivotFields>
  <rowFields count="1">
    <field x="4"/>
  </rowFields>
  <rowItems count="37">
    <i>
      <x v="5"/>
    </i>
    <i>
      <x v="7"/>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t="grand">
      <x/>
    </i>
  </rowItems>
  <colItems count="1">
    <i/>
  </colItems>
  <dataFields count="1">
    <dataField name="Sum of Review" fld="5" baseField="0" baseItem="0"/>
  </dataFields>
  <chartFormats count="2">
    <chartFormat chart="6"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NotEqual" evalOrder="-1" id="3"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6FE60A-4F56-400F-AA78-EED1FEC76A25}" name="PivotTable10"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1:B25" firstHeaderRow="1" firstDataRow="1" firstDataCol="1"/>
  <pivotFields count="11">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numFmtId="9" showAll="0"/>
    <pivotField dataField="1" showAll="0"/>
    <pivotField showAll="0"/>
    <pivotField axis="axisRow"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pivotFields>
  <rowFields count="1">
    <field x="7"/>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Total Review" fld="5" baseField="7"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14C12D-EA5D-4CE5-8019-C9C258775CBC}" name="PivotTable11" cacheId="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ating Category" colHeaderCaption="Discount Category">
  <location ref="A1:E6" firstHeaderRow="1" firstDataRow="2" firstDataCol="1"/>
  <pivotFields count="11">
    <pivotField dataField="1"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numFmtId="9" showAll="0"/>
    <pivotField showAll="0"/>
    <pivotField showAll="0"/>
    <pivotField showAll="0"/>
    <pivotField showAll="0">
      <items count="3">
        <item x="0"/>
        <item x="1"/>
        <item t="default"/>
      </items>
    </pivotField>
    <pivotField axis="axisRow" showAll="0">
      <items count="5">
        <item x="1"/>
        <item x="0"/>
        <item x="3"/>
        <item h="1" x="2"/>
        <item t="default"/>
      </items>
    </pivotField>
    <pivotField axis="axisCol" showAll="0">
      <items count="5">
        <item x="0"/>
        <item x="2"/>
        <item x="1"/>
        <item x="3"/>
        <item t="default"/>
      </items>
    </pivotField>
  </pivotFields>
  <rowFields count="1">
    <field x="9"/>
  </rowFields>
  <rowItems count="4">
    <i>
      <x/>
    </i>
    <i>
      <x v="1"/>
    </i>
    <i>
      <x v="2"/>
    </i>
    <i t="grand">
      <x/>
    </i>
  </rowItems>
  <colFields count="1">
    <field x="10"/>
  </colFields>
  <colItems count="4">
    <i>
      <x/>
    </i>
    <i>
      <x v="1"/>
    </i>
    <i>
      <x v="2"/>
    </i>
    <i t="grand">
      <x/>
    </i>
  </colItems>
  <dataFields count="1">
    <dataField name="Total  Products" fld="0"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ratings" xr10:uid="{925EBF85-EFC1-4761-ADF3-DBA35A877EFA}" sourceName="Product_ratings">
  <pivotTables>
    <pivotTable tabId="11" name="PivotTable8"/>
  </pivotTables>
  <data>
    <tabular pivotCacheId="1987686295">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8F6A49AE-106D-46E1-A749-90942B055707}" sourceName="Discount_percentage">
  <pivotTables>
    <pivotTable tabId="11" name="PivotTable8"/>
  </pivotTables>
  <data>
    <tabular pivotCacheId="1987686295">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ratings" xr10:uid="{B3DEECFF-FA09-4548-81C4-90F111C10A29}" cache="Slicer_Product_ratings" caption="Product_ratings" style="SlicerStyleLight2" rowHeight="241300"/>
  <slicer name="Discount_percentage" xr10:uid="{3A146E71-54C5-486A-817D-E0FB6F4F4E96}" cache="Slicer_Discount_percentage" caption="Discount_percentag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FA81A5B-BE88-4A3D-9618-4EFC560A4060}" name="Table157" displayName="Table157" ref="A1:K113" totalsRowShown="0" headerRowDxfId="36">
  <autoFilter ref="A1:K113" xr:uid="{A430CA6B-830E-48A5-9653-6717BBAF0F75}"/>
  <sortState xmlns:xlrd2="http://schemas.microsoft.com/office/spreadsheetml/2017/richdata2" ref="A2:K113">
    <sortCondition ref="H1:H116"/>
  </sortState>
  <tableColumns count="11">
    <tableColumn id="1" xr3:uid="{299C1FAE-A17C-4082-9993-7FC4EC1FEA9D}" name="Product"/>
    <tableColumn id="2" xr3:uid="{9AFF89C2-F0E9-4629-A074-524304F29F5E}" name="Current price" dataDxfId="35"/>
    <tableColumn id="3" xr3:uid="{4E385A28-DB2C-46F0-8D03-2EF5100747E2}" name="old price" dataDxfId="34"/>
    <tableColumn id="4" xr3:uid="{2C7A75AD-C389-4702-B182-7B2B33F9B158}" name="Discounted price" dataDxfId="33">
      <calculatedColumnFormula>C2-B2</calculatedColumnFormula>
    </tableColumn>
    <tableColumn id="5" xr3:uid="{8D0CB14B-4058-4AF6-B2BC-81922365BD36}" name="Discount" dataDxfId="32"/>
    <tableColumn id="6" xr3:uid="{08A7972B-2ED7-4B27-844A-0A5DEE387D25}" name="Review" dataDxfId="31"/>
    <tableColumn id="7" xr3:uid="{BBBF1F39-71AE-48E3-97FB-E5DBBCDC15F1}" name="Ratingd"/>
    <tableColumn id="8" xr3:uid="{5A8C9E1B-783A-4C4C-A7D8-10D0C9DE2E76}" name="Ratings" dataDxfId="30">
      <calculatedColumnFormula>IF(G2="", "", VALUE(LEFT(G2, SEARCH(" out", G2)-1)))</calculatedColumnFormula>
    </tableColumn>
    <tableColumn id="9" xr3:uid="{AF671953-7FFB-4732-8BBC-FD0D022F81AC}" name="Check for missing values">
      <calculatedColumnFormula>IF(OR(ISBLANK(G2), ISBLANK(D2)), "Missing", "Complete")</calculatedColumnFormula>
    </tableColumn>
    <tableColumn id="10" xr3:uid="{D05BEF45-A530-49D8-B864-96C9F240C6F1}" name="Product_ratings"/>
    <tableColumn id="11" xr3:uid="{6C202F2B-4B61-4112-8251-8451AAF0F325}" name="Discount_percenta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234F41-1A52-45C3-8459-AFB328B59592}" name="Table15" displayName="Table15" ref="A1:K116" totalsRowShown="0" headerRowDxfId="29">
  <autoFilter ref="A1:K116" xr:uid="{A430CA6B-830E-48A5-9653-6717BBAF0F75}"/>
  <sortState xmlns:xlrd2="http://schemas.microsoft.com/office/spreadsheetml/2017/richdata2" ref="A2:K58">
    <sortCondition ref="H1:H116"/>
  </sortState>
  <tableColumns count="11">
    <tableColumn id="1" xr3:uid="{D53CEDD9-FF56-4543-B42C-64ECCB6CB2B9}" name="Product"/>
    <tableColumn id="2" xr3:uid="{D66AE406-494E-4C1A-8DDD-0FB4A691BBC1}" name="Current price" dataDxfId="28"/>
    <tableColumn id="3" xr3:uid="{45D24C56-62E9-4826-AE00-D482D8C1DF45}" name="old price" dataDxfId="27"/>
    <tableColumn id="4" xr3:uid="{B41B2A57-6E7D-49DF-B8CD-7AA5B51FB7C2}" name="Discounted price" dataDxfId="26">
      <calculatedColumnFormula>C2-B2</calculatedColumnFormula>
    </tableColumn>
    <tableColumn id="5" xr3:uid="{8A5D910F-5DD3-41F3-9FBF-A38753A8452C}" name="Discount" dataDxfId="25"/>
    <tableColumn id="6" xr3:uid="{508108A9-2B84-4604-BAD5-CA0A8DD9617C}" name="Review"/>
    <tableColumn id="7" xr3:uid="{2E928378-4D73-475E-BFCA-786076F06024}" name="Ratingd"/>
    <tableColumn id="8" xr3:uid="{6899A68B-101C-40B8-808C-30E26A4284CA}" name="Ratings" dataDxfId="24">
      <calculatedColumnFormula>IF(G2="", "", VALUE(LEFT(G2, SEARCH(" out", G2)-1)))</calculatedColumnFormula>
    </tableColumn>
    <tableColumn id="9" xr3:uid="{D5B5F92C-0F79-4355-8FCD-868B6564BE21}" name="Check for missing values">
      <calculatedColumnFormula>IF(OR(ISBLANK(G2), ISBLANK(D2)), "Missing", "Complete")</calculatedColumnFormula>
    </tableColumn>
    <tableColumn id="10" xr3:uid="{0433CB00-F488-4168-AF79-02802552119D}" name="Product_ratings"/>
    <tableColumn id="11" xr3:uid="{34A1C1A7-389E-4D2E-8E8F-4F9DCFDC4F99}" name="Discount_percentag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FF5DA3-2365-429A-85EE-075D8B8F4BAE}" name="Table13" displayName="Table13" ref="A1:K116" totalsRowShown="0" headerRowDxfId="23">
  <autoFilter ref="A1:K116" xr:uid="{A430CA6B-830E-48A5-9653-6717BBAF0F75}">
    <filterColumn colId="7">
      <top10 val="5" filterVal="5"/>
    </filterColumn>
    <filterColumn colId="8">
      <filters>
        <filter val="Complete"/>
      </filters>
    </filterColumn>
  </autoFilter>
  <sortState xmlns:xlrd2="http://schemas.microsoft.com/office/spreadsheetml/2017/richdata2" ref="A2:K58">
    <sortCondition ref="H1:H116"/>
  </sortState>
  <tableColumns count="11">
    <tableColumn id="1" xr3:uid="{0E6A564C-3BDA-4188-89B6-4AD3F55DA90C}" name="Product"/>
    <tableColumn id="2" xr3:uid="{65BF5B9E-9A9A-46D9-AD46-1D14EF7C4110}" name="Current price" dataDxfId="22"/>
    <tableColumn id="3" xr3:uid="{25F7D022-789C-4485-9CCE-E7874B9D66D6}" name="old price" dataDxfId="21"/>
    <tableColumn id="4" xr3:uid="{AB90F556-60C8-4AF3-B327-CFBE36F353ED}" name="Discounted price" dataDxfId="20">
      <calculatedColumnFormula>C2-B2</calculatedColumnFormula>
    </tableColumn>
    <tableColumn id="5" xr3:uid="{7B54DEFD-9416-433D-8698-4B34D31440DA}" name="Discount" dataDxfId="19"/>
    <tableColumn id="6" xr3:uid="{19FE1D10-DE1D-4492-AD00-8B58084FCA61}" name="Review"/>
    <tableColumn id="7" xr3:uid="{27E292D0-7804-4E13-BBB2-568CE9832DE6}" name="Ratingd"/>
    <tableColumn id="8" xr3:uid="{B9DEFBD0-27B9-4800-B598-2DB0025775AC}" name="Ratings" dataDxfId="18">
      <calculatedColumnFormula>IF(G2="", "", VALUE(LEFT(G2, SEARCH(" out", G2)-1)))</calculatedColumnFormula>
    </tableColumn>
    <tableColumn id="9" xr3:uid="{44C7CB6C-1718-4C9A-A5FF-2F5FD66830C5}" name="Check for missing values">
      <calculatedColumnFormula>IF(OR(ISBLANK(G2), ISBLANK(D2)), "Missing", "Complete")</calculatedColumnFormula>
    </tableColumn>
    <tableColumn id="10" xr3:uid="{27E11B9F-A0A1-4D0E-A80D-67092C0DF64E}" name="Product_ratings"/>
    <tableColumn id="11" xr3:uid="{330BB544-07B2-48FE-BF04-563C061E5347}" name="Discount_percentag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30CA6B-830E-48A5-9653-6717BBAF0F75}" name="Table1" displayName="Table1" ref="A1:K116" totalsRowShown="0" headerRowDxfId="17">
  <autoFilter ref="A1:K116" xr:uid="{A430CA6B-830E-48A5-9653-6717BBAF0F75}">
    <filterColumn colId="4">
      <top10 val="10" filterVal="0.52"/>
    </filterColumn>
  </autoFilter>
  <sortState xmlns:xlrd2="http://schemas.microsoft.com/office/spreadsheetml/2017/richdata2" ref="A14:K114">
    <sortCondition descending="1" ref="E2:E116"/>
  </sortState>
  <tableColumns count="11">
    <tableColumn id="1" xr3:uid="{0E545583-5123-40C5-87DE-9E33E48FA66D}" name="Product"/>
    <tableColumn id="2" xr3:uid="{393AF5E1-01BD-4F82-BE64-9EFAB32BF25A}" name="Current price" dataDxfId="16"/>
    <tableColumn id="3" xr3:uid="{4D6CC394-E250-4EF5-A764-0E42BD66CB46}" name="old price" dataDxfId="15"/>
    <tableColumn id="4" xr3:uid="{86B01BC7-66E1-4AF3-B3B0-A043760521CD}" name="Discounted price" dataDxfId="14">
      <calculatedColumnFormula>C2-B2</calculatedColumnFormula>
    </tableColumn>
    <tableColumn id="5" xr3:uid="{69AFBB8D-26E9-45E8-B394-5348EA74C5A2}" name="Discount" dataDxfId="13"/>
    <tableColumn id="6" xr3:uid="{160CD90D-C7AA-442C-B653-18BDC2F62C98}" name="Review"/>
    <tableColumn id="7" xr3:uid="{71FFDF55-2FFD-4530-96F6-9339E6CF11C7}" name="Ratingd"/>
    <tableColumn id="8" xr3:uid="{DDB14C6E-662D-4D16-92A0-A3FB06624BD3}" name="Ratings" dataDxfId="12">
      <calculatedColumnFormula>IF(G2="", "", VALUE(LEFT(G2, SEARCH(" out", G2)-1)))</calculatedColumnFormula>
    </tableColumn>
    <tableColumn id="9" xr3:uid="{AEADDAE8-0014-4339-8BC5-BB539CFE2D3F}" name="Check for missing values">
      <calculatedColumnFormula>IF(OR(ISBLANK(G2), ISBLANK(D2)), "Missing", "Complete")</calculatedColumnFormula>
    </tableColumn>
    <tableColumn id="10" xr3:uid="{B8284C21-C04D-4F25-8D86-98076C13584B}" name="Product_ratings"/>
    <tableColumn id="11" xr3:uid="{EC177F2F-C87D-4790-9C07-344EBD455D5C}" name="Discount_percentag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DAB964-6BDB-484D-B78A-067E330A8948}" name="Table156" displayName="Table156" ref="A1:K116" totalsRowShown="0" headerRowDxfId="11">
  <autoFilter ref="A1:K116" xr:uid="{A430CA6B-830E-48A5-9653-6717BBAF0F75}">
    <filterColumn colId="5">
      <top10 val="10" filterVal="20"/>
    </filterColumn>
    <filterColumn colId="8">
      <filters>
        <filter val="Complete"/>
      </filters>
    </filterColumn>
  </autoFilter>
  <sortState xmlns:xlrd2="http://schemas.microsoft.com/office/spreadsheetml/2017/richdata2" ref="A60:K69">
    <sortCondition descending="1" ref="F1:F116"/>
  </sortState>
  <tableColumns count="11">
    <tableColumn id="1" xr3:uid="{F30C5031-FE1B-4086-BB5E-18E922663D44}" name="Product"/>
    <tableColumn id="2" xr3:uid="{F54E7D91-BD37-4580-9EC8-B9CC4D80C3A7}" name="Current price" dataDxfId="10"/>
    <tableColumn id="3" xr3:uid="{CB2E07AA-24C1-4286-B139-FE8C981E2983}" name="old price" dataDxfId="9"/>
    <tableColumn id="4" xr3:uid="{55324B2F-DEBD-46F2-BD40-031C503CD567}" name="Discounted price" dataDxfId="8">
      <calculatedColumnFormula>C2-B2</calculatedColumnFormula>
    </tableColumn>
    <tableColumn id="5" xr3:uid="{6245F08A-EE80-44BA-BC2E-AD761DE54934}" name="Discount" dataDxfId="7"/>
    <tableColumn id="6" xr3:uid="{6ADF869F-DE54-45A2-9E07-9F02CFF36C1A}" name="Review"/>
    <tableColumn id="7" xr3:uid="{810915B8-A5EB-4605-87ED-6DC9D3741BD7}" name="Ratingd"/>
    <tableColumn id="8" xr3:uid="{480197F2-58AA-4C6D-BE6F-858BDDB1232F}" name="Ratings" dataDxfId="6">
      <calculatedColumnFormula>IF(G2="", "", VALUE(LEFT(G2, SEARCH(" out", G2)-1)))</calculatedColumnFormula>
    </tableColumn>
    <tableColumn id="9" xr3:uid="{652BC8EB-AF4A-4830-8D7A-5103044B3CBA}" name="Check for missing values">
      <calculatedColumnFormula>IF(OR(ISBLANK(G2), ISBLANK(D2)), "Missing", "Complete")</calculatedColumnFormula>
    </tableColumn>
    <tableColumn id="10" xr3:uid="{93BE130C-0AC0-4E68-923C-F8892A90B799}" name="Product_ratings"/>
    <tableColumn id="11" xr3:uid="{96EA254E-3197-4A29-9190-130A76F517FE}" name="Discount_percentag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D78CD9-A8F3-4CAB-B28A-80FB0DA12EB1}" name="Table134" displayName="Table134" ref="A1:K116" totalsRowShown="0" headerRowDxfId="5">
  <autoFilter ref="A1:K116" xr:uid="{A430CA6B-830E-48A5-9653-6717BBAF0F75}">
    <filterColumn colId="7">
      <top10 top="0" val="5" filterVal="2.2000000000000002"/>
    </filterColumn>
    <filterColumn colId="8">
      <filters>
        <filter val="Complete"/>
      </filters>
    </filterColumn>
  </autoFilter>
  <sortState xmlns:xlrd2="http://schemas.microsoft.com/office/spreadsheetml/2017/richdata2" ref="A2:K58">
    <sortCondition ref="H1:H116"/>
  </sortState>
  <tableColumns count="11">
    <tableColumn id="1" xr3:uid="{0FC14EF1-83E1-44FE-80C8-1555DF02F280}" name="Product"/>
    <tableColumn id="2" xr3:uid="{131A596E-A0B9-474F-8A13-8C838C742E11}" name="Current price" dataDxfId="4"/>
    <tableColumn id="3" xr3:uid="{C6DCCDDA-6E7D-42BE-9888-A9706DF9E9EC}" name="old price" dataDxfId="3"/>
    <tableColumn id="4" xr3:uid="{E8889E61-CC8F-4C0F-A0D4-D8617484FED3}" name="Discounted price" dataDxfId="2">
      <calculatedColumnFormula>C2-B2</calculatedColumnFormula>
    </tableColumn>
    <tableColumn id="5" xr3:uid="{E2E7C3A5-4127-4B64-95D4-4A1B701AE52C}" name="Discount" dataDxfId="1"/>
    <tableColumn id="6" xr3:uid="{AAA912D9-398F-4D5E-AAC1-CD589DDD9F1A}" name="Review"/>
    <tableColumn id="7" xr3:uid="{480F6164-EA70-480F-B009-2C05787196EF}" name="Ratingd"/>
    <tableColumn id="8" xr3:uid="{D7D0D1D1-A6F7-45EE-928B-A9243CF49BE7}" name="Ratings" dataDxfId="0">
      <calculatedColumnFormula>IF(G2="", "", VALUE(LEFT(G2, SEARCH(" out", G2)-1)))</calculatedColumnFormula>
    </tableColumn>
    <tableColumn id="9" xr3:uid="{2AFF14BE-F47E-47E5-BF6E-42919070D6F7}" name="Check for missing values">
      <calculatedColumnFormula>IF(OR(ISBLANK(G2), ISBLANK(D2)), "Missing", "Complete")</calculatedColumnFormula>
    </tableColumn>
    <tableColumn id="10" xr3:uid="{34B2BBB2-049E-48E2-BE41-3EC9FF103879}" name="Product_ratings"/>
    <tableColumn id="11" xr3:uid="{7E20A160-E6F8-4281-B1B6-679C79AE41BD}" name="Discount_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7715C-B5CC-4AD9-BBE1-2B4566FEFEC4}">
  <dimension ref="A1:Q116"/>
  <sheetViews>
    <sheetView topLeftCell="J4" workbookViewId="0">
      <selection activeCell="N25" sqref="N25"/>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11.36328125" style="15" customWidth="1"/>
    <col min="7" max="7" width="13.26953125"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14" t="s">
        <v>4</v>
      </c>
      <c r="G1" s="2" t="s">
        <v>5</v>
      </c>
      <c r="H1" s="2" t="s">
        <v>139</v>
      </c>
      <c r="I1" s="2" t="s">
        <v>140</v>
      </c>
      <c r="J1" s="2" t="s">
        <v>142</v>
      </c>
      <c r="K1" s="2" t="s">
        <v>143</v>
      </c>
      <c r="N1" s="6"/>
    </row>
    <row r="2" spans="1:17" x14ac:dyDescent="0.35">
      <c r="A2" t="s">
        <v>37</v>
      </c>
      <c r="B2" s="4">
        <v>1860</v>
      </c>
      <c r="C2" s="4">
        <v>3220</v>
      </c>
      <c r="D2" s="4">
        <f t="shared" ref="D2:D33" si="0">C2-B2</f>
        <v>1360</v>
      </c>
      <c r="E2" s="1">
        <v>0.42</v>
      </c>
      <c r="F2" s="15">
        <v>0</v>
      </c>
      <c r="G2" t="s">
        <v>175</v>
      </c>
      <c r="H2" s="5">
        <v>0</v>
      </c>
      <c r="I2" t="str">
        <f t="shared" ref="I2:I33" si="1">IF(OR(ISBLANK(G2), ISBLANK(D2)), "Missing", "Complete")</f>
        <v>Complete</v>
      </c>
      <c r="J2" t="s">
        <v>176</v>
      </c>
      <c r="K2" t="str">
        <f t="shared" ref="K2:K33" si="2">IF(E2&lt;20%, "Low Discount", IF(AND(E2&gt;20%, E2&lt;40%), "Medium Discount", "High Discount"))</f>
        <v>High Discount</v>
      </c>
    </row>
    <row r="3" spans="1:17" x14ac:dyDescent="0.35">
      <c r="A3" t="s">
        <v>47</v>
      </c>
      <c r="B3" s="4">
        <v>2200</v>
      </c>
      <c r="C3" s="4">
        <v>4080</v>
      </c>
      <c r="D3" s="4">
        <f t="shared" si="0"/>
        <v>1880</v>
      </c>
      <c r="E3" s="1">
        <v>0.46</v>
      </c>
      <c r="F3" s="15">
        <v>0</v>
      </c>
      <c r="G3" t="s">
        <v>175</v>
      </c>
      <c r="H3" s="5">
        <v>0</v>
      </c>
      <c r="I3" t="str">
        <f t="shared" si="1"/>
        <v>Complete</v>
      </c>
      <c r="J3" t="s">
        <v>176</v>
      </c>
      <c r="K3" t="str">
        <f t="shared" si="2"/>
        <v>High Discount</v>
      </c>
      <c r="N3" s="6" t="s">
        <v>144</v>
      </c>
      <c r="O3" s="2" t="s">
        <v>145</v>
      </c>
      <c r="P3" s="2" t="s">
        <v>146</v>
      </c>
      <c r="Q3" s="2" t="s">
        <v>147</v>
      </c>
    </row>
    <row r="4" spans="1:17" x14ac:dyDescent="0.35">
      <c r="A4" t="s">
        <v>57</v>
      </c>
      <c r="B4" s="4">
        <v>2750</v>
      </c>
      <c r="C4" s="4">
        <v>4471</v>
      </c>
      <c r="D4" s="4">
        <f t="shared" si="0"/>
        <v>1721</v>
      </c>
      <c r="E4" s="1">
        <v>0.38</v>
      </c>
      <c r="F4" s="15">
        <v>0</v>
      </c>
      <c r="G4" t="s">
        <v>175</v>
      </c>
      <c r="H4" s="5">
        <v>0</v>
      </c>
      <c r="I4" t="str">
        <f t="shared" si="1"/>
        <v>Complete</v>
      </c>
      <c r="J4" t="s">
        <v>176</v>
      </c>
      <c r="K4" t="str">
        <f t="shared" si="2"/>
        <v>Medium Discount</v>
      </c>
      <c r="N4" s="8">
        <f>AVERAGE(B:B)</f>
        <v>1185.2857142857142</v>
      </c>
      <c r="O4" s="4">
        <f>AVERAGE(C:C)</f>
        <v>1806.6428571428571</v>
      </c>
      <c r="P4" s="17">
        <f>AVERAGE(E:E)</f>
        <v>0.3677678571428572</v>
      </c>
      <c r="Q4">
        <f>AVERAGE(H:H)</f>
        <v>1.979464285714285</v>
      </c>
    </row>
    <row r="5" spans="1:17" x14ac:dyDescent="0.35">
      <c r="A5" t="s">
        <v>58</v>
      </c>
      <c r="B5" s="4">
        <v>475</v>
      </c>
      <c r="C5" s="4">
        <v>931</v>
      </c>
      <c r="D5" s="4">
        <f t="shared" si="0"/>
        <v>456</v>
      </c>
      <c r="E5" s="1">
        <v>0.49</v>
      </c>
      <c r="F5" s="15">
        <v>0</v>
      </c>
      <c r="G5" t="s">
        <v>175</v>
      </c>
      <c r="H5" s="5">
        <v>0</v>
      </c>
      <c r="I5" t="str">
        <f t="shared" si="1"/>
        <v>Complete</v>
      </c>
      <c r="J5" t="s">
        <v>176</v>
      </c>
      <c r="K5" t="str">
        <f t="shared" si="2"/>
        <v>High Discount</v>
      </c>
    </row>
    <row r="6" spans="1:17" x14ac:dyDescent="0.35">
      <c r="A6" t="s">
        <v>59</v>
      </c>
      <c r="B6" s="4">
        <v>238</v>
      </c>
      <c r="C6" s="4">
        <v>476</v>
      </c>
      <c r="D6" s="4">
        <f t="shared" si="0"/>
        <v>238</v>
      </c>
      <c r="E6" s="1">
        <v>0.5</v>
      </c>
      <c r="F6" s="15">
        <v>0</v>
      </c>
      <c r="G6" t="s">
        <v>175</v>
      </c>
      <c r="H6" s="5">
        <v>0</v>
      </c>
      <c r="I6" t="str">
        <f t="shared" si="1"/>
        <v>Complete</v>
      </c>
      <c r="J6" t="s">
        <v>176</v>
      </c>
      <c r="K6" t="str">
        <f t="shared" si="2"/>
        <v>High Discount</v>
      </c>
      <c r="N6" s="6" t="s">
        <v>148</v>
      </c>
      <c r="O6" s="2"/>
    </row>
    <row r="7" spans="1:17" x14ac:dyDescent="0.35">
      <c r="A7" t="s">
        <v>60</v>
      </c>
      <c r="B7" s="4">
        <v>610</v>
      </c>
      <c r="C7" s="4">
        <v>1060</v>
      </c>
      <c r="D7" s="4">
        <f t="shared" si="0"/>
        <v>450</v>
      </c>
      <c r="E7" s="1">
        <v>0.42</v>
      </c>
      <c r="F7" s="15">
        <v>0</v>
      </c>
      <c r="G7" t="s">
        <v>175</v>
      </c>
      <c r="H7" s="5">
        <v>0</v>
      </c>
      <c r="I7" t="str">
        <f t="shared" si="1"/>
        <v>Complete</v>
      </c>
      <c r="J7" t="s">
        <v>176</v>
      </c>
      <c r="K7" t="str">
        <f t="shared" si="2"/>
        <v>High Discount</v>
      </c>
      <c r="N7" t="str">
        <f>INDEX(A:A,MATCH(MAX(B:B),B:B,0))</f>
        <v>32PCS Portable Cordless Drill Set With Cyclic Battery Drive -26 Variable Speed</v>
      </c>
    </row>
    <row r="8" spans="1:17" x14ac:dyDescent="0.35">
      <c r="A8" t="s">
        <v>61</v>
      </c>
      <c r="B8" s="4">
        <v>2132</v>
      </c>
      <c r="C8" s="4">
        <v>2169</v>
      </c>
      <c r="D8" s="4">
        <f t="shared" si="0"/>
        <v>37</v>
      </c>
      <c r="E8" s="1">
        <v>0.02</v>
      </c>
      <c r="F8" s="15">
        <v>0</v>
      </c>
      <c r="G8" t="s">
        <v>175</v>
      </c>
      <c r="H8" s="5">
        <v>0</v>
      </c>
      <c r="I8" t="str">
        <f t="shared" si="1"/>
        <v>Complete</v>
      </c>
      <c r="J8" t="s">
        <v>176</v>
      </c>
      <c r="K8" t="str">
        <f t="shared" si="2"/>
        <v>Low Discount</v>
      </c>
    </row>
    <row r="9" spans="1:17" x14ac:dyDescent="0.35">
      <c r="A9" t="s">
        <v>62</v>
      </c>
      <c r="B9" s="4">
        <v>999</v>
      </c>
      <c r="C9" s="4">
        <v>2000</v>
      </c>
      <c r="D9" s="4">
        <f t="shared" si="0"/>
        <v>1001</v>
      </c>
      <c r="E9" s="1">
        <v>0.5</v>
      </c>
      <c r="F9" s="15">
        <v>0</v>
      </c>
      <c r="G9" t="s">
        <v>175</v>
      </c>
      <c r="H9" s="5">
        <v>0</v>
      </c>
      <c r="I9" t="str">
        <f t="shared" si="1"/>
        <v>Complete</v>
      </c>
      <c r="J9" t="s">
        <v>176</v>
      </c>
      <c r="K9" t="str">
        <f t="shared" si="2"/>
        <v>High Discount</v>
      </c>
      <c r="N9" s="6" t="s">
        <v>149</v>
      </c>
    </row>
    <row r="10" spans="1:17" x14ac:dyDescent="0.35">
      <c r="A10" t="s">
        <v>63</v>
      </c>
      <c r="B10" s="4">
        <v>1190</v>
      </c>
      <c r="C10" s="4">
        <v>1785</v>
      </c>
      <c r="D10" s="4">
        <f t="shared" si="0"/>
        <v>595</v>
      </c>
      <c r="E10" s="1">
        <v>0.33</v>
      </c>
      <c r="F10" s="15">
        <v>0</v>
      </c>
      <c r="G10" t="s">
        <v>175</v>
      </c>
      <c r="H10" s="5">
        <v>0</v>
      </c>
      <c r="I10" t="str">
        <f t="shared" si="1"/>
        <v>Complete</v>
      </c>
      <c r="J10" t="s">
        <v>176</v>
      </c>
      <c r="K10" t="str">
        <f t="shared" si="2"/>
        <v>Medium Discount</v>
      </c>
      <c r="N10" s="7" t="str">
        <f>INDEX(A:A,MATCH(MIN(B:B),B:B,0))</f>
        <v>3PCS Single Head Knitting Crochet Sweater Needle Set</v>
      </c>
    </row>
    <row r="11" spans="1:17" x14ac:dyDescent="0.35">
      <c r="A11" t="s">
        <v>64</v>
      </c>
      <c r="B11" s="4">
        <v>671</v>
      </c>
      <c r="C11" s="4">
        <v>1316</v>
      </c>
      <c r="D11" s="4">
        <f t="shared" si="0"/>
        <v>645</v>
      </c>
      <c r="E11" s="1">
        <v>0.49</v>
      </c>
      <c r="F11" s="15">
        <v>0</v>
      </c>
      <c r="G11" t="s">
        <v>175</v>
      </c>
      <c r="H11" s="5">
        <v>0</v>
      </c>
      <c r="I11" t="str">
        <f t="shared" si="1"/>
        <v>Complete</v>
      </c>
      <c r="J11" t="s">
        <v>176</v>
      </c>
      <c r="K11" t="str">
        <f t="shared" si="2"/>
        <v>High Discount</v>
      </c>
    </row>
    <row r="12" spans="1:17" x14ac:dyDescent="0.35">
      <c r="A12" t="s">
        <v>65</v>
      </c>
      <c r="B12" s="4">
        <v>1200</v>
      </c>
      <c r="C12" s="4">
        <v>1950</v>
      </c>
      <c r="D12" s="4">
        <f t="shared" si="0"/>
        <v>750</v>
      </c>
      <c r="E12" s="1">
        <v>0.38</v>
      </c>
      <c r="F12" s="15">
        <v>0</v>
      </c>
      <c r="G12" t="s">
        <v>175</v>
      </c>
      <c r="H12" s="5">
        <v>0</v>
      </c>
      <c r="I12" t="str">
        <f t="shared" si="1"/>
        <v>Complete</v>
      </c>
      <c r="J12" t="s">
        <v>176</v>
      </c>
      <c r="K12" t="str">
        <f t="shared" si="2"/>
        <v>Medium Discount</v>
      </c>
      <c r="N12" s="10" t="s">
        <v>150</v>
      </c>
    </row>
    <row r="13" spans="1:17" x14ac:dyDescent="0.35">
      <c r="A13" t="s">
        <v>66</v>
      </c>
      <c r="B13" s="4">
        <v>199</v>
      </c>
      <c r="C13" s="4">
        <v>504</v>
      </c>
      <c r="D13" s="4">
        <f t="shared" si="0"/>
        <v>305</v>
      </c>
      <c r="E13" s="1">
        <v>0.61</v>
      </c>
      <c r="F13" s="15">
        <v>0</v>
      </c>
      <c r="G13" t="s">
        <v>175</v>
      </c>
      <c r="H13" s="5">
        <v>0</v>
      </c>
      <c r="I13" t="str">
        <f t="shared" si="1"/>
        <v>Complete</v>
      </c>
      <c r="J13" t="s">
        <v>176</v>
      </c>
      <c r="K13" t="str">
        <f t="shared" si="2"/>
        <v>High Discount</v>
      </c>
      <c r="N13" s="9">
        <f>AVERAGEIF(J:J, "Excellent", E:E)</f>
        <v>0.38833333333333331</v>
      </c>
    </row>
    <row r="14" spans="1:17" x14ac:dyDescent="0.35">
      <c r="A14" t="s">
        <v>67</v>
      </c>
      <c r="B14" s="4">
        <v>299</v>
      </c>
      <c r="C14" s="4">
        <v>600</v>
      </c>
      <c r="D14" s="4">
        <f t="shared" si="0"/>
        <v>301</v>
      </c>
      <c r="E14" s="1">
        <v>0.5</v>
      </c>
      <c r="F14" s="15">
        <v>0</v>
      </c>
      <c r="G14" t="s">
        <v>175</v>
      </c>
      <c r="H14" s="5">
        <v>0</v>
      </c>
      <c r="I14" t="str">
        <f t="shared" si="1"/>
        <v>Complete</v>
      </c>
      <c r="J14" t="s">
        <v>176</v>
      </c>
      <c r="K14" t="str">
        <f t="shared" si="2"/>
        <v>High Discount</v>
      </c>
    </row>
    <row r="15" spans="1:17" x14ac:dyDescent="0.35">
      <c r="A15" t="s">
        <v>68</v>
      </c>
      <c r="B15" s="4">
        <v>1660</v>
      </c>
      <c r="C15" s="4">
        <v>1699</v>
      </c>
      <c r="D15" s="4">
        <f t="shared" si="0"/>
        <v>39</v>
      </c>
      <c r="E15" s="1">
        <v>0.02</v>
      </c>
      <c r="F15" s="15">
        <v>0</v>
      </c>
      <c r="G15" t="s">
        <v>175</v>
      </c>
      <c r="H15" s="5">
        <v>0</v>
      </c>
      <c r="I15" t="str">
        <f t="shared" si="1"/>
        <v>Complete</v>
      </c>
      <c r="J15" t="s">
        <v>176</v>
      </c>
      <c r="K15" t="str">
        <f t="shared" si="2"/>
        <v>Low Discount</v>
      </c>
      <c r="N15" s="6" t="s">
        <v>151</v>
      </c>
    </row>
    <row r="16" spans="1:17" x14ac:dyDescent="0.35">
      <c r="A16" t="s">
        <v>69</v>
      </c>
      <c r="B16" s="4">
        <v>299</v>
      </c>
      <c r="C16" s="4">
        <v>384</v>
      </c>
      <c r="D16" s="4">
        <f t="shared" si="0"/>
        <v>85</v>
      </c>
      <c r="E16" s="1">
        <v>0.22</v>
      </c>
      <c r="F16" s="15">
        <v>0</v>
      </c>
      <c r="G16" t="s">
        <v>175</v>
      </c>
      <c r="H16" s="5">
        <v>0</v>
      </c>
      <c r="I16" t="str">
        <f t="shared" si="1"/>
        <v>Complete</v>
      </c>
      <c r="J16" t="s">
        <v>176</v>
      </c>
      <c r="K16" t="str">
        <f t="shared" si="2"/>
        <v>Medium Discount</v>
      </c>
    </row>
    <row r="17" spans="1:14" x14ac:dyDescent="0.35">
      <c r="A17" t="s">
        <v>70</v>
      </c>
      <c r="B17" s="4">
        <v>1459</v>
      </c>
      <c r="C17" s="4">
        <v>1499</v>
      </c>
      <c r="D17" s="4">
        <f t="shared" si="0"/>
        <v>40</v>
      </c>
      <c r="E17" s="1">
        <v>0.03</v>
      </c>
      <c r="F17" s="15">
        <v>0</v>
      </c>
      <c r="G17" t="s">
        <v>175</v>
      </c>
      <c r="H17" s="5">
        <v>0</v>
      </c>
      <c r="I17" t="str">
        <f t="shared" si="1"/>
        <v>Complete</v>
      </c>
      <c r="J17" t="s">
        <v>176</v>
      </c>
      <c r="K17" t="str">
        <f t="shared" si="2"/>
        <v>Low Discount</v>
      </c>
      <c r="N17" s="6" t="s">
        <v>177</v>
      </c>
    </row>
    <row r="18" spans="1:14" x14ac:dyDescent="0.35">
      <c r="A18" t="s">
        <v>71</v>
      </c>
      <c r="B18" s="4">
        <v>799</v>
      </c>
      <c r="C18" s="4">
        <v>1343</v>
      </c>
      <c r="D18" s="4">
        <f t="shared" si="0"/>
        <v>544</v>
      </c>
      <c r="E18" s="1">
        <v>0.41</v>
      </c>
      <c r="F18" s="15">
        <v>0</v>
      </c>
      <c r="G18" t="s">
        <v>175</v>
      </c>
      <c r="H18" s="5">
        <v>0</v>
      </c>
      <c r="I18" t="str">
        <f t="shared" si="1"/>
        <v>Complete</v>
      </c>
      <c r="J18" t="s">
        <v>176</v>
      </c>
      <c r="K18" t="str">
        <f t="shared" si="2"/>
        <v>High Discount</v>
      </c>
      <c r="N18" s="16">
        <f xml:space="preserve"> SUM(F:F)</f>
        <v>723</v>
      </c>
    </row>
    <row r="19" spans="1:14" x14ac:dyDescent="0.35">
      <c r="A19" t="s">
        <v>72</v>
      </c>
      <c r="B19" s="4">
        <v>499</v>
      </c>
      <c r="C19" s="4">
        <v>900</v>
      </c>
      <c r="D19" s="4">
        <f t="shared" si="0"/>
        <v>401</v>
      </c>
      <c r="E19" s="1">
        <v>0.45</v>
      </c>
      <c r="F19" s="15">
        <v>0</v>
      </c>
      <c r="G19" t="s">
        <v>175</v>
      </c>
      <c r="H19" s="5">
        <v>0</v>
      </c>
      <c r="I19" t="str">
        <f t="shared" si="1"/>
        <v>Complete</v>
      </c>
      <c r="J19" t="s">
        <v>176</v>
      </c>
      <c r="K19" t="str">
        <f t="shared" si="2"/>
        <v>High Discount</v>
      </c>
    </row>
    <row r="20" spans="1:14" x14ac:dyDescent="0.35">
      <c r="A20" t="s">
        <v>73</v>
      </c>
      <c r="B20" s="4">
        <v>699</v>
      </c>
      <c r="C20" s="4">
        <v>1343</v>
      </c>
      <c r="D20" s="4">
        <f t="shared" si="0"/>
        <v>644</v>
      </c>
      <c r="E20" s="1">
        <v>0.48</v>
      </c>
      <c r="F20" s="15">
        <v>0</v>
      </c>
      <c r="G20" t="s">
        <v>175</v>
      </c>
      <c r="H20" s="5">
        <v>0</v>
      </c>
      <c r="I20" t="str">
        <f t="shared" si="1"/>
        <v>Complete</v>
      </c>
      <c r="J20" t="s">
        <v>176</v>
      </c>
      <c r="K20" t="str">
        <f t="shared" si="2"/>
        <v>High Discount</v>
      </c>
      <c r="N20" s="6" t="s">
        <v>178</v>
      </c>
    </row>
    <row r="21" spans="1:14" x14ac:dyDescent="0.35">
      <c r="A21" t="s">
        <v>74</v>
      </c>
      <c r="B21" s="4">
        <v>799</v>
      </c>
      <c r="C21" s="4">
        <v>1567</v>
      </c>
      <c r="D21" s="4">
        <f t="shared" si="0"/>
        <v>768</v>
      </c>
      <c r="E21" s="1">
        <v>0.49</v>
      </c>
      <c r="F21" s="15">
        <v>0</v>
      </c>
      <c r="G21" t="s">
        <v>175</v>
      </c>
      <c r="H21" s="5">
        <v>0</v>
      </c>
      <c r="I21" t="str">
        <f t="shared" si="1"/>
        <v>Complete</v>
      </c>
      <c r="J21" t="s">
        <v>176</v>
      </c>
      <c r="K21" t="str">
        <f t="shared" si="2"/>
        <v>High Discount</v>
      </c>
      <c r="N21" s="7">
        <f>COUNTA(A2:A113)</f>
        <v>112</v>
      </c>
    </row>
    <row r="22" spans="1:14" x14ac:dyDescent="0.35">
      <c r="A22" t="s">
        <v>75</v>
      </c>
      <c r="B22" s="4">
        <v>2799</v>
      </c>
      <c r="C22" s="4">
        <v>3810</v>
      </c>
      <c r="D22" s="4">
        <f t="shared" si="0"/>
        <v>1011</v>
      </c>
      <c r="E22" s="1">
        <v>0.27</v>
      </c>
      <c r="F22" s="15">
        <v>0</v>
      </c>
      <c r="G22" t="s">
        <v>175</v>
      </c>
      <c r="H22" s="5">
        <v>0</v>
      </c>
      <c r="I22" t="str">
        <f t="shared" si="1"/>
        <v>Complete</v>
      </c>
      <c r="J22" t="s">
        <v>176</v>
      </c>
      <c r="K22" t="str">
        <f t="shared" si="2"/>
        <v>Medium Discount</v>
      </c>
    </row>
    <row r="23" spans="1:14" x14ac:dyDescent="0.35">
      <c r="A23" t="s">
        <v>72</v>
      </c>
      <c r="B23" s="4">
        <v>399</v>
      </c>
      <c r="C23" s="4">
        <v>896</v>
      </c>
      <c r="D23" s="4">
        <f t="shared" si="0"/>
        <v>497</v>
      </c>
      <c r="E23" s="1">
        <v>0.55000000000000004</v>
      </c>
      <c r="F23" s="15">
        <v>0</v>
      </c>
      <c r="G23" t="s">
        <v>175</v>
      </c>
      <c r="H23" s="5">
        <v>0</v>
      </c>
      <c r="I23" t="str">
        <f t="shared" si="1"/>
        <v>Complete</v>
      </c>
      <c r="J23" t="s">
        <v>176</v>
      </c>
      <c r="K23" t="str">
        <f t="shared" si="2"/>
        <v>High Discount</v>
      </c>
      <c r="N23" s="2" t="s">
        <v>164</v>
      </c>
    </row>
    <row r="24" spans="1:14" x14ac:dyDescent="0.35">
      <c r="A24" t="s">
        <v>100</v>
      </c>
      <c r="B24" s="4">
        <v>790</v>
      </c>
      <c r="C24" s="4">
        <v>1485</v>
      </c>
      <c r="D24" s="4">
        <f t="shared" si="0"/>
        <v>695</v>
      </c>
      <c r="E24" s="1">
        <v>0.47</v>
      </c>
      <c r="F24" s="15">
        <v>0</v>
      </c>
      <c r="G24" t="s">
        <v>175</v>
      </c>
      <c r="H24" s="5">
        <v>0</v>
      </c>
      <c r="I24" t="str">
        <f t="shared" si="1"/>
        <v>Complete</v>
      </c>
      <c r="J24" t="s">
        <v>176</v>
      </c>
      <c r="K24" t="str">
        <f t="shared" si="2"/>
        <v>High Discount</v>
      </c>
      <c r="N24" s="19">
        <f xml:space="preserve"> SUM(B:B)</f>
        <v>132752</v>
      </c>
    </row>
    <row r="25" spans="1:14" x14ac:dyDescent="0.35">
      <c r="A25" t="s">
        <v>101</v>
      </c>
      <c r="B25" s="4">
        <v>690</v>
      </c>
      <c r="C25" s="4">
        <v>1200</v>
      </c>
      <c r="D25" s="4">
        <f t="shared" si="0"/>
        <v>510</v>
      </c>
      <c r="E25" s="1">
        <v>0.43</v>
      </c>
      <c r="F25" s="15">
        <v>0</v>
      </c>
      <c r="G25" t="s">
        <v>175</v>
      </c>
      <c r="H25" s="5">
        <v>0</v>
      </c>
      <c r="I25" t="str">
        <f t="shared" si="1"/>
        <v>Complete</v>
      </c>
      <c r="J25" t="s">
        <v>176</v>
      </c>
      <c r="K25" t="str">
        <f t="shared" si="2"/>
        <v>High Discount</v>
      </c>
    </row>
    <row r="26" spans="1:14" x14ac:dyDescent="0.35">
      <c r="A26" t="s">
        <v>102</v>
      </c>
      <c r="B26" s="4">
        <v>1732</v>
      </c>
      <c r="C26" s="4">
        <v>1799</v>
      </c>
      <c r="D26" s="4">
        <f t="shared" si="0"/>
        <v>67</v>
      </c>
      <c r="E26" s="1">
        <v>0.04</v>
      </c>
      <c r="F26" s="15">
        <v>0</v>
      </c>
      <c r="G26" t="s">
        <v>175</v>
      </c>
      <c r="H26" s="5">
        <v>0</v>
      </c>
      <c r="I26" t="str">
        <f t="shared" si="1"/>
        <v>Complete</v>
      </c>
      <c r="J26" t="s">
        <v>176</v>
      </c>
      <c r="K26" t="str">
        <f t="shared" si="2"/>
        <v>Low Discount</v>
      </c>
    </row>
    <row r="27" spans="1:14" x14ac:dyDescent="0.35">
      <c r="A27" t="s">
        <v>103</v>
      </c>
      <c r="B27" s="4">
        <v>230</v>
      </c>
      <c r="C27" s="4">
        <v>450</v>
      </c>
      <c r="D27" s="4">
        <f t="shared" si="0"/>
        <v>220</v>
      </c>
      <c r="E27" s="1">
        <v>0.49</v>
      </c>
      <c r="F27" s="15">
        <v>0</v>
      </c>
      <c r="G27" t="s">
        <v>175</v>
      </c>
      <c r="H27" s="5">
        <v>0</v>
      </c>
      <c r="I27" t="str">
        <f t="shared" si="1"/>
        <v>Complete</v>
      </c>
      <c r="J27" t="s">
        <v>176</v>
      </c>
      <c r="K27" t="str">
        <f t="shared" si="2"/>
        <v>High Discount</v>
      </c>
    </row>
    <row r="28" spans="1:14" x14ac:dyDescent="0.35">
      <c r="A28" t="s">
        <v>106</v>
      </c>
      <c r="B28" s="4">
        <v>1460</v>
      </c>
      <c r="C28" s="4">
        <v>2290</v>
      </c>
      <c r="D28" s="4">
        <f t="shared" si="0"/>
        <v>830</v>
      </c>
      <c r="E28" s="1">
        <v>0.36</v>
      </c>
      <c r="F28" s="15">
        <v>0</v>
      </c>
      <c r="G28" t="s">
        <v>175</v>
      </c>
      <c r="H28" s="5">
        <v>0</v>
      </c>
      <c r="I28" t="str">
        <f t="shared" si="1"/>
        <v>Complete</v>
      </c>
      <c r="J28" t="s">
        <v>176</v>
      </c>
      <c r="K28" t="str">
        <f t="shared" si="2"/>
        <v>Medium Discount</v>
      </c>
    </row>
    <row r="29" spans="1:14" x14ac:dyDescent="0.35">
      <c r="A29" t="s">
        <v>107</v>
      </c>
      <c r="B29" s="4">
        <v>1666</v>
      </c>
      <c r="C29" s="4">
        <v>1699</v>
      </c>
      <c r="D29" s="4">
        <f t="shared" si="0"/>
        <v>33</v>
      </c>
      <c r="E29" s="1">
        <v>0.02</v>
      </c>
      <c r="F29" s="15">
        <v>0</v>
      </c>
      <c r="G29" t="s">
        <v>175</v>
      </c>
      <c r="H29" s="5">
        <v>0</v>
      </c>
      <c r="I29" t="str">
        <f t="shared" si="1"/>
        <v>Complete</v>
      </c>
      <c r="J29" t="s">
        <v>176</v>
      </c>
      <c r="K29" t="str">
        <f t="shared" si="2"/>
        <v>Low Discount</v>
      </c>
    </row>
    <row r="30" spans="1:14" x14ac:dyDescent="0.35">
      <c r="A30" t="s">
        <v>66</v>
      </c>
      <c r="B30" s="4">
        <v>176</v>
      </c>
      <c r="C30" s="4">
        <v>345</v>
      </c>
      <c r="D30" s="4">
        <f t="shared" si="0"/>
        <v>169</v>
      </c>
      <c r="E30" s="1">
        <v>0.49</v>
      </c>
      <c r="F30" s="15">
        <v>0</v>
      </c>
      <c r="G30" t="s">
        <v>175</v>
      </c>
      <c r="H30" s="5">
        <v>0</v>
      </c>
      <c r="I30" t="str">
        <f t="shared" si="1"/>
        <v>Complete</v>
      </c>
      <c r="J30" t="s">
        <v>176</v>
      </c>
      <c r="K30" t="str">
        <f t="shared" si="2"/>
        <v>High Discount</v>
      </c>
    </row>
    <row r="31" spans="1:14" x14ac:dyDescent="0.35">
      <c r="A31" t="s">
        <v>109</v>
      </c>
      <c r="B31" s="4">
        <v>1466</v>
      </c>
      <c r="C31" s="4">
        <v>1699</v>
      </c>
      <c r="D31" s="4">
        <f t="shared" si="0"/>
        <v>233</v>
      </c>
      <c r="E31" s="1">
        <v>0.14000000000000001</v>
      </c>
      <c r="F31" s="15">
        <v>0</v>
      </c>
      <c r="G31" t="s">
        <v>175</v>
      </c>
      <c r="H31" s="5">
        <v>0</v>
      </c>
      <c r="I31" t="str">
        <f t="shared" si="1"/>
        <v>Complete</v>
      </c>
      <c r="J31" t="s">
        <v>176</v>
      </c>
      <c r="K31" t="str">
        <f t="shared" si="2"/>
        <v>Low Discount</v>
      </c>
      <c r="N31"/>
    </row>
    <row r="32" spans="1:14" x14ac:dyDescent="0.35">
      <c r="A32" t="s">
        <v>110</v>
      </c>
      <c r="B32" s="4">
        <v>274</v>
      </c>
      <c r="C32" s="4">
        <v>537</v>
      </c>
      <c r="D32" s="4">
        <f t="shared" si="0"/>
        <v>263</v>
      </c>
      <c r="E32" s="1">
        <v>0.49</v>
      </c>
      <c r="F32" s="15">
        <v>0</v>
      </c>
      <c r="G32" t="s">
        <v>175</v>
      </c>
      <c r="H32" s="5">
        <v>0</v>
      </c>
      <c r="I32" t="str">
        <f t="shared" si="1"/>
        <v>Complete</v>
      </c>
      <c r="J32" t="s">
        <v>176</v>
      </c>
      <c r="K32" t="str">
        <f t="shared" si="2"/>
        <v>High Discount</v>
      </c>
    </row>
    <row r="33" spans="1:14" x14ac:dyDescent="0.35">
      <c r="A33" t="s">
        <v>111</v>
      </c>
      <c r="B33" s="4">
        <v>799</v>
      </c>
      <c r="C33" s="4">
        <v>900</v>
      </c>
      <c r="D33" s="4">
        <f t="shared" si="0"/>
        <v>101</v>
      </c>
      <c r="E33" s="1">
        <v>0.11</v>
      </c>
      <c r="F33" s="15">
        <v>0</v>
      </c>
      <c r="G33" t="s">
        <v>175</v>
      </c>
      <c r="H33" s="5">
        <v>0</v>
      </c>
      <c r="I33" t="str">
        <f t="shared" si="1"/>
        <v>Complete</v>
      </c>
      <c r="J33" t="s">
        <v>176</v>
      </c>
      <c r="K33" t="str">
        <f t="shared" si="2"/>
        <v>Low Discount</v>
      </c>
    </row>
    <row r="34" spans="1:14" x14ac:dyDescent="0.35">
      <c r="A34" t="s">
        <v>74</v>
      </c>
      <c r="B34" s="4">
        <v>657</v>
      </c>
      <c r="C34" s="4">
        <v>1288</v>
      </c>
      <c r="D34" s="4">
        <f t="shared" ref="D34:D65" si="3">C34-B34</f>
        <v>631</v>
      </c>
      <c r="E34" s="1">
        <v>0.49</v>
      </c>
      <c r="F34" s="15">
        <v>0</v>
      </c>
      <c r="G34" t="s">
        <v>175</v>
      </c>
      <c r="H34" s="5">
        <v>0</v>
      </c>
      <c r="I34" t="str">
        <f t="shared" ref="I34:I65" si="4">IF(OR(ISBLANK(G34), ISBLANK(D34)), "Missing", "Complete")</f>
        <v>Complete</v>
      </c>
      <c r="J34" t="s">
        <v>176</v>
      </c>
      <c r="K34" t="str">
        <f t="shared" ref="K34:K56" si="5">IF(E34&lt;20%, "Low Discount", IF(AND(E34&gt;20%, E34&lt;40%), "Medium Discount", "High Discount"))</f>
        <v>High Discount</v>
      </c>
    </row>
    <row r="35" spans="1:14" x14ac:dyDescent="0.35">
      <c r="A35" t="s">
        <v>112</v>
      </c>
      <c r="B35" s="4">
        <v>1468</v>
      </c>
      <c r="C35" s="4">
        <v>1699</v>
      </c>
      <c r="D35" s="4">
        <f t="shared" si="3"/>
        <v>231</v>
      </c>
      <c r="E35" s="1">
        <v>0.14000000000000001</v>
      </c>
      <c r="F35" s="15">
        <v>0</v>
      </c>
      <c r="G35" t="s">
        <v>175</v>
      </c>
      <c r="H35" s="5">
        <v>0</v>
      </c>
      <c r="I35" t="str">
        <f t="shared" si="4"/>
        <v>Complete</v>
      </c>
      <c r="J35" t="s">
        <v>176</v>
      </c>
      <c r="K35" t="str">
        <f t="shared" si="5"/>
        <v>Low Discount</v>
      </c>
    </row>
    <row r="36" spans="1:14" x14ac:dyDescent="0.35">
      <c r="A36" t="s">
        <v>113</v>
      </c>
      <c r="B36" s="4">
        <v>630</v>
      </c>
      <c r="C36" s="4">
        <v>1100</v>
      </c>
      <c r="D36" s="4">
        <f t="shared" si="3"/>
        <v>470</v>
      </c>
      <c r="E36" s="1">
        <v>0.43</v>
      </c>
      <c r="F36" s="15">
        <v>0</v>
      </c>
      <c r="G36" t="s">
        <v>175</v>
      </c>
      <c r="H36" s="5">
        <v>0</v>
      </c>
      <c r="I36" t="str">
        <f t="shared" si="4"/>
        <v>Complete</v>
      </c>
      <c r="J36" t="s">
        <v>176</v>
      </c>
      <c r="K36" t="str">
        <f t="shared" si="5"/>
        <v>High Discount</v>
      </c>
    </row>
    <row r="37" spans="1:14" x14ac:dyDescent="0.35">
      <c r="A37" t="s">
        <v>114</v>
      </c>
      <c r="B37" s="4">
        <v>850</v>
      </c>
      <c r="C37" s="4">
        <v>1700</v>
      </c>
      <c r="D37" s="4">
        <f t="shared" si="3"/>
        <v>850</v>
      </c>
      <c r="E37" s="1">
        <v>0.5</v>
      </c>
      <c r="F37" s="15">
        <v>0</v>
      </c>
      <c r="G37" t="s">
        <v>175</v>
      </c>
      <c r="H37" s="5">
        <v>0</v>
      </c>
      <c r="I37" t="str">
        <f t="shared" si="4"/>
        <v>Complete</v>
      </c>
      <c r="J37" t="s">
        <v>176</v>
      </c>
      <c r="K37" t="str">
        <f t="shared" si="5"/>
        <v>High Discount</v>
      </c>
    </row>
    <row r="38" spans="1:14" x14ac:dyDescent="0.35">
      <c r="A38" t="s">
        <v>115</v>
      </c>
      <c r="B38" s="4">
        <v>1300</v>
      </c>
      <c r="C38" s="4">
        <v>2500</v>
      </c>
      <c r="D38" s="4">
        <f t="shared" si="3"/>
        <v>1200</v>
      </c>
      <c r="E38" s="1">
        <v>0.48</v>
      </c>
      <c r="F38" s="15">
        <v>0</v>
      </c>
      <c r="G38" t="s">
        <v>175</v>
      </c>
      <c r="H38" s="5">
        <v>0</v>
      </c>
      <c r="I38" t="str">
        <f t="shared" si="4"/>
        <v>Complete</v>
      </c>
      <c r="J38" t="s">
        <v>176</v>
      </c>
      <c r="K38" t="str">
        <f t="shared" si="5"/>
        <v>High Discount</v>
      </c>
    </row>
    <row r="39" spans="1:14" x14ac:dyDescent="0.35">
      <c r="A39" t="s">
        <v>116</v>
      </c>
      <c r="B39" s="4">
        <v>105</v>
      </c>
      <c r="C39" s="4">
        <v>200</v>
      </c>
      <c r="D39" s="4">
        <f t="shared" si="3"/>
        <v>95</v>
      </c>
      <c r="E39" s="1">
        <v>0.48</v>
      </c>
      <c r="F39" s="15">
        <v>0</v>
      </c>
      <c r="G39" t="s">
        <v>175</v>
      </c>
      <c r="H39" s="5">
        <v>0</v>
      </c>
      <c r="I39" t="str">
        <f t="shared" si="4"/>
        <v>Complete</v>
      </c>
      <c r="J39" t="s">
        <v>176</v>
      </c>
      <c r="K39" t="str">
        <f t="shared" si="5"/>
        <v>High Discount</v>
      </c>
    </row>
    <row r="40" spans="1:14" x14ac:dyDescent="0.35">
      <c r="A40" t="s">
        <v>117</v>
      </c>
      <c r="B40" s="4">
        <v>899</v>
      </c>
      <c r="C40" s="4">
        <v>1699</v>
      </c>
      <c r="D40" s="4">
        <f t="shared" si="3"/>
        <v>800</v>
      </c>
      <c r="E40" s="1">
        <v>0.47</v>
      </c>
      <c r="F40" s="15">
        <v>0</v>
      </c>
      <c r="G40" t="s">
        <v>175</v>
      </c>
      <c r="H40" s="5">
        <v>0</v>
      </c>
      <c r="I40" t="str">
        <f t="shared" si="4"/>
        <v>Complete</v>
      </c>
      <c r="J40" t="s">
        <v>176</v>
      </c>
      <c r="K40" t="str">
        <f t="shared" si="5"/>
        <v>High Discount</v>
      </c>
    </row>
    <row r="41" spans="1:14" x14ac:dyDescent="0.35">
      <c r="A41" t="s">
        <v>118</v>
      </c>
      <c r="B41" s="4">
        <v>1200</v>
      </c>
      <c r="C41" s="4">
        <v>2400</v>
      </c>
      <c r="D41" s="4">
        <f t="shared" si="3"/>
        <v>1200</v>
      </c>
      <c r="E41" s="1">
        <v>0.5</v>
      </c>
      <c r="F41" s="15">
        <v>0</v>
      </c>
      <c r="G41" t="s">
        <v>175</v>
      </c>
      <c r="H41" s="5">
        <v>0</v>
      </c>
      <c r="I41" t="str">
        <f t="shared" si="4"/>
        <v>Complete</v>
      </c>
      <c r="J41" t="s">
        <v>176</v>
      </c>
      <c r="K41" t="str">
        <f t="shared" si="5"/>
        <v>High Discount</v>
      </c>
      <c r="N41"/>
    </row>
    <row r="42" spans="1:14" x14ac:dyDescent="0.35">
      <c r="A42" t="s">
        <v>119</v>
      </c>
      <c r="B42" s="4">
        <v>1526</v>
      </c>
      <c r="C42" s="4">
        <v>1660</v>
      </c>
      <c r="D42" s="4">
        <f t="shared" si="3"/>
        <v>134</v>
      </c>
      <c r="E42" s="1">
        <v>0.08</v>
      </c>
      <c r="F42" s="15">
        <v>0</v>
      </c>
      <c r="G42" t="s">
        <v>175</v>
      </c>
      <c r="H42" s="5">
        <v>0</v>
      </c>
      <c r="I42" t="str">
        <f t="shared" si="4"/>
        <v>Complete</v>
      </c>
      <c r="J42" t="s">
        <v>176</v>
      </c>
      <c r="K42" t="str">
        <f t="shared" si="5"/>
        <v>Low Discount</v>
      </c>
      <c r="N42"/>
    </row>
    <row r="43" spans="1:14" x14ac:dyDescent="0.35">
      <c r="A43" t="s">
        <v>120</v>
      </c>
      <c r="B43" s="4">
        <v>1462</v>
      </c>
      <c r="C43" s="4">
        <v>1499</v>
      </c>
      <c r="D43" s="4">
        <f t="shared" si="3"/>
        <v>37</v>
      </c>
      <c r="E43" s="1">
        <v>0.02</v>
      </c>
      <c r="F43" s="15">
        <v>0</v>
      </c>
      <c r="G43" t="s">
        <v>175</v>
      </c>
      <c r="H43" s="5">
        <v>0</v>
      </c>
      <c r="I43" t="str">
        <f t="shared" si="4"/>
        <v>Complete</v>
      </c>
      <c r="J43" t="s">
        <v>176</v>
      </c>
      <c r="K43" t="str">
        <f t="shared" si="5"/>
        <v>Low Discount</v>
      </c>
      <c r="N43"/>
    </row>
    <row r="44" spans="1:14" x14ac:dyDescent="0.35">
      <c r="A44" t="s">
        <v>121</v>
      </c>
      <c r="B44" s="4">
        <v>248</v>
      </c>
      <c r="C44" s="4">
        <v>486</v>
      </c>
      <c r="D44" s="4">
        <f t="shared" si="3"/>
        <v>238</v>
      </c>
      <c r="E44" s="1">
        <v>0.49</v>
      </c>
      <c r="F44" s="15">
        <v>0</v>
      </c>
      <c r="G44" t="s">
        <v>175</v>
      </c>
      <c r="H44" s="5">
        <v>0</v>
      </c>
      <c r="I44" t="str">
        <f t="shared" si="4"/>
        <v>Complete</v>
      </c>
      <c r="J44" t="s">
        <v>176</v>
      </c>
      <c r="K44" t="str">
        <f t="shared" si="5"/>
        <v>High Discount</v>
      </c>
      <c r="N44"/>
    </row>
    <row r="45" spans="1:14" x14ac:dyDescent="0.35">
      <c r="A45" t="s">
        <v>122</v>
      </c>
      <c r="B45" s="4">
        <v>3546</v>
      </c>
      <c r="C45" s="4">
        <v>3699</v>
      </c>
      <c r="D45" s="4">
        <f t="shared" si="3"/>
        <v>153</v>
      </c>
      <c r="E45" s="1">
        <v>0.04</v>
      </c>
      <c r="F45" s="15">
        <v>0</v>
      </c>
      <c r="G45" t="s">
        <v>175</v>
      </c>
      <c r="H45" s="5">
        <v>0</v>
      </c>
      <c r="I45" t="str">
        <f t="shared" si="4"/>
        <v>Complete</v>
      </c>
      <c r="J45" t="s">
        <v>176</v>
      </c>
      <c r="K45" t="str">
        <f t="shared" si="5"/>
        <v>Low Discount</v>
      </c>
      <c r="N45"/>
    </row>
    <row r="46" spans="1:14" x14ac:dyDescent="0.35">
      <c r="A46" t="s">
        <v>123</v>
      </c>
      <c r="B46" s="4">
        <v>525</v>
      </c>
      <c r="C46" s="4">
        <v>1029</v>
      </c>
      <c r="D46" s="4">
        <f t="shared" si="3"/>
        <v>504</v>
      </c>
      <c r="E46" s="1">
        <v>0.49</v>
      </c>
      <c r="F46" s="15">
        <v>0</v>
      </c>
      <c r="G46" t="s">
        <v>175</v>
      </c>
      <c r="H46" s="5">
        <v>0</v>
      </c>
      <c r="I46" t="str">
        <f t="shared" si="4"/>
        <v>Complete</v>
      </c>
      <c r="J46" t="s">
        <v>176</v>
      </c>
      <c r="K46" t="str">
        <f t="shared" si="5"/>
        <v>High Discount</v>
      </c>
      <c r="N46"/>
    </row>
    <row r="47" spans="1:14" x14ac:dyDescent="0.35">
      <c r="A47" t="s">
        <v>124</v>
      </c>
      <c r="B47" s="4">
        <v>1080</v>
      </c>
      <c r="C47" s="4">
        <v>1874</v>
      </c>
      <c r="D47" s="4">
        <f t="shared" si="3"/>
        <v>794</v>
      </c>
      <c r="E47" s="1">
        <v>0.42</v>
      </c>
      <c r="F47" s="15">
        <v>0</v>
      </c>
      <c r="G47" t="s">
        <v>175</v>
      </c>
      <c r="H47" s="5">
        <v>0</v>
      </c>
      <c r="I47" t="str">
        <f t="shared" si="4"/>
        <v>Complete</v>
      </c>
      <c r="J47" t="s">
        <v>176</v>
      </c>
      <c r="K47" t="str">
        <f t="shared" si="5"/>
        <v>High Discount</v>
      </c>
      <c r="N47"/>
    </row>
    <row r="48" spans="1:14" x14ac:dyDescent="0.35">
      <c r="A48" t="s">
        <v>126</v>
      </c>
      <c r="B48" s="4">
        <v>1420</v>
      </c>
      <c r="C48" s="4">
        <v>2420</v>
      </c>
      <c r="D48" s="4">
        <f t="shared" si="3"/>
        <v>1000</v>
      </c>
      <c r="E48" s="1">
        <v>0.41</v>
      </c>
      <c r="F48" s="15">
        <v>0</v>
      </c>
      <c r="G48" t="s">
        <v>175</v>
      </c>
      <c r="H48" s="5">
        <v>0</v>
      </c>
      <c r="I48" t="str">
        <f t="shared" si="4"/>
        <v>Complete</v>
      </c>
      <c r="J48" t="s">
        <v>176</v>
      </c>
      <c r="K48" t="str">
        <f t="shared" si="5"/>
        <v>High Discount</v>
      </c>
      <c r="N48"/>
    </row>
    <row r="49" spans="1:14" x14ac:dyDescent="0.35">
      <c r="A49" t="s">
        <v>127</v>
      </c>
      <c r="B49" s="4">
        <v>1875</v>
      </c>
      <c r="C49" s="4">
        <v>1899</v>
      </c>
      <c r="D49" s="4">
        <f t="shared" si="3"/>
        <v>24</v>
      </c>
      <c r="E49" s="1">
        <v>0.01</v>
      </c>
      <c r="F49" s="15">
        <v>0</v>
      </c>
      <c r="G49" t="s">
        <v>175</v>
      </c>
      <c r="H49" s="5">
        <v>0</v>
      </c>
      <c r="I49" t="str">
        <f t="shared" si="4"/>
        <v>Complete</v>
      </c>
      <c r="J49" t="s">
        <v>176</v>
      </c>
      <c r="K49" t="str">
        <f t="shared" si="5"/>
        <v>Low Discount</v>
      </c>
      <c r="N49"/>
    </row>
    <row r="50" spans="1:14" x14ac:dyDescent="0.35">
      <c r="A50" t="s">
        <v>128</v>
      </c>
      <c r="B50" s="4">
        <v>198</v>
      </c>
      <c r="C50" s="4">
        <v>260</v>
      </c>
      <c r="D50" s="4">
        <f t="shared" si="3"/>
        <v>62</v>
      </c>
      <c r="E50" s="1">
        <v>0.24</v>
      </c>
      <c r="F50" s="15">
        <v>0</v>
      </c>
      <c r="G50" t="s">
        <v>175</v>
      </c>
      <c r="H50" s="5">
        <v>0</v>
      </c>
      <c r="I50" t="str">
        <f t="shared" si="4"/>
        <v>Complete</v>
      </c>
      <c r="J50" t="s">
        <v>176</v>
      </c>
      <c r="K50" t="str">
        <f t="shared" si="5"/>
        <v>Medium Discount</v>
      </c>
      <c r="N50"/>
    </row>
    <row r="51" spans="1:14" x14ac:dyDescent="0.35">
      <c r="A51" t="s">
        <v>129</v>
      </c>
      <c r="B51" s="4">
        <v>1150</v>
      </c>
      <c r="C51" s="4">
        <v>1737</v>
      </c>
      <c r="D51" s="4">
        <f t="shared" si="3"/>
        <v>587</v>
      </c>
      <c r="E51" s="1">
        <v>0.34</v>
      </c>
      <c r="F51" s="15">
        <v>0</v>
      </c>
      <c r="G51" t="s">
        <v>175</v>
      </c>
      <c r="H51" s="5">
        <v>0</v>
      </c>
      <c r="I51" t="str">
        <f t="shared" si="4"/>
        <v>Complete</v>
      </c>
      <c r="J51" t="s">
        <v>176</v>
      </c>
      <c r="K51" t="str">
        <f t="shared" si="5"/>
        <v>Medium Discount</v>
      </c>
      <c r="N51"/>
    </row>
    <row r="52" spans="1:14" x14ac:dyDescent="0.35">
      <c r="A52" t="s">
        <v>130</v>
      </c>
      <c r="B52" s="4">
        <v>1190</v>
      </c>
      <c r="C52" s="4">
        <v>1810</v>
      </c>
      <c r="D52" s="4">
        <f t="shared" si="3"/>
        <v>620</v>
      </c>
      <c r="E52" s="1">
        <v>0.34</v>
      </c>
      <c r="F52" s="15">
        <v>0</v>
      </c>
      <c r="G52" t="s">
        <v>175</v>
      </c>
      <c r="H52" s="5">
        <v>0</v>
      </c>
      <c r="I52" t="str">
        <f t="shared" si="4"/>
        <v>Complete</v>
      </c>
      <c r="J52" t="s">
        <v>176</v>
      </c>
      <c r="K52" t="str">
        <f t="shared" si="5"/>
        <v>Medium Discount</v>
      </c>
      <c r="N52"/>
    </row>
    <row r="53" spans="1:14" x14ac:dyDescent="0.35">
      <c r="A53" t="s">
        <v>131</v>
      </c>
      <c r="B53" s="4">
        <v>1658</v>
      </c>
      <c r="C53" s="4">
        <v>1699</v>
      </c>
      <c r="D53" s="4">
        <f t="shared" si="3"/>
        <v>41</v>
      </c>
      <c r="E53" s="1">
        <v>0.02</v>
      </c>
      <c r="F53" s="15">
        <v>0</v>
      </c>
      <c r="G53" t="s">
        <v>175</v>
      </c>
      <c r="H53" s="5">
        <v>0</v>
      </c>
      <c r="I53" t="str">
        <f t="shared" si="4"/>
        <v>Complete</v>
      </c>
      <c r="J53" t="s">
        <v>176</v>
      </c>
      <c r="K53" t="str">
        <f t="shared" si="5"/>
        <v>Low Discount</v>
      </c>
      <c r="N53"/>
    </row>
    <row r="54" spans="1:14" x14ac:dyDescent="0.35">
      <c r="A54" t="s">
        <v>132</v>
      </c>
      <c r="B54" s="4">
        <v>1768</v>
      </c>
      <c r="C54" s="4">
        <v>1799</v>
      </c>
      <c r="D54" s="4">
        <f t="shared" si="3"/>
        <v>31</v>
      </c>
      <c r="E54" s="1">
        <v>0.02</v>
      </c>
      <c r="F54" s="15">
        <v>0</v>
      </c>
      <c r="G54" t="s">
        <v>175</v>
      </c>
      <c r="H54" s="5">
        <v>0</v>
      </c>
      <c r="I54" t="str">
        <f t="shared" si="4"/>
        <v>Complete</v>
      </c>
      <c r="J54" t="s">
        <v>176</v>
      </c>
      <c r="K54" t="str">
        <f t="shared" si="5"/>
        <v>Low Discount</v>
      </c>
      <c r="N54"/>
    </row>
    <row r="55" spans="1:14" x14ac:dyDescent="0.35">
      <c r="A55" t="s">
        <v>133</v>
      </c>
      <c r="B55" s="4">
        <v>199</v>
      </c>
      <c r="C55" s="4">
        <v>553</v>
      </c>
      <c r="D55" s="4">
        <f t="shared" si="3"/>
        <v>354</v>
      </c>
      <c r="E55" s="1">
        <v>0.64</v>
      </c>
      <c r="F55" s="15">
        <v>0</v>
      </c>
      <c r="G55" t="s">
        <v>175</v>
      </c>
      <c r="H55" s="5">
        <v>0</v>
      </c>
      <c r="I55" t="str">
        <f t="shared" si="4"/>
        <v>Complete</v>
      </c>
      <c r="J55" t="s">
        <v>176</v>
      </c>
      <c r="K55" t="str">
        <f t="shared" si="5"/>
        <v>High Discount</v>
      </c>
      <c r="N55"/>
    </row>
    <row r="56" spans="1:14" x14ac:dyDescent="0.35">
      <c r="A56" t="s">
        <v>136</v>
      </c>
      <c r="B56" s="4">
        <v>169</v>
      </c>
      <c r="C56" s="4">
        <v>320</v>
      </c>
      <c r="D56" s="4">
        <f t="shared" si="3"/>
        <v>151</v>
      </c>
      <c r="E56" s="1">
        <v>0.47</v>
      </c>
      <c r="F56" s="15">
        <v>0</v>
      </c>
      <c r="G56" t="s">
        <v>175</v>
      </c>
      <c r="H56" s="5">
        <v>0</v>
      </c>
      <c r="I56" t="str">
        <f t="shared" si="4"/>
        <v>Complete</v>
      </c>
      <c r="J56" t="s">
        <v>176</v>
      </c>
      <c r="K56" t="str">
        <f t="shared" si="5"/>
        <v>High Discount</v>
      </c>
      <c r="N56"/>
    </row>
    <row r="57" spans="1:14" x14ac:dyDescent="0.35">
      <c r="A57" t="s">
        <v>134</v>
      </c>
      <c r="B57" s="4">
        <v>450</v>
      </c>
      <c r="C57" s="4">
        <v>900</v>
      </c>
      <c r="D57" s="4">
        <f t="shared" si="3"/>
        <v>450</v>
      </c>
      <c r="E57" s="1">
        <v>0.5</v>
      </c>
      <c r="F57" s="15">
        <v>1</v>
      </c>
      <c r="G57" t="s">
        <v>135</v>
      </c>
      <c r="H57" s="5">
        <f t="shared" ref="H57:H88" si="6">IF(G57="", "", VALUE(LEFT(G57, SEARCH(" out", G57)-1)))</f>
        <v>2</v>
      </c>
      <c r="I57" t="str">
        <f t="shared" si="4"/>
        <v>Complete</v>
      </c>
      <c r="J57" t="str">
        <f t="shared" ref="J57:J73" si="7">IF(F57="","",IF(F57 &lt;3, "Poor", IF(AND(F57&gt;3,F57&lt;4.5),"Average", "Excellent" )))</f>
        <v>Poor</v>
      </c>
      <c r="K57" t="str">
        <f t="shared" ref="K57:K88" si="8">IF(E58&lt;20%, "Low Discount", IF(AND(E58&gt;20%, E58&lt;40%), "Medium Discount", "High Discount"))</f>
        <v>High Discount</v>
      </c>
      <c r="N57"/>
    </row>
    <row r="58" spans="1:14" x14ac:dyDescent="0.35">
      <c r="A58" t="s">
        <v>80</v>
      </c>
      <c r="B58" s="4">
        <v>2115</v>
      </c>
      <c r="C58" s="4">
        <v>4700</v>
      </c>
      <c r="D58" s="4">
        <f t="shared" si="3"/>
        <v>2585</v>
      </c>
      <c r="E58" s="1">
        <v>0.55000000000000004</v>
      </c>
      <c r="F58" s="15">
        <v>13</v>
      </c>
      <c r="G58" t="s">
        <v>81</v>
      </c>
      <c r="H58" s="5">
        <f t="shared" si="6"/>
        <v>2.1</v>
      </c>
      <c r="I58" t="str">
        <f t="shared" si="4"/>
        <v>Complete</v>
      </c>
      <c r="J58" t="str">
        <f t="shared" si="7"/>
        <v>Excellent</v>
      </c>
      <c r="K58" t="str">
        <f t="shared" si="8"/>
        <v>High Discount</v>
      </c>
      <c r="N58"/>
    </row>
    <row r="59" spans="1:14" x14ac:dyDescent="0.35">
      <c r="A59" t="s">
        <v>99</v>
      </c>
      <c r="B59" s="4">
        <v>1570</v>
      </c>
      <c r="C59" s="4">
        <v>2988</v>
      </c>
      <c r="D59" s="4">
        <f t="shared" si="3"/>
        <v>1418</v>
      </c>
      <c r="E59" s="1">
        <v>0.47</v>
      </c>
      <c r="F59" s="15">
        <v>7</v>
      </c>
      <c r="G59" t="s">
        <v>81</v>
      </c>
      <c r="H59" s="5">
        <f t="shared" si="6"/>
        <v>2.1</v>
      </c>
      <c r="I59" t="str">
        <f t="shared" si="4"/>
        <v>Complete</v>
      </c>
      <c r="J59" t="str">
        <f t="shared" si="7"/>
        <v>Excellent</v>
      </c>
      <c r="K59" t="str">
        <f t="shared" si="8"/>
        <v>High Discount</v>
      </c>
      <c r="N59"/>
    </row>
    <row r="60" spans="1:14" x14ac:dyDescent="0.35">
      <c r="A60" t="s">
        <v>88</v>
      </c>
      <c r="B60" s="4">
        <v>990</v>
      </c>
      <c r="C60" s="4">
        <v>1814</v>
      </c>
      <c r="D60" s="4">
        <f t="shared" si="3"/>
        <v>824</v>
      </c>
      <c r="E60" s="1">
        <v>0.45</v>
      </c>
      <c r="F60" s="15">
        <v>6</v>
      </c>
      <c r="G60" t="s">
        <v>89</v>
      </c>
      <c r="H60" s="5">
        <f t="shared" si="6"/>
        <v>2.2000000000000002</v>
      </c>
      <c r="I60" t="str">
        <f t="shared" si="4"/>
        <v>Complete</v>
      </c>
      <c r="J60" t="str">
        <f t="shared" si="7"/>
        <v>Excellent</v>
      </c>
      <c r="K60" t="str">
        <f t="shared" si="8"/>
        <v>High Discount</v>
      </c>
      <c r="N60"/>
    </row>
    <row r="61" spans="1:14" x14ac:dyDescent="0.35">
      <c r="A61" t="s">
        <v>98</v>
      </c>
      <c r="B61" s="4">
        <v>968</v>
      </c>
      <c r="C61" s="4">
        <v>1814</v>
      </c>
      <c r="D61" s="4">
        <f t="shared" si="3"/>
        <v>846</v>
      </c>
      <c r="E61" s="1">
        <v>0.47</v>
      </c>
      <c r="F61" s="15">
        <v>6</v>
      </c>
      <c r="G61" t="s">
        <v>89</v>
      </c>
      <c r="H61" s="5">
        <f t="shared" si="6"/>
        <v>2.2000000000000002</v>
      </c>
      <c r="I61" t="str">
        <f t="shared" si="4"/>
        <v>Complete</v>
      </c>
      <c r="J61" t="str">
        <f t="shared" si="7"/>
        <v>Excellent</v>
      </c>
      <c r="K61" t="str">
        <f t="shared" si="8"/>
        <v>High Discount</v>
      </c>
      <c r="N61"/>
    </row>
    <row r="62" spans="1:14" x14ac:dyDescent="0.35">
      <c r="A62" t="s">
        <v>90</v>
      </c>
      <c r="B62" s="4">
        <v>1000</v>
      </c>
      <c r="C62" s="4">
        <v>2000</v>
      </c>
      <c r="D62" s="4">
        <f t="shared" si="3"/>
        <v>1000</v>
      </c>
      <c r="E62" s="1">
        <v>0.5</v>
      </c>
      <c r="F62" s="15">
        <v>7</v>
      </c>
      <c r="G62" t="s">
        <v>91</v>
      </c>
      <c r="H62" s="5">
        <f t="shared" si="6"/>
        <v>2.2999999999999998</v>
      </c>
      <c r="I62" t="str">
        <f t="shared" si="4"/>
        <v>Complete</v>
      </c>
      <c r="J62" t="str">
        <f t="shared" si="7"/>
        <v>Excellent</v>
      </c>
      <c r="K62" t="str">
        <f t="shared" si="8"/>
        <v>High Discount</v>
      </c>
    </row>
    <row r="63" spans="1:14" x14ac:dyDescent="0.35">
      <c r="A63" t="s">
        <v>96</v>
      </c>
      <c r="B63" s="4">
        <v>345</v>
      </c>
      <c r="C63" s="4">
        <v>602</v>
      </c>
      <c r="D63" s="4">
        <f t="shared" si="3"/>
        <v>257</v>
      </c>
      <c r="E63" s="1">
        <v>0.43</v>
      </c>
      <c r="F63" s="15">
        <v>6</v>
      </c>
      <c r="G63" t="s">
        <v>91</v>
      </c>
      <c r="H63" s="5">
        <f t="shared" si="6"/>
        <v>2.2999999999999998</v>
      </c>
      <c r="I63" t="str">
        <f t="shared" si="4"/>
        <v>Complete</v>
      </c>
      <c r="J63" t="str">
        <f t="shared" si="7"/>
        <v>Excellent</v>
      </c>
      <c r="K63" t="str">
        <f t="shared" si="8"/>
        <v>Low Discount</v>
      </c>
    </row>
    <row r="64" spans="1:14" x14ac:dyDescent="0.35">
      <c r="A64" t="s">
        <v>76</v>
      </c>
      <c r="B64" s="4">
        <v>2170</v>
      </c>
      <c r="C64" s="4">
        <v>2500</v>
      </c>
      <c r="D64" s="4">
        <f t="shared" si="3"/>
        <v>330</v>
      </c>
      <c r="E64" s="1">
        <v>0.13</v>
      </c>
      <c r="F64" s="15">
        <v>6</v>
      </c>
      <c r="G64" t="s">
        <v>77</v>
      </c>
      <c r="H64" s="5">
        <f t="shared" si="6"/>
        <v>2.5</v>
      </c>
      <c r="I64" t="str">
        <f t="shared" si="4"/>
        <v>Complete</v>
      </c>
      <c r="J64" t="str">
        <f t="shared" si="7"/>
        <v>Excellent</v>
      </c>
      <c r="K64" t="str">
        <f t="shared" si="8"/>
        <v>High Discount</v>
      </c>
    </row>
    <row r="65" spans="1:14" x14ac:dyDescent="0.35">
      <c r="A65" t="s">
        <v>93</v>
      </c>
      <c r="B65" s="4">
        <v>382</v>
      </c>
      <c r="C65" s="4">
        <v>700</v>
      </c>
      <c r="D65" s="4">
        <f t="shared" si="3"/>
        <v>318</v>
      </c>
      <c r="E65" s="1">
        <v>0.45</v>
      </c>
      <c r="F65" s="15">
        <v>17</v>
      </c>
      <c r="G65" t="s">
        <v>94</v>
      </c>
      <c r="H65" s="5">
        <f t="shared" si="6"/>
        <v>2.6</v>
      </c>
      <c r="I65" t="str">
        <f t="shared" si="4"/>
        <v>Complete</v>
      </c>
      <c r="J65" t="str">
        <f t="shared" si="7"/>
        <v>Excellent</v>
      </c>
      <c r="K65" t="str">
        <f t="shared" si="8"/>
        <v>High Discount</v>
      </c>
    </row>
    <row r="66" spans="1:14" x14ac:dyDescent="0.35">
      <c r="A66" t="s">
        <v>84</v>
      </c>
      <c r="B66" s="4">
        <v>325</v>
      </c>
      <c r="C66" s="4">
        <v>680</v>
      </c>
      <c r="D66" s="4">
        <f t="shared" ref="D66:D97" si="9">C66-B66</f>
        <v>355</v>
      </c>
      <c r="E66" s="1">
        <v>0.52</v>
      </c>
      <c r="F66" s="15">
        <v>15</v>
      </c>
      <c r="G66" t="s">
        <v>85</v>
      </c>
      <c r="H66" s="5">
        <f t="shared" si="6"/>
        <v>2.7</v>
      </c>
      <c r="I66" t="str">
        <f t="shared" ref="I66:I97" si="10">IF(OR(ISBLANK(G66), ISBLANK(D66)), "Missing", "Complete")</f>
        <v>Complete</v>
      </c>
      <c r="J66" t="str">
        <f t="shared" si="7"/>
        <v>Excellent</v>
      </c>
      <c r="K66" t="str">
        <f t="shared" si="8"/>
        <v>High Discount</v>
      </c>
    </row>
    <row r="67" spans="1:14" x14ac:dyDescent="0.35">
      <c r="A67" t="s">
        <v>82</v>
      </c>
      <c r="B67" s="4">
        <v>445</v>
      </c>
      <c r="C67" s="4">
        <v>873</v>
      </c>
      <c r="D67" s="4">
        <f t="shared" si="9"/>
        <v>428</v>
      </c>
      <c r="E67" s="1">
        <v>0.49</v>
      </c>
      <c r="F67" s="15">
        <v>69</v>
      </c>
      <c r="G67" t="s">
        <v>83</v>
      </c>
      <c r="H67" s="5">
        <f t="shared" si="6"/>
        <v>2.8</v>
      </c>
      <c r="I67" t="str">
        <f t="shared" si="10"/>
        <v>Complete</v>
      </c>
      <c r="J67" t="str">
        <f t="shared" si="7"/>
        <v>Excellent</v>
      </c>
      <c r="K67" t="str">
        <f t="shared" si="8"/>
        <v>Medium Discount</v>
      </c>
    </row>
    <row r="68" spans="1:14" x14ac:dyDescent="0.35">
      <c r="A68" t="s">
        <v>86</v>
      </c>
      <c r="B68" s="4">
        <v>1220</v>
      </c>
      <c r="C68" s="4">
        <v>1555</v>
      </c>
      <c r="D68" s="4">
        <f t="shared" si="9"/>
        <v>335</v>
      </c>
      <c r="E68" s="1">
        <v>0.22</v>
      </c>
      <c r="F68" s="15">
        <v>16</v>
      </c>
      <c r="G68" t="s">
        <v>87</v>
      </c>
      <c r="H68" s="5">
        <f t="shared" si="6"/>
        <v>2.9</v>
      </c>
      <c r="I68" t="str">
        <f t="shared" si="10"/>
        <v>Complete</v>
      </c>
      <c r="J68" t="str">
        <f t="shared" si="7"/>
        <v>Excellent</v>
      </c>
      <c r="K68" t="str">
        <f t="shared" si="8"/>
        <v>High Discount</v>
      </c>
    </row>
    <row r="69" spans="1:14" x14ac:dyDescent="0.35">
      <c r="A69" t="s">
        <v>78</v>
      </c>
      <c r="B69" s="4">
        <v>458</v>
      </c>
      <c r="C69" s="4">
        <v>986</v>
      </c>
      <c r="D69" s="4">
        <f t="shared" si="9"/>
        <v>528</v>
      </c>
      <c r="E69" s="1">
        <v>0.54</v>
      </c>
      <c r="F69" s="15">
        <v>10</v>
      </c>
      <c r="G69" t="s">
        <v>79</v>
      </c>
      <c r="H69" s="5">
        <f t="shared" si="6"/>
        <v>3</v>
      </c>
      <c r="I69" t="str">
        <f t="shared" si="10"/>
        <v>Complete</v>
      </c>
      <c r="J69" t="str">
        <f t="shared" si="7"/>
        <v>Excellent</v>
      </c>
      <c r="K69" t="str">
        <f t="shared" si="8"/>
        <v>Medium Discount</v>
      </c>
    </row>
    <row r="70" spans="1:14" x14ac:dyDescent="0.35">
      <c r="A70" t="s">
        <v>92</v>
      </c>
      <c r="B70" s="4">
        <v>3750</v>
      </c>
      <c r="C70" s="4">
        <v>6143</v>
      </c>
      <c r="D70" s="4">
        <f t="shared" si="9"/>
        <v>2393</v>
      </c>
      <c r="E70" s="1">
        <v>0.39</v>
      </c>
      <c r="F70" s="15">
        <v>5</v>
      </c>
      <c r="G70" t="s">
        <v>79</v>
      </c>
      <c r="H70" s="5">
        <f t="shared" si="6"/>
        <v>3</v>
      </c>
      <c r="I70" t="str">
        <f t="shared" si="10"/>
        <v>Complete</v>
      </c>
      <c r="J70" t="str">
        <f t="shared" si="7"/>
        <v>Excellent</v>
      </c>
      <c r="K70" t="str">
        <f t="shared" si="8"/>
        <v>Medium Discount</v>
      </c>
    </row>
    <row r="71" spans="1:14" x14ac:dyDescent="0.35">
      <c r="A71" t="s">
        <v>95</v>
      </c>
      <c r="B71" s="4">
        <v>2300</v>
      </c>
      <c r="C71" s="4">
        <v>3240</v>
      </c>
      <c r="D71" s="4">
        <f t="shared" si="9"/>
        <v>940</v>
      </c>
      <c r="E71" s="1">
        <v>0.28999999999999998</v>
      </c>
      <c r="F71" s="15">
        <v>5</v>
      </c>
      <c r="G71" t="s">
        <v>79</v>
      </c>
      <c r="H71" s="5">
        <f t="shared" si="6"/>
        <v>3</v>
      </c>
      <c r="I71" t="str">
        <f t="shared" si="10"/>
        <v>Complete</v>
      </c>
      <c r="J71" t="str">
        <f t="shared" si="7"/>
        <v>Excellent</v>
      </c>
      <c r="K71" t="str">
        <f t="shared" si="8"/>
        <v>High Discount</v>
      </c>
    </row>
    <row r="72" spans="1:14" x14ac:dyDescent="0.35">
      <c r="A72" t="s">
        <v>97</v>
      </c>
      <c r="B72" s="4">
        <v>509</v>
      </c>
      <c r="C72" s="4">
        <v>899</v>
      </c>
      <c r="D72" s="4">
        <f t="shared" si="9"/>
        <v>390</v>
      </c>
      <c r="E72" s="1">
        <v>0.43</v>
      </c>
      <c r="F72" s="15">
        <v>5</v>
      </c>
      <c r="G72" t="s">
        <v>79</v>
      </c>
      <c r="H72" s="5">
        <f t="shared" si="6"/>
        <v>3</v>
      </c>
      <c r="I72" t="str">
        <f t="shared" si="10"/>
        <v>Complete</v>
      </c>
      <c r="J72" t="str">
        <f t="shared" si="7"/>
        <v>Excellent</v>
      </c>
      <c r="K72" t="str">
        <f t="shared" si="8"/>
        <v>High Discount</v>
      </c>
    </row>
    <row r="73" spans="1:14" x14ac:dyDescent="0.35">
      <c r="A73" t="s">
        <v>104</v>
      </c>
      <c r="B73" s="4">
        <v>1189</v>
      </c>
      <c r="C73" s="4">
        <v>2199</v>
      </c>
      <c r="D73" s="4">
        <f t="shared" si="9"/>
        <v>1010</v>
      </c>
      <c r="E73" s="1">
        <v>0.46</v>
      </c>
      <c r="F73" s="15">
        <v>1</v>
      </c>
      <c r="G73" t="s">
        <v>79</v>
      </c>
      <c r="H73" s="5">
        <f t="shared" si="6"/>
        <v>3</v>
      </c>
      <c r="I73" t="str">
        <f t="shared" si="10"/>
        <v>Complete</v>
      </c>
      <c r="J73" t="str">
        <f t="shared" si="7"/>
        <v>Poor</v>
      </c>
      <c r="K73" t="str">
        <f t="shared" si="8"/>
        <v>High Discount</v>
      </c>
    </row>
    <row r="74" spans="1:14" x14ac:dyDescent="0.35">
      <c r="A74" t="s">
        <v>35</v>
      </c>
      <c r="B74" s="4">
        <v>38</v>
      </c>
      <c r="C74" s="4">
        <v>80</v>
      </c>
      <c r="D74" s="4">
        <f t="shared" si="9"/>
        <v>42</v>
      </c>
      <c r="E74" s="1">
        <v>0.53</v>
      </c>
      <c r="F74" s="15">
        <v>13</v>
      </c>
      <c r="G74" t="s">
        <v>36</v>
      </c>
      <c r="H74" s="5">
        <f t="shared" si="6"/>
        <v>3.3</v>
      </c>
      <c r="I74" t="str">
        <f t="shared" si="10"/>
        <v>Complete</v>
      </c>
      <c r="J74" t="str">
        <f>IF(H74="","",IF(H74 &lt;3, "Poor", IF(AND(H74&gt;3,H74&lt;4.5),"Average", "Excellent" )))</f>
        <v>Average</v>
      </c>
      <c r="K74" t="str">
        <f t="shared" si="8"/>
        <v>High Discount</v>
      </c>
    </row>
    <row r="75" spans="1:14" x14ac:dyDescent="0.35">
      <c r="A75" t="s">
        <v>21</v>
      </c>
      <c r="B75" s="4">
        <v>1600</v>
      </c>
      <c r="C75" s="4">
        <v>2929</v>
      </c>
      <c r="D75" s="4">
        <f t="shared" si="9"/>
        <v>1329</v>
      </c>
      <c r="E75" s="1">
        <v>0.45</v>
      </c>
      <c r="F75" s="15">
        <v>5</v>
      </c>
      <c r="G75" t="s">
        <v>22</v>
      </c>
      <c r="H75" s="5">
        <f t="shared" si="6"/>
        <v>3.8</v>
      </c>
      <c r="I75" t="str">
        <f t="shared" si="10"/>
        <v>Complete</v>
      </c>
      <c r="J75" t="str">
        <f>IF(H75="","",IF(H75 &lt;3, "Poor", IF(AND(H75&gt;3,H75&lt;4.5),"Average", "Excellent" )))</f>
        <v>Average</v>
      </c>
      <c r="K75" t="str">
        <f t="shared" si="8"/>
        <v>Low Discount</v>
      </c>
    </row>
    <row r="76" spans="1:14" x14ac:dyDescent="0.35">
      <c r="A76" t="s">
        <v>44</v>
      </c>
      <c r="B76" s="4">
        <v>2880</v>
      </c>
      <c r="C76" s="4">
        <v>3520</v>
      </c>
      <c r="D76" s="4">
        <f t="shared" si="9"/>
        <v>640</v>
      </c>
      <c r="E76" s="1">
        <v>0.18</v>
      </c>
      <c r="F76" s="15">
        <v>12</v>
      </c>
      <c r="G76" t="s">
        <v>22</v>
      </c>
      <c r="H76" s="5">
        <f t="shared" si="6"/>
        <v>3.8</v>
      </c>
      <c r="I76" t="str">
        <f t="shared" si="10"/>
        <v>Complete</v>
      </c>
      <c r="J76" t="str">
        <f>IF(F76="","",IF(F76 &lt;3, "Poor", IF(AND(F76&gt;3,F76&lt;4.5),"Average", "Excellent" )))</f>
        <v>Excellent</v>
      </c>
      <c r="K76" t="str">
        <f t="shared" si="8"/>
        <v>Medium Discount</v>
      </c>
    </row>
    <row r="77" spans="1:14" x14ac:dyDescent="0.35">
      <c r="A77" t="s">
        <v>45</v>
      </c>
      <c r="B77" s="4">
        <v>1350</v>
      </c>
      <c r="C77" s="4">
        <v>1990</v>
      </c>
      <c r="D77" s="4">
        <f t="shared" si="9"/>
        <v>640</v>
      </c>
      <c r="E77" s="1">
        <v>0.32</v>
      </c>
      <c r="F77" s="15">
        <v>13</v>
      </c>
      <c r="G77" t="s">
        <v>22</v>
      </c>
      <c r="H77" s="5">
        <f t="shared" si="6"/>
        <v>3.8</v>
      </c>
      <c r="I77" t="str">
        <f t="shared" si="10"/>
        <v>Complete</v>
      </c>
      <c r="J77" t="str">
        <f>IF(F77="","",IF(F77 &lt;3, "Poor", IF(AND(F77&gt;3,F77&lt;4.5),"Average", "Excellent" )))</f>
        <v>Excellent</v>
      </c>
      <c r="K77" t="str">
        <f t="shared" si="8"/>
        <v>Low Discount</v>
      </c>
      <c r="N77"/>
    </row>
    <row r="78" spans="1:14" x14ac:dyDescent="0.35">
      <c r="A78" t="s">
        <v>16</v>
      </c>
      <c r="B78" s="4">
        <v>2999</v>
      </c>
      <c r="C78" s="4">
        <v>3290</v>
      </c>
      <c r="D78" s="4">
        <f t="shared" si="9"/>
        <v>291</v>
      </c>
      <c r="E78" s="1">
        <v>0.09</v>
      </c>
      <c r="F78" s="15">
        <v>15</v>
      </c>
      <c r="G78" t="s">
        <v>17</v>
      </c>
      <c r="H78" s="5">
        <f t="shared" si="6"/>
        <v>4</v>
      </c>
      <c r="I78" t="str">
        <f t="shared" si="10"/>
        <v>Complete</v>
      </c>
      <c r="J78" t="str">
        <f>IF(H78="","",IF(H78 &lt;3, "Poor", IF(AND(H78&gt;3,H78&lt;4.5),"Average", "Excellent" )))</f>
        <v>Average</v>
      </c>
      <c r="K78" t="str">
        <f t="shared" si="8"/>
        <v>Medium Discount</v>
      </c>
      <c r="N78"/>
    </row>
    <row r="79" spans="1:14" x14ac:dyDescent="0.35">
      <c r="A79" t="s">
        <v>19</v>
      </c>
      <c r="B79" s="4">
        <v>988</v>
      </c>
      <c r="C79" s="4">
        <v>1580</v>
      </c>
      <c r="D79" s="4">
        <f t="shared" si="9"/>
        <v>592</v>
      </c>
      <c r="E79" s="1">
        <v>0.37</v>
      </c>
      <c r="F79" s="15">
        <v>2</v>
      </c>
      <c r="G79" t="s">
        <v>17</v>
      </c>
      <c r="H79" s="5">
        <f t="shared" si="6"/>
        <v>4</v>
      </c>
      <c r="I79" t="str">
        <f t="shared" si="10"/>
        <v>Complete</v>
      </c>
      <c r="J79" t="str">
        <f>IF(H79="","",IF(H79 &lt;3, "Poor", IF(AND(H79&gt;3,H79&lt;4.5),"Average", "Excellent" )))</f>
        <v>Average</v>
      </c>
      <c r="K79" t="str">
        <f t="shared" si="8"/>
        <v>Medium Discount</v>
      </c>
      <c r="N79"/>
    </row>
    <row r="80" spans="1:14" x14ac:dyDescent="0.35">
      <c r="A80" t="s">
        <v>38</v>
      </c>
      <c r="B80" s="4">
        <v>880</v>
      </c>
      <c r="C80" s="4">
        <v>1350</v>
      </c>
      <c r="D80" s="4">
        <f t="shared" si="9"/>
        <v>470</v>
      </c>
      <c r="E80" s="1">
        <v>0.35</v>
      </c>
      <c r="F80" s="15">
        <v>6</v>
      </c>
      <c r="G80" t="s">
        <v>17</v>
      </c>
      <c r="H80" s="5">
        <f t="shared" si="6"/>
        <v>4</v>
      </c>
      <c r="I80" t="str">
        <f t="shared" si="10"/>
        <v>Complete</v>
      </c>
      <c r="J80" t="str">
        <f>IF(F80="","",IF(F80 &lt;3, "Poor", IF(AND(F80&gt;3,F80&lt;4.5),"Average", "Excellent" )))</f>
        <v>Excellent</v>
      </c>
      <c r="K80" t="str">
        <f t="shared" si="8"/>
        <v>High Discount</v>
      </c>
      <c r="N80"/>
    </row>
    <row r="81" spans="1:14" x14ac:dyDescent="0.35">
      <c r="A81" t="s">
        <v>108</v>
      </c>
      <c r="B81" s="4">
        <v>330</v>
      </c>
      <c r="C81" s="4">
        <v>647</v>
      </c>
      <c r="D81" s="4">
        <f t="shared" si="9"/>
        <v>317</v>
      </c>
      <c r="E81" s="1">
        <v>0.49</v>
      </c>
      <c r="F81" s="15">
        <v>1</v>
      </c>
      <c r="G81" t="s">
        <v>17</v>
      </c>
      <c r="H81" s="5">
        <f t="shared" si="6"/>
        <v>4</v>
      </c>
      <c r="I81" t="str">
        <f t="shared" si="10"/>
        <v>Complete</v>
      </c>
      <c r="J81" t="str">
        <f>IF(F81="","",IF(F81 &lt;3, "Poor", IF(AND(F81&gt;3,F81&lt;4.5),"Average", "Excellent" )))</f>
        <v>Poor</v>
      </c>
      <c r="K81" t="str">
        <f t="shared" si="8"/>
        <v>High Discount</v>
      </c>
    </row>
    <row r="82" spans="1:14" x14ac:dyDescent="0.35">
      <c r="A82" t="s">
        <v>8</v>
      </c>
      <c r="B82" s="4">
        <v>527</v>
      </c>
      <c r="C82" s="4">
        <v>999</v>
      </c>
      <c r="D82" s="4">
        <f t="shared" si="9"/>
        <v>472</v>
      </c>
      <c r="E82" s="1">
        <v>0.47</v>
      </c>
      <c r="F82" s="15">
        <v>14</v>
      </c>
      <c r="G82" t="s">
        <v>9</v>
      </c>
      <c r="H82" s="5">
        <f t="shared" si="6"/>
        <v>4.0999999999999996</v>
      </c>
      <c r="I82" t="str">
        <f t="shared" si="10"/>
        <v>Complete</v>
      </c>
      <c r="J82" t="str">
        <f>IF(H82="","",IF(H82 &lt;3, "Poor", IF(AND(H82&gt;3,H82&lt;4.5),"Average", "Excellent" )))</f>
        <v>Average</v>
      </c>
      <c r="K82" t="str">
        <f t="shared" si="8"/>
        <v>High Discount</v>
      </c>
    </row>
    <row r="83" spans="1:14" x14ac:dyDescent="0.35">
      <c r="A83" t="s">
        <v>23</v>
      </c>
      <c r="B83" s="4">
        <v>799</v>
      </c>
      <c r="C83" s="4">
        <v>999</v>
      </c>
      <c r="D83" s="4">
        <f t="shared" si="9"/>
        <v>200</v>
      </c>
      <c r="E83" s="1">
        <v>0.2</v>
      </c>
      <c r="F83" s="15">
        <v>12</v>
      </c>
      <c r="G83" t="s">
        <v>9</v>
      </c>
      <c r="H83" s="5">
        <f t="shared" si="6"/>
        <v>4.0999999999999996</v>
      </c>
      <c r="I83" t="str">
        <f t="shared" si="10"/>
        <v>Complete</v>
      </c>
      <c r="J83" t="str">
        <f>IF(H83="","",IF(H83 &lt;3, "Poor", IF(AND(H83&gt;3,H83&lt;4.5),"Average", "Excellent" )))</f>
        <v>Average</v>
      </c>
      <c r="K83" t="str">
        <f t="shared" si="8"/>
        <v>Medium Discount</v>
      </c>
      <c r="N83"/>
    </row>
    <row r="84" spans="1:14" x14ac:dyDescent="0.35">
      <c r="A84" t="s">
        <v>46</v>
      </c>
      <c r="B84" s="4">
        <v>1758</v>
      </c>
      <c r="C84" s="4">
        <v>2499</v>
      </c>
      <c r="D84" s="4">
        <f t="shared" si="9"/>
        <v>741</v>
      </c>
      <c r="E84" s="1">
        <v>0.3</v>
      </c>
      <c r="F84" s="15">
        <v>20</v>
      </c>
      <c r="G84" t="s">
        <v>9</v>
      </c>
      <c r="H84" s="5">
        <f t="shared" si="6"/>
        <v>4.0999999999999996</v>
      </c>
      <c r="I84" t="str">
        <f t="shared" si="10"/>
        <v>Complete</v>
      </c>
      <c r="J84" t="str">
        <f>IF(F84="","",IF(F84 &lt;3, "Poor", IF(AND(F84&gt;3,F84&lt;4.5),"Average", "Excellent" )))</f>
        <v>Excellent</v>
      </c>
      <c r="K84" t="str">
        <f t="shared" si="8"/>
        <v>Medium Discount</v>
      </c>
      <c r="N84"/>
    </row>
    <row r="85" spans="1:14" x14ac:dyDescent="0.35">
      <c r="A85" t="s">
        <v>27</v>
      </c>
      <c r="B85" s="4">
        <v>1680</v>
      </c>
      <c r="C85" s="4">
        <v>2499</v>
      </c>
      <c r="D85" s="4">
        <f t="shared" si="9"/>
        <v>819</v>
      </c>
      <c r="E85" s="1">
        <v>0.33</v>
      </c>
      <c r="F85" s="15">
        <v>9</v>
      </c>
      <c r="G85" t="s">
        <v>28</v>
      </c>
      <c r="H85" s="5">
        <f t="shared" si="6"/>
        <v>4.2</v>
      </c>
      <c r="I85" t="str">
        <f t="shared" si="10"/>
        <v>Complete</v>
      </c>
      <c r="J85" t="str">
        <f>IF(H85="","",IF(H85 &lt;3, "Poor", IF(AND(H85&gt;3,H85&lt;4.5),"Average", "Excellent" )))</f>
        <v>Average</v>
      </c>
      <c r="K85" t="str">
        <f t="shared" si="8"/>
        <v>High Discount</v>
      </c>
    </row>
    <row r="86" spans="1:14" x14ac:dyDescent="0.35">
      <c r="A86" t="s">
        <v>41</v>
      </c>
      <c r="B86" s="4">
        <v>2048</v>
      </c>
      <c r="C86" s="4">
        <v>4500</v>
      </c>
      <c r="D86" s="4">
        <f t="shared" si="9"/>
        <v>2452</v>
      </c>
      <c r="E86" s="1">
        <v>0.54</v>
      </c>
      <c r="F86" s="15">
        <v>7</v>
      </c>
      <c r="G86" t="s">
        <v>42</v>
      </c>
      <c r="H86" s="5">
        <f t="shared" si="6"/>
        <v>4.3</v>
      </c>
      <c r="I86" t="str">
        <f t="shared" si="10"/>
        <v>Complete</v>
      </c>
      <c r="J86" t="str">
        <f>IF(F86="","",IF(F86 &lt;3, "Poor", IF(AND(F86&gt;3,F86&lt;4.5),"Average", "Excellent" )))</f>
        <v>Excellent</v>
      </c>
      <c r="K86" t="str">
        <f t="shared" si="8"/>
        <v>High Discount</v>
      </c>
      <c r="N86"/>
    </row>
    <row r="87" spans="1:14" x14ac:dyDescent="0.35">
      <c r="A87" t="s">
        <v>48</v>
      </c>
      <c r="B87" s="4">
        <v>185</v>
      </c>
      <c r="C87" s="4">
        <v>382</v>
      </c>
      <c r="D87" s="4">
        <f t="shared" si="9"/>
        <v>197</v>
      </c>
      <c r="E87" s="1">
        <v>0.52</v>
      </c>
      <c r="F87" s="15">
        <v>9</v>
      </c>
      <c r="G87" t="s">
        <v>42</v>
      </c>
      <c r="H87" s="5">
        <f t="shared" si="6"/>
        <v>4.3</v>
      </c>
      <c r="I87" t="str">
        <f t="shared" si="10"/>
        <v>Complete</v>
      </c>
      <c r="J87" t="str">
        <f>IF(F87="","",IF(F87 &lt;3, "Poor", IF(AND(F87&gt;3,F87&lt;4.5),"Average", "Excellent" )))</f>
        <v>Excellent</v>
      </c>
      <c r="K87" t="str">
        <f t="shared" si="8"/>
        <v>High Discount</v>
      </c>
      <c r="N87"/>
    </row>
    <row r="88" spans="1:14" x14ac:dyDescent="0.35">
      <c r="A88" t="s">
        <v>50</v>
      </c>
      <c r="B88" s="4">
        <v>1820</v>
      </c>
      <c r="C88" s="4">
        <v>3490</v>
      </c>
      <c r="D88" s="4">
        <f t="shared" si="9"/>
        <v>1670</v>
      </c>
      <c r="E88" s="1">
        <v>0.48</v>
      </c>
      <c r="F88" s="15">
        <v>9</v>
      </c>
      <c r="G88" t="s">
        <v>42</v>
      </c>
      <c r="H88" s="5">
        <f t="shared" si="6"/>
        <v>4.3</v>
      </c>
      <c r="I88" t="str">
        <f t="shared" si="10"/>
        <v>Complete</v>
      </c>
      <c r="J88" t="str">
        <f>IF(F88="","",IF(F88 &lt;3, "Poor", IF(AND(F88&gt;3,F88&lt;4.5),"Average", "Excellent" )))</f>
        <v>Excellent</v>
      </c>
      <c r="K88" t="str">
        <f t="shared" si="8"/>
        <v>High Discount</v>
      </c>
      <c r="N88"/>
    </row>
    <row r="89" spans="1:14" x14ac:dyDescent="0.35">
      <c r="A89" t="s">
        <v>55</v>
      </c>
      <c r="B89" s="4">
        <v>389</v>
      </c>
      <c r="C89" s="4">
        <v>656</v>
      </c>
      <c r="D89" s="4">
        <f t="shared" si="9"/>
        <v>267</v>
      </c>
      <c r="E89" s="1">
        <v>0.41</v>
      </c>
      <c r="F89" s="15">
        <v>36</v>
      </c>
      <c r="G89" t="s">
        <v>42</v>
      </c>
      <c r="H89" s="5">
        <f t="shared" ref="H89:H120" si="11">IF(G89="", "", VALUE(LEFT(G89, SEARCH(" out", G89)-1)))</f>
        <v>4.3</v>
      </c>
      <c r="I89" t="str">
        <f t="shared" si="10"/>
        <v>Complete</v>
      </c>
      <c r="J89" t="str">
        <f>IF(F89="","",IF(F89 &lt;3, "Poor", IF(AND(F89&gt;3,F89&lt;4.5),"Average", "Excellent" )))</f>
        <v>Excellent</v>
      </c>
      <c r="K89" t="str">
        <f t="shared" ref="K89:K113" si="12">IF(E90&lt;20%, "Low Discount", IF(AND(E90&gt;20%, E90&lt;40%), "Medium Discount", "High Discount"))</f>
        <v>Medium Discount</v>
      </c>
      <c r="N89"/>
    </row>
    <row r="90" spans="1:14" x14ac:dyDescent="0.35">
      <c r="A90" t="s">
        <v>39</v>
      </c>
      <c r="B90" s="4">
        <v>1650</v>
      </c>
      <c r="C90" s="4">
        <v>2150</v>
      </c>
      <c r="D90" s="4">
        <f t="shared" si="9"/>
        <v>500</v>
      </c>
      <c r="E90" s="1">
        <v>0.23</v>
      </c>
      <c r="F90" s="15">
        <v>14</v>
      </c>
      <c r="G90" t="s">
        <v>40</v>
      </c>
      <c r="H90" s="5">
        <f t="shared" si="11"/>
        <v>4.4000000000000004</v>
      </c>
      <c r="I90" t="str">
        <f t="shared" si="10"/>
        <v>Complete</v>
      </c>
      <c r="J90" t="str">
        <f>IF(F90="","",IF(F90 &lt;3, "Poor", IF(AND(F90&gt;3,F90&lt;4.5),"Average", "Excellent" )))</f>
        <v>Excellent</v>
      </c>
      <c r="K90" t="str">
        <f t="shared" si="12"/>
        <v>Medium Discount</v>
      </c>
      <c r="N90"/>
    </row>
    <row r="91" spans="1:14" x14ac:dyDescent="0.35">
      <c r="A91" t="s">
        <v>6</v>
      </c>
      <c r="B91" s="4">
        <v>950</v>
      </c>
      <c r="C91" s="4">
        <v>1525</v>
      </c>
      <c r="D91" s="4">
        <f t="shared" si="9"/>
        <v>575</v>
      </c>
      <c r="E91" s="1">
        <v>0.38</v>
      </c>
      <c r="F91" s="15">
        <v>2</v>
      </c>
      <c r="G91" t="s">
        <v>7</v>
      </c>
      <c r="H91" s="5">
        <f t="shared" si="11"/>
        <v>4.5</v>
      </c>
      <c r="I91" t="str">
        <f t="shared" si="10"/>
        <v>Complete</v>
      </c>
      <c r="J91" t="str">
        <f>IF(H91="","",IF(H91 &lt;3, "Poor", IF(AND(H91&gt;3,H91&lt;4.5),"Average", "Excellent" )))</f>
        <v>Excellent</v>
      </c>
      <c r="K91" t="str">
        <f t="shared" si="12"/>
        <v>High Discount</v>
      </c>
      <c r="N91"/>
    </row>
    <row r="92" spans="1:14" x14ac:dyDescent="0.35">
      <c r="A92" t="s">
        <v>26</v>
      </c>
      <c r="B92" s="4">
        <v>501</v>
      </c>
      <c r="C92" s="4">
        <v>860</v>
      </c>
      <c r="D92" s="4">
        <f t="shared" si="9"/>
        <v>359</v>
      </c>
      <c r="E92" s="1">
        <v>0.42</v>
      </c>
      <c r="F92" s="15">
        <v>6</v>
      </c>
      <c r="G92" t="s">
        <v>7</v>
      </c>
      <c r="H92" s="5">
        <f t="shared" si="11"/>
        <v>4.5</v>
      </c>
      <c r="I92" t="str">
        <f t="shared" si="10"/>
        <v>Complete</v>
      </c>
      <c r="J92" t="str">
        <f>IF(H92="","",IF(H92 &lt;3, "Poor", IF(AND(H92&gt;3,H92&lt;4.5),"Average", "Excellent" )))</f>
        <v>Excellent</v>
      </c>
      <c r="K92" t="str">
        <f t="shared" si="12"/>
        <v>Medium Discount</v>
      </c>
      <c r="N92"/>
    </row>
    <row r="93" spans="1:14" x14ac:dyDescent="0.35">
      <c r="A93" t="s">
        <v>52</v>
      </c>
      <c r="B93" s="4">
        <v>1980</v>
      </c>
      <c r="C93" s="4">
        <v>2699</v>
      </c>
      <c r="D93" s="4">
        <f t="shared" si="9"/>
        <v>719</v>
      </c>
      <c r="E93" s="1">
        <v>0.27</v>
      </c>
      <c r="F93" s="15">
        <v>32</v>
      </c>
      <c r="G93" t="s">
        <v>7</v>
      </c>
      <c r="H93" s="5">
        <f t="shared" si="11"/>
        <v>4.5</v>
      </c>
      <c r="I93" t="str">
        <f t="shared" si="10"/>
        <v>Complete</v>
      </c>
      <c r="J93" t="str">
        <f>IF(F93="","",IF(F93 &lt;3, "Poor", IF(AND(F93&gt;3,F93&lt;4.5),"Average", "Excellent" )))</f>
        <v>Excellent</v>
      </c>
      <c r="K93" t="str">
        <f t="shared" si="12"/>
        <v>Medium Discount</v>
      </c>
      <c r="N93"/>
    </row>
    <row r="94" spans="1:14" x14ac:dyDescent="0.35">
      <c r="A94" t="s">
        <v>56</v>
      </c>
      <c r="B94" s="4">
        <v>1620</v>
      </c>
      <c r="C94" s="4">
        <v>2200</v>
      </c>
      <c r="D94" s="4">
        <f t="shared" si="9"/>
        <v>580</v>
      </c>
      <c r="E94" s="1">
        <v>0.38</v>
      </c>
      <c r="F94" s="15">
        <v>2</v>
      </c>
      <c r="G94" t="s">
        <v>7</v>
      </c>
      <c r="H94" s="5">
        <f t="shared" si="11"/>
        <v>4.5</v>
      </c>
      <c r="I94" t="str">
        <f t="shared" si="10"/>
        <v>Complete</v>
      </c>
      <c r="J94" t="str">
        <f>IF(F94="","",IF(F94 &lt;3, "Poor", IF(AND(F94&gt;3,F94&lt;4.5),"Average", "Excellent" )))</f>
        <v>Poor</v>
      </c>
      <c r="K94" t="str">
        <f t="shared" si="12"/>
        <v>Medium Discount</v>
      </c>
      <c r="N94"/>
    </row>
    <row r="95" spans="1:14" x14ac:dyDescent="0.35">
      <c r="A95" t="s">
        <v>10</v>
      </c>
      <c r="B95" s="4">
        <v>2199</v>
      </c>
      <c r="C95" s="4">
        <v>2923</v>
      </c>
      <c r="D95" s="4">
        <f t="shared" si="9"/>
        <v>724</v>
      </c>
      <c r="E95" s="1">
        <v>0.25</v>
      </c>
      <c r="F95" s="15">
        <v>24</v>
      </c>
      <c r="G95" t="s">
        <v>11</v>
      </c>
      <c r="H95" s="5">
        <f t="shared" si="11"/>
        <v>4.5999999999999996</v>
      </c>
      <c r="I95" t="str">
        <f t="shared" si="10"/>
        <v>Complete</v>
      </c>
      <c r="J95" t="str">
        <f>IF(H95="","",IF(H95 &lt;3, "Poor", IF(AND(H95&gt;3,H95&lt;4.5),"Average", "Excellent" )))</f>
        <v>Excellent</v>
      </c>
      <c r="K95" t="str">
        <f t="shared" si="12"/>
        <v>Medium Discount</v>
      </c>
      <c r="N95"/>
    </row>
    <row r="96" spans="1:14" x14ac:dyDescent="0.35">
      <c r="A96" t="s">
        <v>18</v>
      </c>
      <c r="B96" s="4">
        <v>2319</v>
      </c>
      <c r="C96" s="4">
        <v>3032</v>
      </c>
      <c r="D96" s="4">
        <f t="shared" si="9"/>
        <v>713</v>
      </c>
      <c r="E96" s="1">
        <v>0.24</v>
      </c>
      <c r="F96" s="15">
        <v>55</v>
      </c>
      <c r="G96" t="s">
        <v>11</v>
      </c>
      <c r="H96" s="5">
        <f t="shared" si="11"/>
        <v>4.5999999999999996</v>
      </c>
      <c r="I96" t="str">
        <f t="shared" si="10"/>
        <v>Complete</v>
      </c>
      <c r="J96" t="str">
        <f>IF(H96="","",IF(H96 &lt;3, "Poor", IF(AND(H96&gt;3,H96&lt;4.5),"Average", "Excellent" )))</f>
        <v>Excellent</v>
      </c>
      <c r="K96" t="str">
        <f t="shared" si="12"/>
        <v>Low Discount</v>
      </c>
      <c r="N96"/>
    </row>
    <row r="97" spans="1:14" x14ac:dyDescent="0.35">
      <c r="A97" t="s">
        <v>33</v>
      </c>
      <c r="B97" s="4">
        <v>2999</v>
      </c>
      <c r="C97" s="4">
        <v>3699</v>
      </c>
      <c r="D97" s="4">
        <f t="shared" si="9"/>
        <v>700</v>
      </c>
      <c r="E97" s="1">
        <v>0.19</v>
      </c>
      <c r="F97" s="15">
        <v>5</v>
      </c>
      <c r="G97" t="s">
        <v>11</v>
      </c>
      <c r="H97" s="5">
        <f t="shared" si="11"/>
        <v>4.5999999999999996</v>
      </c>
      <c r="I97" t="str">
        <f t="shared" si="10"/>
        <v>Complete</v>
      </c>
      <c r="J97" t="str">
        <f>IF(H97="","",IF(H97 &lt;3, "Poor", IF(AND(H97&gt;3,H97&lt;4.5),"Average", "Excellent" )))</f>
        <v>Excellent</v>
      </c>
      <c r="K97" t="str">
        <f t="shared" si="12"/>
        <v>High Discount</v>
      </c>
      <c r="N97"/>
    </row>
    <row r="98" spans="1:14" x14ac:dyDescent="0.35">
      <c r="A98" t="s">
        <v>34</v>
      </c>
      <c r="B98" s="4">
        <v>998</v>
      </c>
      <c r="C98" s="4">
        <v>1966</v>
      </c>
      <c r="D98" s="4">
        <f t="shared" ref="D98:D129" si="13">C98-B98</f>
        <v>968</v>
      </c>
      <c r="E98" s="1">
        <v>0.49</v>
      </c>
      <c r="F98" s="15">
        <v>44</v>
      </c>
      <c r="G98" t="s">
        <v>11</v>
      </c>
      <c r="H98" s="5">
        <f t="shared" si="11"/>
        <v>4.5999999999999996</v>
      </c>
      <c r="I98" t="str">
        <f t="shared" ref="I98:I113" si="14">IF(OR(ISBLANK(G98), ISBLANK(D98)), "Missing", "Complete")</f>
        <v>Complete</v>
      </c>
      <c r="J98" t="str">
        <f>IF(H98="","",IF(H98 &lt;3, "Poor", IF(AND(H98&gt;3,H98&lt;4.5),"Average", "Excellent" )))</f>
        <v>Excellent</v>
      </c>
      <c r="K98" t="str">
        <f t="shared" si="12"/>
        <v>Medium Discount</v>
      </c>
      <c r="N98"/>
    </row>
    <row r="99" spans="1:14" x14ac:dyDescent="0.35">
      <c r="A99" t="s">
        <v>43</v>
      </c>
      <c r="B99" s="4">
        <v>420</v>
      </c>
      <c r="C99" s="4">
        <v>647</v>
      </c>
      <c r="D99" s="4">
        <f t="shared" si="13"/>
        <v>227</v>
      </c>
      <c r="E99" s="1">
        <v>0.35</v>
      </c>
      <c r="F99" s="15">
        <v>49</v>
      </c>
      <c r="G99" t="s">
        <v>11</v>
      </c>
      <c r="H99" s="5">
        <f t="shared" si="11"/>
        <v>4.5999999999999996</v>
      </c>
      <c r="I99" t="str">
        <f t="shared" si="14"/>
        <v>Complete</v>
      </c>
      <c r="J99" t="str">
        <f>IF(F99="","",IF(F99 &lt;3, "Poor", IF(AND(F99&gt;3,F99&lt;4.5),"Average", "Excellent" )))</f>
        <v>Excellent</v>
      </c>
      <c r="K99" t="str">
        <f t="shared" si="12"/>
        <v>Medium Discount</v>
      </c>
      <c r="N99"/>
    </row>
    <row r="100" spans="1:14" x14ac:dyDescent="0.35">
      <c r="A100" t="s">
        <v>12</v>
      </c>
      <c r="B100" s="4">
        <v>1580</v>
      </c>
      <c r="C100" s="4">
        <v>2499</v>
      </c>
      <c r="D100" s="4">
        <f t="shared" si="13"/>
        <v>919</v>
      </c>
      <c r="E100" s="1">
        <v>0.37</v>
      </c>
      <c r="F100" s="15">
        <v>7</v>
      </c>
      <c r="G100" t="s">
        <v>13</v>
      </c>
      <c r="H100" s="5">
        <f t="shared" si="11"/>
        <v>4.7</v>
      </c>
      <c r="I100" t="str">
        <f t="shared" si="14"/>
        <v>Complete</v>
      </c>
      <c r="J100" t="str">
        <f>IF(H100="","",IF(H100 &lt;3, "Poor", IF(AND(H100&gt;3,H100&lt;4.5),"Average", "Excellent" )))</f>
        <v>Excellent</v>
      </c>
      <c r="K100" t="str">
        <f t="shared" si="12"/>
        <v>Medium Discount</v>
      </c>
      <c r="N100"/>
    </row>
    <row r="101" spans="1:14" x14ac:dyDescent="0.35">
      <c r="A101" t="s">
        <v>24</v>
      </c>
      <c r="B101" s="4">
        <v>990</v>
      </c>
      <c r="C101" s="4">
        <v>1500</v>
      </c>
      <c r="D101" s="4">
        <f t="shared" si="13"/>
        <v>510</v>
      </c>
      <c r="E101" s="1">
        <v>0.34</v>
      </c>
      <c r="F101" s="15">
        <v>39</v>
      </c>
      <c r="G101" t="s">
        <v>13</v>
      </c>
      <c r="H101" s="5">
        <f t="shared" si="11"/>
        <v>4.7</v>
      </c>
      <c r="I101" t="str">
        <f t="shared" si="14"/>
        <v>Complete</v>
      </c>
      <c r="J101" t="str">
        <f>IF(H101="","",IF(H101 &lt;3, "Poor", IF(AND(H101&gt;3,H101&lt;4.5),"Average", "Excellent" )))</f>
        <v>Excellent</v>
      </c>
      <c r="K101" t="str">
        <f t="shared" si="12"/>
        <v>Medium Discount</v>
      </c>
      <c r="N101"/>
    </row>
    <row r="102" spans="1:14" x14ac:dyDescent="0.35">
      <c r="A102" t="s">
        <v>49</v>
      </c>
      <c r="B102" s="4">
        <v>980</v>
      </c>
      <c r="C102" s="4">
        <v>1490</v>
      </c>
      <c r="D102" s="4">
        <f t="shared" si="13"/>
        <v>510</v>
      </c>
      <c r="E102" s="1">
        <v>0.34</v>
      </c>
      <c r="F102" s="15">
        <v>12</v>
      </c>
      <c r="G102" t="s">
        <v>13</v>
      </c>
      <c r="H102" s="5">
        <f t="shared" si="11"/>
        <v>4.7</v>
      </c>
      <c r="I102" t="str">
        <f t="shared" si="14"/>
        <v>Complete</v>
      </c>
      <c r="J102" t="str">
        <f>IF(F102="","",IF(F102 &lt;3, "Poor", IF(AND(F102&gt;3,F102&lt;4.5),"Average", "Excellent" )))</f>
        <v>Excellent</v>
      </c>
      <c r="K102" t="str">
        <f t="shared" si="12"/>
        <v>Medium Discount</v>
      </c>
      <c r="N102"/>
    </row>
    <row r="103" spans="1:14" x14ac:dyDescent="0.35">
      <c r="A103" t="s">
        <v>51</v>
      </c>
      <c r="B103" s="4">
        <v>1940</v>
      </c>
      <c r="C103" s="4">
        <v>2650</v>
      </c>
      <c r="D103" s="4">
        <f t="shared" si="13"/>
        <v>710</v>
      </c>
      <c r="E103" s="1">
        <v>0.27</v>
      </c>
      <c r="F103" s="15">
        <v>20</v>
      </c>
      <c r="G103" t="s">
        <v>13</v>
      </c>
      <c r="H103" s="5">
        <f t="shared" si="11"/>
        <v>4.7</v>
      </c>
      <c r="I103" t="str">
        <f t="shared" si="14"/>
        <v>Complete</v>
      </c>
      <c r="J103" t="str">
        <f>IF(F103="","",IF(F103 &lt;3, "Poor", IF(AND(F103&gt;3,F103&lt;4.5),"Average", "Excellent" )))</f>
        <v>Excellent</v>
      </c>
      <c r="K103" t="str">
        <f t="shared" si="12"/>
        <v>Medium Discount</v>
      </c>
      <c r="N103"/>
    </row>
    <row r="104" spans="1:14" x14ac:dyDescent="0.35">
      <c r="A104" t="s">
        <v>14</v>
      </c>
      <c r="B104" s="4">
        <v>1740</v>
      </c>
      <c r="C104" s="4">
        <v>2356</v>
      </c>
      <c r="D104" s="4">
        <f t="shared" si="13"/>
        <v>616</v>
      </c>
      <c r="E104" s="1">
        <v>0.26</v>
      </c>
      <c r="F104" s="15">
        <v>5</v>
      </c>
      <c r="G104" t="s">
        <v>15</v>
      </c>
      <c r="H104" s="5">
        <f t="shared" si="11"/>
        <v>4.8</v>
      </c>
      <c r="I104" t="str">
        <f t="shared" si="14"/>
        <v>Complete</v>
      </c>
      <c r="J104" t="str">
        <f t="shared" ref="J104:J109" si="15">IF(H104="","",IF(H104 &lt;3, "Poor", IF(AND(H104&gt;3,H104&lt;4.5),"Average", "Excellent" )))</f>
        <v>Excellent</v>
      </c>
      <c r="K104" t="str">
        <f t="shared" si="12"/>
        <v>High Discount</v>
      </c>
      <c r="N104"/>
    </row>
    <row r="105" spans="1:14" x14ac:dyDescent="0.35">
      <c r="A105" t="s">
        <v>20</v>
      </c>
      <c r="B105" s="4">
        <v>1274</v>
      </c>
      <c r="C105" s="4">
        <v>2800</v>
      </c>
      <c r="D105" s="4">
        <f t="shared" si="13"/>
        <v>1526</v>
      </c>
      <c r="E105" s="1">
        <v>0.55000000000000004</v>
      </c>
      <c r="F105" s="15">
        <v>5</v>
      </c>
      <c r="G105" t="s">
        <v>15</v>
      </c>
      <c r="H105" s="5">
        <f t="shared" si="11"/>
        <v>4.8</v>
      </c>
      <c r="I105" t="str">
        <f t="shared" si="14"/>
        <v>Complete</v>
      </c>
      <c r="J105" t="str">
        <f t="shared" si="15"/>
        <v>Excellent</v>
      </c>
      <c r="K105" t="str">
        <f t="shared" si="12"/>
        <v>High Discount</v>
      </c>
      <c r="N105"/>
    </row>
    <row r="106" spans="1:14" x14ac:dyDescent="0.35">
      <c r="A106" t="s">
        <v>25</v>
      </c>
      <c r="B106" s="4">
        <v>552</v>
      </c>
      <c r="C106" s="4">
        <v>1035</v>
      </c>
      <c r="D106" s="4">
        <f t="shared" si="13"/>
        <v>483</v>
      </c>
      <c r="E106" s="1">
        <v>0.47</v>
      </c>
      <c r="F106" s="15">
        <v>12</v>
      </c>
      <c r="G106" t="s">
        <v>15</v>
      </c>
      <c r="H106" s="5">
        <f t="shared" si="11"/>
        <v>4.8</v>
      </c>
      <c r="I106" t="str">
        <f t="shared" si="14"/>
        <v>Complete</v>
      </c>
      <c r="J106" t="str">
        <f t="shared" si="15"/>
        <v>Excellent</v>
      </c>
      <c r="K106" t="str">
        <f t="shared" si="12"/>
        <v>High Discount</v>
      </c>
    </row>
    <row r="107" spans="1:14" x14ac:dyDescent="0.35">
      <c r="A107" t="s">
        <v>29</v>
      </c>
      <c r="B107" s="4">
        <v>332</v>
      </c>
      <c r="C107" s="4">
        <v>684</v>
      </c>
      <c r="D107" s="4">
        <f t="shared" si="13"/>
        <v>352</v>
      </c>
      <c r="E107" s="1">
        <v>0.51</v>
      </c>
      <c r="F107" s="15">
        <v>2</v>
      </c>
      <c r="G107" t="s">
        <v>30</v>
      </c>
      <c r="H107" s="5">
        <f t="shared" si="11"/>
        <v>5</v>
      </c>
      <c r="I107" t="str">
        <f t="shared" si="14"/>
        <v>Complete</v>
      </c>
      <c r="J107" t="str">
        <f t="shared" si="15"/>
        <v>Excellent</v>
      </c>
      <c r="K107" t="str">
        <f t="shared" si="12"/>
        <v>High Discount</v>
      </c>
      <c r="N107"/>
    </row>
    <row r="108" spans="1:14" x14ac:dyDescent="0.35">
      <c r="A108" t="s">
        <v>31</v>
      </c>
      <c r="B108" s="4">
        <v>195</v>
      </c>
      <c r="C108" s="4">
        <v>360</v>
      </c>
      <c r="D108" s="4">
        <f t="shared" si="13"/>
        <v>165</v>
      </c>
      <c r="E108" s="1">
        <v>0.46</v>
      </c>
      <c r="F108" s="15">
        <v>2</v>
      </c>
      <c r="G108" t="s">
        <v>30</v>
      </c>
      <c r="H108" s="5">
        <f t="shared" si="11"/>
        <v>5</v>
      </c>
      <c r="I108" t="str">
        <f t="shared" si="14"/>
        <v>Complete</v>
      </c>
      <c r="J108" t="str">
        <f t="shared" si="15"/>
        <v>Excellent</v>
      </c>
      <c r="K108" t="str">
        <f t="shared" si="12"/>
        <v>High Discount</v>
      </c>
      <c r="N108"/>
    </row>
    <row r="109" spans="1:14" x14ac:dyDescent="0.35">
      <c r="A109" t="s">
        <v>32</v>
      </c>
      <c r="B109" s="4">
        <v>2025</v>
      </c>
      <c r="C109" s="4">
        <v>3971</v>
      </c>
      <c r="D109" s="4">
        <f t="shared" si="13"/>
        <v>1946</v>
      </c>
      <c r="E109" s="1">
        <v>0.49</v>
      </c>
      <c r="F109" s="15">
        <v>3</v>
      </c>
      <c r="G109" t="s">
        <v>30</v>
      </c>
      <c r="H109" s="5">
        <f t="shared" si="11"/>
        <v>5</v>
      </c>
      <c r="I109" t="str">
        <f t="shared" si="14"/>
        <v>Complete</v>
      </c>
      <c r="J109" t="str">
        <f t="shared" si="15"/>
        <v>Excellent</v>
      </c>
      <c r="K109" t="str">
        <f t="shared" si="12"/>
        <v>High Discount</v>
      </c>
      <c r="N109"/>
    </row>
    <row r="110" spans="1:14" x14ac:dyDescent="0.35">
      <c r="A110" t="s">
        <v>53</v>
      </c>
      <c r="B110" s="4">
        <v>1620</v>
      </c>
      <c r="C110" s="4">
        <v>2690</v>
      </c>
      <c r="D110" s="4">
        <f t="shared" si="13"/>
        <v>1070</v>
      </c>
      <c r="E110" s="1">
        <v>0.4</v>
      </c>
      <c r="F110" s="15">
        <v>1</v>
      </c>
      <c r="G110" t="s">
        <v>30</v>
      </c>
      <c r="H110" s="5">
        <f t="shared" si="11"/>
        <v>5</v>
      </c>
      <c r="I110" t="str">
        <f t="shared" si="14"/>
        <v>Complete</v>
      </c>
      <c r="J110" t="str">
        <f>IF(F110="","",IF(F110 &lt;3, "Poor", IF(AND(F110&gt;3,F110&lt;4.5),"Average", "Excellent" )))</f>
        <v>Poor</v>
      </c>
      <c r="K110" t="str">
        <f t="shared" si="12"/>
        <v>High Discount</v>
      </c>
      <c r="N110"/>
    </row>
    <row r="111" spans="1:14" x14ac:dyDescent="0.35">
      <c r="A111" t="s">
        <v>54</v>
      </c>
      <c r="B111" s="4">
        <v>171</v>
      </c>
      <c r="C111" s="4">
        <v>360</v>
      </c>
      <c r="D111" s="4">
        <f t="shared" si="13"/>
        <v>189</v>
      </c>
      <c r="E111" s="1">
        <v>0.53</v>
      </c>
      <c r="F111" s="15">
        <v>2</v>
      </c>
      <c r="G111" t="s">
        <v>30</v>
      </c>
      <c r="H111" s="5">
        <f t="shared" si="11"/>
        <v>5</v>
      </c>
      <c r="I111" t="str">
        <f t="shared" si="14"/>
        <v>Complete</v>
      </c>
      <c r="J111" t="str">
        <f>IF(F111="","",IF(F111 &lt;3, "Poor", IF(AND(F111&gt;3,F111&lt;4.5),"Average", "Excellent" )))</f>
        <v>Poor</v>
      </c>
      <c r="K111" t="str">
        <f t="shared" si="12"/>
        <v>High Discount</v>
      </c>
      <c r="N111"/>
    </row>
    <row r="112" spans="1:14" x14ac:dyDescent="0.35">
      <c r="A112" t="s">
        <v>105</v>
      </c>
      <c r="B112" s="4">
        <v>979</v>
      </c>
      <c r="C112" s="4">
        <v>1920</v>
      </c>
      <c r="D112" s="4">
        <f t="shared" si="13"/>
        <v>941</v>
      </c>
      <c r="E112" s="1">
        <v>0.49</v>
      </c>
      <c r="F112" s="15">
        <v>1</v>
      </c>
      <c r="G112" t="s">
        <v>30</v>
      </c>
      <c r="H112" s="5">
        <f t="shared" si="11"/>
        <v>5</v>
      </c>
      <c r="I112" t="str">
        <f t="shared" si="14"/>
        <v>Complete</v>
      </c>
      <c r="J112" t="str">
        <f>IF(F112="","",IF(F112 &lt;3, "Poor", IF(AND(F112&gt;3,F112&lt;4.5),"Average", "Excellent" )))</f>
        <v>Poor</v>
      </c>
      <c r="K112" t="str">
        <f t="shared" si="12"/>
        <v>Medium Discount</v>
      </c>
      <c r="N112"/>
    </row>
    <row r="113" spans="1:14" x14ac:dyDescent="0.35">
      <c r="A113" t="s">
        <v>125</v>
      </c>
      <c r="B113" s="4">
        <v>3640</v>
      </c>
      <c r="C113" s="4">
        <v>4588</v>
      </c>
      <c r="D113" s="4">
        <f t="shared" si="13"/>
        <v>948</v>
      </c>
      <c r="E113" s="1">
        <v>0.21</v>
      </c>
      <c r="F113" s="15">
        <v>1</v>
      </c>
      <c r="G113" t="s">
        <v>30</v>
      </c>
      <c r="H113" s="5">
        <f t="shared" si="11"/>
        <v>5</v>
      </c>
      <c r="I113" t="str">
        <f t="shared" si="14"/>
        <v>Complete</v>
      </c>
      <c r="J113" t="str">
        <f>IF(F113="","",IF(F113 &lt;3, "Poor", IF(AND(F113&gt;3,F113&lt;4.5),"Average", "Excellent" )))</f>
        <v>Poor</v>
      </c>
      <c r="K113" t="str">
        <f t="shared" si="12"/>
        <v>Low Discount</v>
      </c>
      <c r="N113"/>
    </row>
    <row r="114" spans="1:14" x14ac:dyDescent="0.35">
      <c r="B114"/>
      <c r="C114"/>
      <c r="D114"/>
      <c r="F114"/>
      <c r="N114"/>
    </row>
    <row r="115" spans="1:14" x14ac:dyDescent="0.35">
      <c r="B115"/>
      <c r="C115"/>
      <c r="D115"/>
      <c r="F115"/>
    </row>
    <row r="116" spans="1:14" x14ac:dyDescent="0.35">
      <c r="B116"/>
      <c r="C116"/>
      <c r="D116"/>
      <c r="F116"/>
      <c r="N116"/>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9AEA-99EA-4464-89BA-7586F0590975}">
  <dimension ref="A1:B25"/>
  <sheetViews>
    <sheetView workbookViewId="0">
      <selection activeCell="N13" sqref="N13"/>
    </sheetView>
  </sheetViews>
  <sheetFormatPr defaultRowHeight="14.5" x14ac:dyDescent="0.35"/>
  <cols>
    <col min="1" max="1" width="12.36328125" bestFit="1" customWidth="1"/>
    <col min="2" max="2" width="11.453125" bestFit="1" customWidth="1"/>
  </cols>
  <sheetData>
    <row r="1" spans="1:2" x14ac:dyDescent="0.35">
      <c r="A1" s="11" t="s">
        <v>152</v>
      </c>
      <c r="B1" t="s">
        <v>171</v>
      </c>
    </row>
    <row r="2" spans="1:2" x14ac:dyDescent="0.35">
      <c r="A2" s="12">
        <v>2</v>
      </c>
      <c r="B2">
        <v>1</v>
      </c>
    </row>
    <row r="3" spans="1:2" x14ac:dyDescent="0.35">
      <c r="A3" s="12">
        <v>2.1</v>
      </c>
      <c r="B3">
        <v>20</v>
      </c>
    </row>
    <row r="4" spans="1:2" x14ac:dyDescent="0.35">
      <c r="A4" s="12">
        <v>2.2000000000000002</v>
      </c>
      <c r="B4">
        <v>12</v>
      </c>
    </row>
    <row r="5" spans="1:2" x14ac:dyDescent="0.35">
      <c r="A5" s="12">
        <v>2.2999999999999998</v>
      </c>
      <c r="B5">
        <v>13</v>
      </c>
    </row>
    <row r="6" spans="1:2" x14ac:dyDescent="0.35">
      <c r="A6" s="12">
        <v>2.5</v>
      </c>
      <c r="B6">
        <v>6</v>
      </c>
    </row>
    <row r="7" spans="1:2" x14ac:dyDescent="0.35">
      <c r="A7" s="12">
        <v>2.6</v>
      </c>
      <c r="B7">
        <v>17</v>
      </c>
    </row>
    <row r="8" spans="1:2" x14ac:dyDescent="0.35">
      <c r="A8" s="12">
        <v>2.7</v>
      </c>
      <c r="B8">
        <v>15</v>
      </c>
    </row>
    <row r="9" spans="1:2" x14ac:dyDescent="0.35">
      <c r="A9" s="12">
        <v>2.8</v>
      </c>
      <c r="B9">
        <v>69</v>
      </c>
    </row>
    <row r="10" spans="1:2" x14ac:dyDescent="0.35">
      <c r="A10" s="12">
        <v>2.9</v>
      </c>
      <c r="B10">
        <v>16</v>
      </c>
    </row>
    <row r="11" spans="1:2" x14ac:dyDescent="0.35">
      <c r="A11" s="12">
        <v>3</v>
      </c>
      <c r="B11">
        <v>26</v>
      </c>
    </row>
    <row r="12" spans="1:2" x14ac:dyDescent="0.35">
      <c r="A12" s="12">
        <v>3.3</v>
      </c>
      <c r="B12">
        <v>13</v>
      </c>
    </row>
    <row r="13" spans="1:2" x14ac:dyDescent="0.35">
      <c r="A13" s="12">
        <v>3.8</v>
      </c>
      <c r="B13">
        <v>30</v>
      </c>
    </row>
    <row r="14" spans="1:2" x14ac:dyDescent="0.35">
      <c r="A14" s="12">
        <v>4</v>
      </c>
      <c r="B14">
        <v>24</v>
      </c>
    </row>
    <row r="15" spans="1:2" x14ac:dyDescent="0.35">
      <c r="A15" s="12">
        <v>4.0999999999999996</v>
      </c>
      <c r="B15">
        <v>46</v>
      </c>
    </row>
    <row r="16" spans="1:2" x14ac:dyDescent="0.35">
      <c r="A16" s="12">
        <v>4.2</v>
      </c>
      <c r="B16">
        <v>9</v>
      </c>
    </row>
    <row r="17" spans="1:2" x14ac:dyDescent="0.35">
      <c r="A17" s="12">
        <v>4.3</v>
      </c>
      <c r="B17">
        <v>61</v>
      </c>
    </row>
    <row r="18" spans="1:2" x14ac:dyDescent="0.35">
      <c r="A18" s="12">
        <v>4.4000000000000004</v>
      </c>
      <c r="B18">
        <v>14</v>
      </c>
    </row>
    <row r="19" spans="1:2" x14ac:dyDescent="0.35">
      <c r="A19" s="12">
        <v>4.5</v>
      </c>
      <c r="B19">
        <v>42</v>
      </c>
    </row>
    <row r="20" spans="1:2" x14ac:dyDescent="0.35">
      <c r="A20" s="12">
        <v>4.5999999999999996</v>
      </c>
      <c r="B20">
        <v>177</v>
      </c>
    </row>
    <row r="21" spans="1:2" x14ac:dyDescent="0.35">
      <c r="A21" s="12">
        <v>4.7</v>
      </c>
      <c r="B21">
        <v>78</v>
      </c>
    </row>
    <row r="22" spans="1:2" x14ac:dyDescent="0.35">
      <c r="A22" s="12">
        <v>4.8</v>
      </c>
      <c r="B22">
        <v>22</v>
      </c>
    </row>
    <row r="23" spans="1:2" x14ac:dyDescent="0.35">
      <c r="A23" s="12">
        <v>5</v>
      </c>
      <c r="B23">
        <v>12</v>
      </c>
    </row>
    <row r="24" spans="1:2" x14ac:dyDescent="0.35">
      <c r="A24" s="12"/>
    </row>
    <row r="25" spans="1:2" x14ac:dyDescent="0.35">
      <c r="A25" s="12" t="s">
        <v>153</v>
      </c>
      <c r="B25">
        <v>723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D7D5-6390-4CE3-939F-2072A84E1129}">
  <dimension ref="A1:E24"/>
  <sheetViews>
    <sheetView zoomScale="89" workbookViewId="0">
      <selection activeCell="C21" sqref="C21"/>
    </sheetView>
  </sheetViews>
  <sheetFormatPr defaultRowHeight="14.5" x14ac:dyDescent="0.35"/>
  <cols>
    <col min="1" max="1" width="17.08984375" bestFit="1" customWidth="1"/>
    <col min="2" max="2" width="13.08984375" bestFit="1" customWidth="1"/>
    <col min="3" max="3" width="10.08984375" bestFit="1" customWidth="1"/>
    <col min="4" max="4" width="16.26953125" bestFit="1" customWidth="1"/>
    <col min="5" max="6" width="11.08984375" bestFit="1" customWidth="1"/>
    <col min="7" max="7" width="16.26953125" bestFit="1" customWidth="1"/>
    <col min="8" max="8" width="13.54296875" bestFit="1" customWidth="1"/>
    <col min="9" max="9" width="12.81640625" bestFit="1" customWidth="1"/>
    <col min="10" max="10" width="16.26953125" bestFit="1" customWidth="1"/>
    <col min="11" max="11" width="9.90625" bestFit="1" customWidth="1"/>
    <col min="12" max="12" width="8.6328125" bestFit="1" customWidth="1"/>
    <col min="13" max="13" width="11.81640625" bestFit="1" customWidth="1"/>
    <col min="14" max="14" width="11.08984375" bestFit="1" customWidth="1"/>
  </cols>
  <sheetData>
    <row r="1" spans="1:5" x14ac:dyDescent="0.35">
      <c r="A1" s="11" t="s">
        <v>174</v>
      </c>
      <c r="B1" s="11" t="s">
        <v>172</v>
      </c>
    </row>
    <row r="2" spans="1:5" x14ac:dyDescent="0.35">
      <c r="A2" s="11" t="s">
        <v>173</v>
      </c>
      <c r="B2" t="s">
        <v>154</v>
      </c>
      <c r="C2" t="s">
        <v>155</v>
      </c>
      <c r="D2" t="s">
        <v>156</v>
      </c>
      <c r="E2" t="s">
        <v>153</v>
      </c>
    </row>
    <row r="3" spans="1:5" x14ac:dyDescent="0.35">
      <c r="A3" s="12" t="s">
        <v>160</v>
      </c>
      <c r="B3">
        <v>4</v>
      </c>
      <c r="D3">
        <v>3</v>
      </c>
      <c r="E3">
        <v>7</v>
      </c>
    </row>
    <row r="4" spans="1:5" x14ac:dyDescent="0.35">
      <c r="A4" s="12" t="s">
        <v>161</v>
      </c>
      <c r="B4">
        <v>24</v>
      </c>
      <c r="C4">
        <v>3</v>
      </c>
      <c r="D4">
        <v>15</v>
      </c>
      <c r="E4">
        <v>42</v>
      </c>
    </row>
    <row r="5" spans="1:5" x14ac:dyDescent="0.35">
      <c r="A5" s="12" t="s">
        <v>162</v>
      </c>
      <c r="B5">
        <v>6</v>
      </c>
      <c r="D5">
        <v>2</v>
      </c>
      <c r="E5">
        <v>8</v>
      </c>
    </row>
    <row r="6" spans="1:5" x14ac:dyDescent="0.35">
      <c r="A6" s="12" t="s">
        <v>153</v>
      </c>
      <c r="B6">
        <v>34</v>
      </c>
      <c r="C6">
        <v>3</v>
      </c>
      <c r="D6">
        <v>20</v>
      </c>
      <c r="E6">
        <v>57</v>
      </c>
    </row>
    <row r="19" spans="2:3" x14ac:dyDescent="0.35">
      <c r="B19" s="11" t="s">
        <v>139</v>
      </c>
      <c r="C19" t="s">
        <v>180</v>
      </c>
    </row>
    <row r="20" spans="2:3" x14ac:dyDescent="0.35">
      <c r="B20" s="12" t="s">
        <v>160</v>
      </c>
      <c r="C20" s="4">
        <v>8631</v>
      </c>
    </row>
    <row r="21" spans="2:3" x14ac:dyDescent="0.35">
      <c r="B21" s="12" t="s">
        <v>161</v>
      </c>
      <c r="C21" s="4">
        <v>55481</v>
      </c>
    </row>
    <row r="22" spans="2:3" x14ac:dyDescent="0.35">
      <c r="B22" s="12" t="s">
        <v>176</v>
      </c>
      <c r="C22" s="4">
        <v>58641</v>
      </c>
    </row>
    <row r="23" spans="2:3" x14ac:dyDescent="0.35">
      <c r="B23" s="12" t="s">
        <v>162</v>
      </c>
      <c r="C23" s="4">
        <v>9999</v>
      </c>
    </row>
    <row r="24" spans="2:3" x14ac:dyDescent="0.35">
      <c r="B24" s="12" t="s">
        <v>153</v>
      </c>
      <c r="C24" s="4">
        <v>132752</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BB721-2422-40D5-8948-5D9827FEF48A}">
  <dimension ref="A1"/>
  <sheetViews>
    <sheetView showGridLines="0" zoomScale="70" zoomScaleNormal="70" workbookViewId="0">
      <selection activeCell="Z9" sqref="Z9"/>
    </sheetView>
  </sheetViews>
  <sheetFormatPr defaultRowHeight="14.5" x14ac:dyDescent="0.35"/>
  <cols>
    <col min="1" max="17" width="8.7265625" style="18"/>
    <col min="18" max="18" width="8.7265625" style="18" customWidth="1"/>
    <col min="19" max="16384" width="8.7265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6BE-BD26-42D9-95C8-722C3532118F}">
  <dimension ref="A1"/>
  <sheetViews>
    <sheetView showGridLines="0" workbookViewId="0">
      <selection activeCell="D3" sqref="D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9E6C8-5622-42A9-B6D9-EECA772034BD}">
  <dimension ref="A1:Q116"/>
  <sheetViews>
    <sheetView workbookViewId="0">
      <selection activeCell="A9" sqref="A9"/>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8.7265625" customWidth="1"/>
    <col min="7" max="7" width="10.26953125" bestFit="1"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x14ac:dyDescent="0.35">
      <c r="A4" t="s">
        <v>57</v>
      </c>
      <c r="B4" s="4">
        <v>2750</v>
      </c>
      <c r="C4" s="4">
        <v>4471</v>
      </c>
      <c r="D4" s="4">
        <f t="shared" si="0"/>
        <v>1721</v>
      </c>
      <c r="E4" s="1">
        <v>0.38</v>
      </c>
      <c r="H4" s="5" t="str">
        <f t="shared" si="1"/>
        <v/>
      </c>
      <c r="I4" t="str">
        <f t="shared" si="2"/>
        <v>Missing</v>
      </c>
      <c r="N4" s="8">
        <f>AVERAGE(B:B)</f>
        <v>1172.7913043478261</v>
      </c>
      <c r="O4" s="4">
        <f>AVERAGE(C:C)</f>
        <v>1792.7217391304348</v>
      </c>
      <c r="P4">
        <f>AVERAGE(E:E)</f>
        <v>0.36956521739130432</v>
      </c>
      <c r="Q4">
        <f>AVERAGE(H:H)</f>
        <v>3.8894736842105253</v>
      </c>
    </row>
    <row r="5" spans="1:17" x14ac:dyDescent="0.35">
      <c r="A5" t="s">
        <v>58</v>
      </c>
      <c r="B5" s="4">
        <v>475</v>
      </c>
      <c r="C5" s="4">
        <v>931</v>
      </c>
      <c r="D5" s="4">
        <f t="shared" si="0"/>
        <v>456</v>
      </c>
      <c r="E5" s="1">
        <v>0.49</v>
      </c>
      <c r="H5" s="5" t="str">
        <f t="shared" si="1"/>
        <v/>
      </c>
      <c r="I5" t="str">
        <f t="shared" si="2"/>
        <v>Missing</v>
      </c>
    </row>
    <row r="6" spans="1:17" x14ac:dyDescent="0.35">
      <c r="A6" t="s">
        <v>59</v>
      </c>
      <c r="B6" s="4">
        <v>238</v>
      </c>
      <c r="C6" s="4">
        <v>476</v>
      </c>
      <c r="D6" s="4">
        <f t="shared" si="0"/>
        <v>238</v>
      </c>
      <c r="E6" s="1">
        <v>0.5</v>
      </c>
      <c r="H6" s="5" t="str">
        <f t="shared" si="1"/>
        <v/>
      </c>
      <c r="I6" t="str">
        <f t="shared" si="2"/>
        <v>Missing</v>
      </c>
      <c r="N6" s="6" t="s">
        <v>148</v>
      </c>
      <c r="O6" s="2"/>
    </row>
    <row r="7" spans="1:17"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x14ac:dyDescent="0.35">
      <c r="A8" t="s">
        <v>60</v>
      </c>
      <c r="B8" s="4">
        <v>610</v>
      </c>
      <c r="C8" s="4">
        <v>1060</v>
      </c>
      <c r="D8" s="4">
        <f t="shared" si="0"/>
        <v>450</v>
      </c>
      <c r="E8" s="1">
        <v>0.42</v>
      </c>
      <c r="H8" s="5" t="str">
        <f t="shared" si="1"/>
        <v/>
      </c>
      <c r="I8" t="str">
        <f t="shared" si="2"/>
        <v>Missing</v>
      </c>
    </row>
    <row r="9" spans="1:17" x14ac:dyDescent="0.35">
      <c r="A9" t="s">
        <v>61</v>
      </c>
      <c r="B9" s="4">
        <v>2132</v>
      </c>
      <c r="C9" s="4">
        <v>2169</v>
      </c>
      <c r="D9" s="4">
        <f t="shared" si="0"/>
        <v>37</v>
      </c>
      <c r="E9" s="1">
        <v>0.02</v>
      </c>
      <c r="H9" s="5" t="str">
        <f t="shared" si="1"/>
        <v/>
      </c>
      <c r="I9" t="str">
        <f t="shared" si="2"/>
        <v>Missing</v>
      </c>
      <c r="N9" s="6" t="s">
        <v>149</v>
      </c>
    </row>
    <row r="10" spans="1:17"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x14ac:dyDescent="0.35">
      <c r="A11" t="s">
        <v>63</v>
      </c>
      <c r="B11" s="4">
        <v>1190</v>
      </c>
      <c r="C11" s="4">
        <v>1785</v>
      </c>
      <c r="D11" s="4">
        <f t="shared" si="0"/>
        <v>595</v>
      </c>
      <c r="E11" s="1">
        <v>0.33</v>
      </c>
      <c r="H11" s="5" t="str">
        <f t="shared" si="1"/>
        <v/>
      </c>
      <c r="I11" t="str">
        <f t="shared" si="2"/>
        <v>Missing</v>
      </c>
    </row>
    <row r="12" spans="1:17" x14ac:dyDescent="0.35">
      <c r="A12" t="s">
        <v>64</v>
      </c>
      <c r="B12" s="4">
        <v>671</v>
      </c>
      <c r="C12" s="4">
        <v>1316</v>
      </c>
      <c r="D12" s="4">
        <f t="shared" si="0"/>
        <v>645</v>
      </c>
      <c r="E12" s="1">
        <v>0.49</v>
      </c>
      <c r="H12" s="5" t="str">
        <f t="shared" si="1"/>
        <v/>
      </c>
      <c r="I12" t="str">
        <f t="shared" si="2"/>
        <v>Missing</v>
      </c>
      <c r="N12" s="10" t="s">
        <v>150</v>
      </c>
    </row>
    <row r="13" spans="1:17" x14ac:dyDescent="0.35">
      <c r="A13" t="s">
        <v>65</v>
      </c>
      <c r="B13" s="4">
        <v>1200</v>
      </c>
      <c r="C13" s="4">
        <v>1950</v>
      </c>
      <c r="D13" s="4">
        <f t="shared" si="0"/>
        <v>750</v>
      </c>
      <c r="E13" s="1">
        <v>0.38</v>
      </c>
      <c r="H13" s="5" t="str">
        <f t="shared" si="1"/>
        <v/>
      </c>
      <c r="I13" t="str">
        <f t="shared" si="2"/>
        <v>Missing</v>
      </c>
      <c r="N13" s="9">
        <f>AVERAGEIF(J:J, "Excellent", E:E)</f>
        <v>0.38833333333333331</v>
      </c>
    </row>
    <row r="14" spans="1:17" x14ac:dyDescent="0.35">
      <c r="A14" t="s">
        <v>66</v>
      </c>
      <c r="B14" s="4">
        <v>199</v>
      </c>
      <c r="C14" s="4">
        <v>504</v>
      </c>
      <c r="D14" s="4">
        <f t="shared" si="0"/>
        <v>305</v>
      </c>
      <c r="E14" s="1">
        <v>0.61</v>
      </c>
      <c r="H14" s="5" t="str">
        <f t="shared" si="1"/>
        <v/>
      </c>
      <c r="I14" t="str">
        <f t="shared" si="2"/>
        <v>Missing</v>
      </c>
    </row>
    <row r="15" spans="1:17" x14ac:dyDescent="0.35">
      <c r="A15" t="s">
        <v>67</v>
      </c>
      <c r="B15" s="4">
        <v>299</v>
      </c>
      <c r="C15" s="4">
        <v>600</v>
      </c>
      <c r="D15" s="4">
        <f t="shared" si="0"/>
        <v>301</v>
      </c>
      <c r="E15" s="1">
        <v>0.5</v>
      </c>
      <c r="H15" s="5" t="str">
        <f t="shared" si="1"/>
        <v/>
      </c>
      <c r="I15" t="str">
        <f t="shared" si="2"/>
        <v>Missing</v>
      </c>
      <c r="N15" s="6" t="s">
        <v>151</v>
      </c>
    </row>
    <row r="16" spans="1:17" x14ac:dyDescent="0.35">
      <c r="A16" t="s">
        <v>68</v>
      </c>
      <c r="B16" s="4">
        <v>1660</v>
      </c>
      <c r="C16" s="4">
        <v>1699</v>
      </c>
      <c r="D16" s="4">
        <f t="shared" si="0"/>
        <v>39</v>
      </c>
      <c r="E16" s="1">
        <v>0.02</v>
      </c>
      <c r="H16" s="5" t="str">
        <f t="shared" si="1"/>
        <v/>
      </c>
      <c r="I16" t="str">
        <f t="shared" si="2"/>
        <v>Missing</v>
      </c>
    </row>
    <row r="17" spans="1:14" x14ac:dyDescent="0.35">
      <c r="A17" t="s">
        <v>69</v>
      </c>
      <c r="B17" s="4">
        <v>299</v>
      </c>
      <c r="C17" s="4">
        <v>384</v>
      </c>
      <c r="D17" s="4">
        <f t="shared" si="0"/>
        <v>85</v>
      </c>
      <c r="E17" s="1">
        <v>0.22</v>
      </c>
      <c r="H17" s="5" t="str">
        <f t="shared" si="1"/>
        <v/>
      </c>
      <c r="I17" t="str">
        <f t="shared" si="2"/>
        <v>Missing</v>
      </c>
    </row>
    <row r="18" spans="1:14" x14ac:dyDescent="0.35">
      <c r="A18" t="s">
        <v>70</v>
      </c>
      <c r="B18" s="4">
        <v>1459</v>
      </c>
      <c r="C18" s="4">
        <v>1499</v>
      </c>
      <c r="D18" s="4">
        <f t="shared" si="0"/>
        <v>40</v>
      </c>
      <c r="E18" s="1">
        <v>0.03</v>
      </c>
      <c r="H18" s="5" t="str">
        <f t="shared" si="1"/>
        <v/>
      </c>
      <c r="I18" t="str">
        <f t="shared" si="2"/>
        <v>Missing</v>
      </c>
    </row>
    <row r="19" spans="1:14" x14ac:dyDescent="0.35">
      <c r="A19" t="s">
        <v>71</v>
      </c>
      <c r="B19" s="4">
        <v>799</v>
      </c>
      <c r="C19" s="4">
        <v>1343</v>
      </c>
      <c r="D19" s="4">
        <f t="shared" si="0"/>
        <v>544</v>
      </c>
      <c r="E19" s="1">
        <v>0.41</v>
      </c>
      <c r="H19" s="5" t="str">
        <f t="shared" si="1"/>
        <v/>
      </c>
      <c r="I19" t="str">
        <f t="shared" si="2"/>
        <v>Missing</v>
      </c>
    </row>
    <row r="20" spans="1:14" x14ac:dyDescent="0.35">
      <c r="A20" t="s">
        <v>72</v>
      </c>
      <c r="B20" s="4">
        <v>499</v>
      </c>
      <c r="C20" s="4">
        <v>900</v>
      </c>
      <c r="D20" s="4">
        <f t="shared" si="0"/>
        <v>401</v>
      </c>
      <c r="E20" s="1">
        <v>0.45</v>
      </c>
      <c r="H20" s="5" t="str">
        <f t="shared" si="1"/>
        <v/>
      </c>
      <c r="I20" t="str">
        <f t="shared" si="2"/>
        <v>Missing</v>
      </c>
    </row>
    <row r="21" spans="1:14" x14ac:dyDescent="0.35">
      <c r="A21" t="s">
        <v>73</v>
      </c>
      <c r="B21" s="4">
        <v>699</v>
      </c>
      <c r="C21" s="4">
        <v>1343</v>
      </c>
      <c r="D21" s="4">
        <f t="shared" si="0"/>
        <v>644</v>
      </c>
      <c r="E21" s="1">
        <v>0.48</v>
      </c>
      <c r="H21" s="5" t="str">
        <f t="shared" si="1"/>
        <v/>
      </c>
      <c r="I21" t="str">
        <f t="shared" si="2"/>
        <v>Missing</v>
      </c>
    </row>
    <row r="22" spans="1:14" x14ac:dyDescent="0.35">
      <c r="A22" t="s">
        <v>74</v>
      </c>
      <c r="B22" s="4">
        <v>799</v>
      </c>
      <c r="C22" s="4">
        <v>1567</v>
      </c>
      <c r="D22" s="4">
        <f t="shared" si="0"/>
        <v>768</v>
      </c>
      <c r="E22" s="1">
        <v>0.49</v>
      </c>
      <c r="H22" s="5" t="str">
        <f t="shared" si="1"/>
        <v/>
      </c>
      <c r="I22" t="str">
        <f t="shared" si="2"/>
        <v>Missing</v>
      </c>
    </row>
    <row r="23" spans="1:14" x14ac:dyDescent="0.35">
      <c r="A23" t="s">
        <v>75</v>
      </c>
      <c r="B23" s="4">
        <v>2799</v>
      </c>
      <c r="C23" s="4">
        <v>3810</v>
      </c>
      <c r="D23" s="4">
        <f t="shared" si="0"/>
        <v>1011</v>
      </c>
      <c r="E23" s="1">
        <v>0.27</v>
      </c>
      <c r="H23" s="5" t="str">
        <f t="shared" si="1"/>
        <v/>
      </c>
      <c r="I23" t="str">
        <f t="shared" si="2"/>
        <v>Missing</v>
      </c>
      <c r="N23"/>
    </row>
    <row r="24" spans="1:14" x14ac:dyDescent="0.35">
      <c r="A24" t="s">
        <v>72</v>
      </c>
      <c r="B24" s="4">
        <v>399</v>
      </c>
      <c r="C24" s="4">
        <v>896</v>
      </c>
      <c r="D24" s="4">
        <f t="shared" si="0"/>
        <v>497</v>
      </c>
      <c r="E24" s="1">
        <v>0.55000000000000004</v>
      </c>
      <c r="H24" s="5" t="str">
        <f t="shared" si="1"/>
        <v/>
      </c>
      <c r="I24" t="str">
        <f t="shared" si="2"/>
        <v>Missing</v>
      </c>
    </row>
    <row r="25" spans="1:14" x14ac:dyDescent="0.35">
      <c r="A25" t="s">
        <v>100</v>
      </c>
      <c r="B25" s="4">
        <v>790</v>
      </c>
      <c r="C25" s="4">
        <v>1485</v>
      </c>
      <c r="D25" s="4">
        <f t="shared" si="0"/>
        <v>695</v>
      </c>
      <c r="E25" s="1">
        <v>0.47</v>
      </c>
      <c r="H25" s="5" t="str">
        <f t="shared" si="1"/>
        <v/>
      </c>
      <c r="I25" t="str">
        <f t="shared" si="2"/>
        <v>Missing</v>
      </c>
    </row>
    <row r="26" spans="1:14" x14ac:dyDescent="0.35">
      <c r="A26" t="s">
        <v>101</v>
      </c>
      <c r="B26" s="4">
        <v>690</v>
      </c>
      <c r="C26" s="4">
        <v>1200</v>
      </c>
      <c r="D26" s="4">
        <f t="shared" si="0"/>
        <v>510</v>
      </c>
      <c r="E26" s="1">
        <v>0.43</v>
      </c>
      <c r="H26" s="5" t="str">
        <f t="shared" si="1"/>
        <v/>
      </c>
      <c r="I26" t="str">
        <f t="shared" si="2"/>
        <v>Missing</v>
      </c>
    </row>
    <row r="27" spans="1:14" x14ac:dyDescent="0.35">
      <c r="A27" t="s">
        <v>102</v>
      </c>
      <c r="B27" s="4">
        <v>1732</v>
      </c>
      <c r="C27" s="4">
        <v>1799</v>
      </c>
      <c r="D27" s="4">
        <f t="shared" si="0"/>
        <v>67</v>
      </c>
      <c r="E27" s="1">
        <v>0.04</v>
      </c>
      <c r="H27" s="5" t="str">
        <f t="shared" si="1"/>
        <v/>
      </c>
      <c r="I27" t="str">
        <f t="shared" si="2"/>
        <v>Missing</v>
      </c>
    </row>
    <row r="28" spans="1:14" x14ac:dyDescent="0.35">
      <c r="A28" t="s">
        <v>103</v>
      </c>
      <c r="B28" s="4">
        <v>230</v>
      </c>
      <c r="C28" s="4">
        <v>450</v>
      </c>
      <c r="D28" s="4">
        <f t="shared" si="0"/>
        <v>220</v>
      </c>
      <c r="E28" s="1">
        <v>0.49</v>
      </c>
      <c r="H28" s="5" t="str">
        <f t="shared" si="1"/>
        <v/>
      </c>
      <c r="I28" t="str">
        <f t="shared" si="2"/>
        <v>Missing</v>
      </c>
    </row>
    <row r="29" spans="1:14" x14ac:dyDescent="0.35">
      <c r="A29" t="s">
        <v>106</v>
      </c>
      <c r="B29" s="4">
        <v>1460</v>
      </c>
      <c r="C29" s="4">
        <v>2290</v>
      </c>
      <c r="D29" s="4">
        <f t="shared" si="0"/>
        <v>830</v>
      </c>
      <c r="E29" s="1">
        <v>0.36</v>
      </c>
      <c r="H29" s="5" t="str">
        <f t="shared" si="1"/>
        <v/>
      </c>
      <c r="I29" t="str">
        <f t="shared" si="2"/>
        <v>Missing</v>
      </c>
    </row>
    <row r="30" spans="1:14" x14ac:dyDescent="0.35">
      <c r="A30" t="s">
        <v>107</v>
      </c>
      <c r="B30" s="4">
        <v>1666</v>
      </c>
      <c r="C30" s="4">
        <v>1699</v>
      </c>
      <c r="D30" s="4">
        <f t="shared" si="0"/>
        <v>33</v>
      </c>
      <c r="E30" s="1">
        <v>0.02</v>
      </c>
      <c r="H30" s="5" t="str">
        <f t="shared" si="1"/>
        <v/>
      </c>
      <c r="I30" t="str">
        <f t="shared" si="2"/>
        <v>Missing</v>
      </c>
    </row>
    <row r="31" spans="1:14" x14ac:dyDescent="0.35">
      <c r="A31" t="s">
        <v>60</v>
      </c>
      <c r="B31" s="4">
        <v>610</v>
      </c>
      <c r="C31" s="4">
        <v>1060</v>
      </c>
      <c r="D31" s="4">
        <f t="shared" si="0"/>
        <v>450</v>
      </c>
      <c r="E31" s="1">
        <v>0.42</v>
      </c>
      <c r="H31" s="5" t="str">
        <f t="shared" si="1"/>
        <v/>
      </c>
      <c r="I31" t="str">
        <f t="shared" si="2"/>
        <v>Missing</v>
      </c>
      <c r="N31"/>
    </row>
    <row r="32" spans="1:14" x14ac:dyDescent="0.35">
      <c r="A32" t="s">
        <v>66</v>
      </c>
      <c r="B32" s="4">
        <v>176</v>
      </c>
      <c r="C32" s="4">
        <v>345</v>
      </c>
      <c r="D32" s="4">
        <f t="shared" si="0"/>
        <v>169</v>
      </c>
      <c r="E32" s="1">
        <v>0.49</v>
      </c>
      <c r="H32" s="5" t="str">
        <f t="shared" si="1"/>
        <v/>
      </c>
      <c r="I32" t="str">
        <f t="shared" si="2"/>
        <v>Missing</v>
      </c>
    </row>
    <row r="33" spans="1:14" x14ac:dyDescent="0.35">
      <c r="A33" t="s">
        <v>109</v>
      </c>
      <c r="B33" s="4">
        <v>1466</v>
      </c>
      <c r="C33" s="4">
        <v>1699</v>
      </c>
      <c r="D33" s="4">
        <f t="shared" si="0"/>
        <v>233</v>
      </c>
      <c r="E33" s="1">
        <v>0.14000000000000001</v>
      </c>
      <c r="H33" s="5" t="str">
        <f t="shared" si="1"/>
        <v/>
      </c>
      <c r="I33" t="str">
        <f t="shared" si="2"/>
        <v>Missing</v>
      </c>
    </row>
    <row r="34" spans="1:14" x14ac:dyDescent="0.35">
      <c r="A34" t="s">
        <v>110</v>
      </c>
      <c r="B34" s="4">
        <v>274</v>
      </c>
      <c r="C34" s="4">
        <v>537</v>
      </c>
      <c r="D34" s="4">
        <f t="shared" ref="D34:D65" si="3">C34-B34</f>
        <v>263</v>
      </c>
      <c r="E34" s="1">
        <v>0.49</v>
      </c>
      <c r="H34" s="5" t="str">
        <f t="shared" ref="H34:H65" si="4">IF(G34="", "", VALUE(LEFT(G34, SEARCH(" out", G34)-1)))</f>
        <v/>
      </c>
      <c r="I34" t="str">
        <f t="shared" ref="I34:I65" si="5">IF(OR(ISBLANK(G34), ISBLANK(D34)), "Missing", "Complete")</f>
        <v>Missing</v>
      </c>
    </row>
    <row r="35" spans="1:14" x14ac:dyDescent="0.35">
      <c r="A35" t="s">
        <v>111</v>
      </c>
      <c r="B35" s="4">
        <v>799</v>
      </c>
      <c r="C35" s="4">
        <v>900</v>
      </c>
      <c r="D35" s="4">
        <f t="shared" si="3"/>
        <v>101</v>
      </c>
      <c r="E35" s="1">
        <v>0.11</v>
      </c>
      <c r="H35" s="5" t="str">
        <f t="shared" si="4"/>
        <v/>
      </c>
      <c r="I35" t="str">
        <f t="shared" si="5"/>
        <v>Missing</v>
      </c>
    </row>
    <row r="36" spans="1:14" x14ac:dyDescent="0.35">
      <c r="A36" t="s">
        <v>74</v>
      </c>
      <c r="B36" s="4">
        <v>657</v>
      </c>
      <c r="C36" s="4">
        <v>1288</v>
      </c>
      <c r="D36" s="4">
        <f t="shared" si="3"/>
        <v>631</v>
      </c>
      <c r="E36" s="1">
        <v>0.49</v>
      </c>
      <c r="H36" s="5" t="str">
        <f t="shared" si="4"/>
        <v/>
      </c>
      <c r="I36" t="str">
        <f t="shared" si="5"/>
        <v>Missing</v>
      </c>
    </row>
    <row r="37" spans="1:14" x14ac:dyDescent="0.35">
      <c r="A37" t="s">
        <v>112</v>
      </c>
      <c r="B37" s="4">
        <v>1468</v>
      </c>
      <c r="C37" s="4">
        <v>1699</v>
      </c>
      <c r="D37" s="4">
        <f t="shared" si="3"/>
        <v>231</v>
      </c>
      <c r="E37" s="1">
        <v>0.14000000000000001</v>
      </c>
      <c r="H37" s="5" t="str">
        <f t="shared" si="4"/>
        <v/>
      </c>
      <c r="I37" t="str">
        <f t="shared" si="5"/>
        <v>Missing</v>
      </c>
    </row>
    <row r="38" spans="1:14" x14ac:dyDescent="0.35">
      <c r="A38" t="s">
        <v>113</v>
      </c>
      <c r="B38" s="4">
        <v>630</v>
      </c>
      <c r="C38" s="4">
        <v>1100</v>
      </c>
      <c r="D38" s="4">
        <f t="shared" si="3"/>
        <v>470</v>
      </c>
      <c r="E38" s="1">
        <v>0.43</v>
      </c>
      <c r="H38" s="5" t="str">
        <f t="shared" si="4"/>
        <v/>
      </c>
      <c r="I38" t="str">
        <f t="shared" si="5"/>
        <v>Missing</v>
      </c>
    </row>
    <row r="39" spans="1:14" x14ac:dyDescent="0.35">
      <c r="A39" t="s">
        <v>114</v>
      </c>
      <c r="B39" s="4">
        <v>850</v>
      </c>
      <c r="C39" s="4">
        <v>1700</v>
      </c>
      <c r="D39" s="4">
        <f t="shared" si="3"/>
        <v>850</v>
      </c>
      <c r="E39" s="1">
        <v>0.5</v>
      </c>
      <c r="H39" s="5" t="str">
        <f t="shared" si="4"/>
        <v/>
      </c>
      <c r="I39" t="str">
        <f t="shared" si="5"/>
        <v>Missing</v>
      </c>
    </row>
    <row r="40" spans="1:14" x14ac:dyDescent="0.35">
      <c r="A40" t="s">
        <v>115</v>
      </c>
      <c r="B40" s="4">
        <v>1300</v>
      </c>
      <c r="C40" s="4">
        <v>2500</v>
      </c>
      <c r="D40" s="4">
        <f t="shared" si="3"/>
        <v>1200</v>
      </c>
      <c r="E40" s="1">
        <v>0.48</v>
      </c>
      <c r="H40" s="5" t="str">
        <f t="shared" si="4"/>
        <v/>
      </c>
      <c r="I40" t="str">
        <f t="shared" si="5"/>
        <v>Missing</v>
      </c>
    </row>
    <row r="41" spans="1:14" x14ac:dyDescent="0.35">
      <c r="A41" t="s">
        <v>116</v>
      </c>
      <c r="B41" s="4">
        <v>105</v>
      </c>
      <c r="C41" s="4">
        <v>200</v>
      </c>
      <c r="D41" s="4">
        <f t="shared" si="3"/>
        <v>95</v>
      </c>
      <c r="E41" s="1">
        <v>0.48</v>
      </c>
      <c r="H41" s="5" t="str">
        <f t="shared" si="4"/>
        <v/>
      </c>
      <c r="I41" t="str">
        <f t="shared" si="5"/>
        <v>Missing</v>
      </c>
      <c r="N41"/>
    </row>
    <row r="42" spans="1:14" x14ac:dyDescent="0.35">
      <c r="A42" t="s">
        <v>117</v>
      </c>
      <c r="B42" s="4">
        <v>899</v>
      </c>
      <c r="C42" s="4">
        <v>1699</v>
      </c>
      <c r="D42" s="4">
        <f t="shared" si="3"/>
        <v>800</v>
      </c>
      <c r="E42" s="1">
        <v>0.47</v>
      </c>
      <c r="H42" s="5" t="str">
        <f t="shared" si="4"/>
        <v/>
      </c>
      <c r="I42" t="str">
        <f t="shared" si="5"/>
        <v>Missing</v>
      </c>
      <c r="N42"/>
    </row>
    <row r="43" spans="1:14" x14ac:dyDescent="0.35">
      <c r="A43" t="s">
        <v>117</v>
      </c>
      <c r="B43" s="4">
        <v>899</v>
      </c>
      <c r="C43" s="4">
        <v>1699</v>
      </c>
      <c r="D43" s="4">
        <f t="shared" si="3"/>
        <v>800</v>
      </c>
      <c r="E43" s="1">
        <v>0.47</v>
      </c>
      <c r="H43" s="5" t="str">
        <f t="shared" si="4"/>
        <v/>
      </c>
      <c r="I43" t="str">
        <f t="shared" si="5"/>
        <v>Missing</v>
      </c>
      <c r="N43"/>
    </row>
    <row r="44" spans="1:14" x14ac:dyDescent="0.35">
      <c r="A44" t="s">
        <v>118</v>
      </c>
      <c r="B44" s="4">
        <v>1200</v>
      </c>
      <c r="C44" s="4">
        <v>2400</v>
      </c>
      <c r="D44" s="4">
        <f t="shared" si="3"/>
        <v>1200</v>
      </c>
      <c r="E44" s="1">
        <v>0.5</v>
      </c>
      <c r="H44" s="5" t="str">
        <f t="shared" si="4"/>
        <v/>
      </c>
      <c r="I44" t="str">
        <f t="shared" si="5"/>
        <v>Missing</v>
      </c>
      <c r="N44"/>
    </row>
    <row r="45" spans="1:14" x14ac:dyDescent="0.35">
      <c r="A45" t="s">
        <v>119</v>
      </c>
      <c r="B45" s="4">
        <v>1526</v>
      </c>
      <c r="C45" s="4">
        <v>1660</v>
      </c>
      <c r="D45" s="4">
        <f t="shared" si="3"/>
        <v>134</v>
      </c>
      <c r="E45" s="1">
        <v>0.08</v>
      </c>
      <c r="H45" s="5" t="str">
        <f t="shared" si="4"/>
        <v/>
      </c>
      <c r="I45" t="str">
        <f t="shared" si="5"/>
        <v>Missing</v>
      </c>
      <c r="N45"/>
    </row>
    <row r="46" spans="1:14" x14ac:dyDescent="0.35">
      <c r="A46" t="s">
        <v>120</v>
      </c>
      <c r="B46" s="4">
        <v>1462</v>
      </c>
      <c r="C46" s="4">
        <v>1499</v>
      </c>
      <c r="D46" s="4">
        <f t="shared" si="3"/>
        <v>37</v>
      </c>
      <c r="E46" s="1">
        <v>0.02</v>
      </c>
      <c r="H46" s="5" t="str">
        <f t="shared" si="4"/>
        <v/>
      </c>
      <c r="I46" t="str">
        <f t="shared" si="5"/>
        <v>Missing</v>
      </c>
      <c r="N46"/>
    </row>
    <row r="47" spans="1:14" x14ac:dyDescent="0.35">
      <c r="A47" t="s">
        <v>121</v>
      </c>
      <c r="B47" s="4">
        <v>248</v>
      </c>
      <c r="C47" s="4">
        <v>486</v>
      </c>
      <c r="D47" s="4">
        <f t="shared" si="3"/>
        <v>238</v>
      </c>
      <c r="E47" s="1">
        <v>0.49</v>
      </c>
      <c r="H47" s="5" t="str">
        <f t="shared" si="4"/>
        <v/>
      </c>
      <c r="I47" t="str">
        <f t="shared" si="5"/>
        <v>Missing</v>
      </c>
      <c r="N47"/>
    </row>
    <row r="48" spans="1:14" x14ac:dyDescent="0.35">
      <c r="A48" t="s">
        <v>122</v>
      </c>
      <c r="B48" s="4">
        <v>3546</v>
      </c>
      <c r="C48" s="4">
        <v>3699</v>
      </c>
      <c r="D48" s="4">
        <f t="shared" si="3"/>
        <v>153</v>
      </c>
      <c r="E48" s="1">
        <v>0.04</v>
      </c>
      <c r="H48" s="5" t="str">
        <f t="shared" si="4"/>
        <v/>
      </c>
      <c r="I48" t="str">
        <f t="shared" si="5"/>
        <v>Missing</v>
      </c>
      <c r="N48"/>
    </row>
    <row r="49" spans="1:14" x14ac:dyDescent="0.35">
      <c r="A49" t="s">
        <v>123</v>
      </c>
      <c r="B49" s="4">
        <v>525</v>
      </c>
      <c r="C49" s="4">
        <v>1029</v>
      </c>
      <c r="D49" s="4">
        <f t="shared" si="3"/>
        <v>504</v>
      </c>
      <c r="E49" s="1">
        <v>0.49</v>
      </c>
      <c r="H49" s="5" t="str">
        <f t="shared" si="4"/>
        <v/>
      </c>
      <c r="I49" t="str">
        <f t="shared" si="5"/>
        <v>Missing</v>
      </c>
      <c r="N49"/>
    </row>
    <row r="50" spans="1:14" x14ac:dyDescent="0.35">
      <c r="A50" t="s">
        <v>124</v>
      </c>
      <c r="B50" s="4">
        <v>1080</v>
      </c>
      <c r="C50" s="4">
        <v>1874</v>
      </c>
      <c r="D50" s="4">
        <f t="shared" si="3"/>
        <v>794</v>
      </c>
      <c r="E50" s="1">
        <v>0.42</v>
      </c>
      <c r="H50" s="5" t="str">
        <f t="shared" si="4"/>
        <v/>
      </c>
      <c r="I50" t="str">
        <f t="shared" si="5"/>
        <v>Missing</v>
      </c>
      <c r="N50"/>
    </row>
    <row r="51" spans="1:14" x14ac:dyDescent="0.35">
      <c r="A51" t="s">
        <v>126</v>
      </c>
      <c r="B51" s="4">
        <v>1420</v>
      </c>
      <c r="C51" s="4">
        <v>2420</v>
      </c>
      <c r="D51" s="4">
        <f t="shared" si="3"/>
        <v>1000</v>
      </c>
      <c r="E51" s="1">
        <v>0.41</v>
      </c>
      <c r="H51" s="5" t="str">
        <f t="shared" si="4"/>
        <v/>
      </c>
      <c r="I51" t="str">
        <f t="shared" si="5"/>
        <v>Missing</v>
      </c>
      <c r="N51"/>
    </row>
    <row r="52" spans="1:14" x14ac:dyDescent="0.35">
      <c r="A52" t="s">
        <v>127</v>
      </c>
      <c r="B52" s="4">
        <v>1875</v>
      </c>
      <c r="C52" s="4">
        <v>1899</v>
      </c>
      <c r="D52" s="4">
        <f t="shared" si="3"/>
        <v>24</v>
      </c>
      <c r="E52" s="1">
        <v>0.01</v>
      </c>
      <c r="H52" s="5" t="str">
        <f t="shared" si="4"/>
        <v/>
      </c>
      <c r="I52" t="str">
        <f t="shared" si="5"/>
        <v>Missing</v>
      </c>
      <c r="N52"/>
    </row>
    <row r="53" spans="1:14" x14ac:dyDescent="0.35">
      <c r="A53" t="s">
        <v>128</v>
      </c>
      <c r="B53" s="4">
        <v>198</v>
      </c>
      <c r="C53" s="4">
        <v>260</v>
      </c>
      <c r="D53" s="4">
        <f t="shared" si="3"/>
        <v>62</v>
      </c>
      <c r="E53" s="1">
        <v>0.24</v>
      </c>
      <c r="H53" s="5" t="str">
        <f t="shared" si="4"/>
        <v/>
      </c>
      <c r="I53" t="str">
        <f t="shared" si="5"/>
        <v>Missing</v>
      </c>
      <c r="N53"/>
    </row>
    <row r="54" spans="1:14" x14ac:dyDescent="0.35">
      <c r="A54" t="s">
        <v>129</v>
      </c>
      <c r="B54" s="4">
        <v>1150</v>
      </c>
      <c r="C54" s="4">
        <v>1737</v>
      </c>
      <c r="D54" s="4">
        <f t="shared" si="3"/>
        <v>587</v>
      </c>
      <c r="E54" s="1">
        <v>0.34</v>
      </c>
      <c r="H54" s="5" t="str">
        <f t="shared" si="4"/>
        <v/>
      </c>
      <c r="I54" t="str">
        <f t="shared" si="5"/>
        <v>Missing</v>
      </c>
      <c r="N54"/>
    </row>
    <row r="55" spans="1:14" x14ac:dyDescent="0.35">
      <c r="A55" t="s">
        <v>130</v>
      </c>
      <c r="B55" s="4">
        <v>1190</v>
      </c>
      <c r="C55" s="4">
        <v>1810</v>
      </c>
      <c r="D55" s="4">
        <f t="shared" si="3"/>
        <v>620</v>
      </c>
      <c r="E55" s="1">
        <v>0.34</v>
      </c>
      <c r="H55" s="5" t="str">
        <f t="shared" si="4"/>
        <v/>
      </c>
      <c r="I55" t="str">
        <f t="shared" si="5"/>
        <v>Missing</v>
      </c>
      <c r="N55"/>
    </row>
    <row r="56" spans="1:14" x14ac:dyDescent="0.35">
      <c r="A56" t="s">
        <v>131</v>
      </c>
      <c r="B56" s="4">
        <v>1658</v>
      </c>
      <c r="C56" s="4">
        <v>1699</v>
      </c>
      <c r="D56" s="4">
        <f t="shared" si="3"/>
        <v>41</v>
      </c>
      <c r="E56" s="1">
        <v>0.02</v>
      </c>
      <c r="H56" s="5" t="str">
        <f t="shared" si="4"/>
        <v/>
      </c>
      <c r="I56" t="str">
        <f t="shared" si="5"/>
        <v>Missing</v>
      </c>
      <c r="N56"/>
    </row>
    <row r="57" spans="1:14" x14ac:dyDescent="0.35">
      <c r="A57" t="s">
        <v>132</v>
      </c>
      <c r="B57" s="4">
        <v>1768</v>
      </c>
      <c r="C57" s="4">
        <v>1799</v>
      </c>
      <c r="D57" s="4">
        <f t="shared" si="3"/>
        <v>31</v>
      </c>
      <c r="E57" s="1">
        <v>0.02</v>
      </c>
      <c r="H57" s="5" t="str">
        <f t="shared" si="4"/>
        <v/>
      </c>
      <c r="I57" t="str">
        <f t="shared" si="5"/>
        <v>Missing</v>
      </c>
      <c r="N57"/>
    </row>
    <row r="58" spans="1:14" x14ac:dyDescent="0.35">
      <c r="A58" t="s">
        <v>133</v>
      </c>
      <c r="B58" s="4">
        <v>199</v>
      </c>
      <c r="C58" s="4">
        <v>553</v>
      </c>
      <c r="D58" s="4">
        <f t="shared" si="3"/>
        <v>354</v>
      </c>
      <c r="E58" s="1">
        <v>0.64</v>
      </c>
      <c r="H58" s="5" t="str">
        <f t="shared" si="4"/>
        <v/>
      </c>
      <c r="I58" t="str">
        <f t="shared" si="5"/>
        <v>Missing</v>
      </c>
      <c r="N58"/>
    </row>
    <row r="59" spans="1:14" x14ac:dyDescent="0.35">
      <c r="A59" t="s">
        <v>136</v>
      </c>
      <c r="B59" s="4">
        <v>169</v>
      </c>
      <c r="C59" s="4">
        <v>320</v>
      </c>
      <c r="D59" s="4">
        <f t="shared" si="3"/>
        <v>151</v>
      </c>
      <c r="E59" s="1">
        <v>0.47</v>
      </c>
      <c r="H59" s="5" t="str">
        <f t="shared" si="4"/>
        <v/>
      </c>
      <c r="I59" t="str">
        <f t="shared" si="5"/>
        <v>Missing</v>
      </c>
      <c r="N59"/>
    </row>
    <row r="60" spans="1:14" x14ac:dyDescent="0.35">
      <c r="A60" t="s">
        <v>134</v>
      </c>
      <c r="B60" s="4">
        <v>450</v>
      </c>
      <c r="C60" s="4">
        <v>900</v>
      </c>
      <c r="D60" s="4">
        <f t="shared" si="3"/>
        <v>450</v>
      </c>
      <c r="E60" s="1">
        <v>0.5</v>
      </c>
      <c r="F60">
        <v>1</v>
      </c>
      <c r="G60" t="s">
        <v>135</v>
      </c>
      <c r="H60" s="5">
        <f t="shared" si="4"/>
        <v>2</v>
      </c>
      <c r="I60" t="str">
        <f t="shared" si="5"/>
        <v>Complete</v>
      </c>
      <c r="J60" t="str">
        <f t="shared" ref="J60:J76" si="6">IF(F60="","",IF(F60 &lt;3, "Poor", IF(AND(F60&gt;3,F60&lt;4.5),"Average", "Excellent" )))</f>
        <v>Poor</v>
      </c>
      <c r="K60" t="str">
        <f t="shared" ref="K60:K91" si="7">IF(E61&lt;20%, "Low Discount", IF(AND(E61&gt;20%, E61&lt;40%), "Medium Discount", "High Discount"))</f>
        <v>High Discount</v>
      </c>
      <c r="N60"/>
    </row>
    <row r="61" spans="1:14" x14ac:dyDescent="0.35">
      <c r="A61" t="s">
        <v>80</v>
      </c>
      <c r="B61" s="4">
        <v>2115</v>
      </c>
      <c r="C61" s="4">
        <v>4700</v>
      </c>
      <c r="D61" s="4">
        <f t="shared" si="3"/>
        <v>2585</v>
      </c>
      <c r="E61" s="1">
        <v>0.55000000000000004</v>
      </c>
      <c r="F61">
        <v>13</v>
      </c>
      <c r="G61" t="s">
        <v>81</v>
      </c>
      <c r="H61" s="5">
        <f t="shared" si="4"/>
        <v>2.1</v>
      </c>
      <c r="I61" t="str">
        <f t="shared" si="5"/>
        <v>Complete</v>
      </c>
      <c r="J61" t="str">
        <f t="shared" si="6"/>
        <v>Excellent</v>
      </c>
      <c r="K61" t="str">
        <f t="shared" si="7"/>
        <v>High Discount</v>
      </c>
      <c r="N61"/>
    </row>
    <row r="62" spans="1:14" x14ac:dyDescent="0.35">
      <c r="A62" t="s">
        <v>99</v>
      </c>
      <c r="B62" s="4">
        <v>1570</v>
      </c>
      <c r="C62" s="4">
        <v>2988</v>
      </c>
      <c r="D62" s="4">
        <f t="shared" si="3"/>
        <v>1418</v>
      </c>
      <c r="E62" s="1">
        <v>0.47</v>
      </c>
      <c r="F62">
        <v>7</v>
      </c>
      <c r="G62" t="s">
        <v>81</v>
      </c>
      <c r="H62" s="5">
        <f t="shared" si="4"/>
        <v>2.1</v>
      </c>
      <c r="I62" t="str">
        <f t="shared" si="5"/>
        <v>Complete</v>
      </c>
      <c r="J62" t="str">
        <f t="shared" si="6"/>
        <v>Excellent</v>
      </c>
      <c r="K62" t="str">
        <f t="shared" si="7"/>
        <v>High Discount</v>
      </c>
    </row>
    <row r="63" spans="1:14" x14ac:dyDescent="0.35">
      <c r="A63" t="s">
        <v>88</v>
      </c>
      <c r="B63" s="4">
        <v>990</v>
      </c>
      <c r="C63" s="4">
        <v>1814</v>
      </c>
      <c r="D63" s="4">
        <f t="shared" si="3"/>
        <v>824</v>
      </c>
      <c r="E63" s="1">
        <v>0.45</v>
      </c>
      <c r="F63">
        <v>6</v>
      </c>
      <c r="G63" t="s">
        <v>89</v>
      </c>
      <c r="H63" s="5">
        <f t="shared" si="4"/>
        <v>2.2000000000000002</v>
      </c>
      <c r="I63" t="str">
        <f t="shared" si="5"/>
        <v>Complete</v>
      </c>
      <c r="J63" t="str">
        <f t="shared" si="6"/>
        <v>Excellent</v>
      </c>
      <c r="K63" t="str">
        <f t="shared" si="7"/>
        <v>High Discount</v>
      </c>
    </row>
    <row r="64" spans="1:14" x14ac:dyDescent="0.35">
      <c r="A64" t="s">
        <v>98</v>
      </c>
      <c r="B64" s="4">
        <v>968</v>
      </c>
      <c r="C64" s="4">
        <v>1814</v>
      </c>
      <c r="D64" s="4">
        <f t="shared" si="3"/>
        <v>846</v>
      </c>
      <c r="E64" s="1">
        <v>0.47</v>
      </c>
      <c r="F64">
        <v>6</v>
      </c>
      <c r="G64" t="s">
        <v>89</v>
      </c>
      <c r="H64" s="5">
        <f t="shared" si="4"/>
        <v>2.2000000000000002</v>
      </c>
      <c r="I64" t="str">
        <f t="shared" si="5"/>
        <v>Complete</v>
      </c>
      <c r="J64" t="str">
        <f t="shared" si="6"/>
        <v>Excellent</v>
      </c>
      <c r="K64" t="str">
        <f t="shared" si="7"/>
        <v>High Discount</v>
      </c>
    </row>
    <row r="65" spans="1:14" x14ac:dyDescent="0.35">
      <c r="A65" t="s">
        <v>90</v>
      </c>
      <c r="B65" s="4">
        <v>1000</v>
      </c>
      <c r="C65" s="4">
        <v>2000</v>
      </c>
      <c r="D65" s="4">
        <f t="shared" si="3"/>
        <v>1000</v>
      </c>
      <c r="E65" s="1">
        <v>0.5</v>
      </c>
      <c r="F65">
        <v>7</v>
      </c>
      <c r="G65" t="s">
        <v>91</v>
      </c>
      <c r="H65" s="5">
        <f t="shared" si="4"/>
        <v>2.2999999999999998</v>
      </c>
      <c r="I65" t="str">
        <f t="shared" si="5"/>
        <v>Complete</v>
      </c>
      <c r="J65" t="str">
        <f t="shared" si="6"/>
        <v>Excellent</v>
      </c>
      <c r="K65" t="str">
        <f t="shared" si="7"/>
        <v>High Discount</v>
      </c>
    </row>
    <row r="66" spans="1:14" x14ac:dyDescent="0.35">
      <c r="A66" t="s">
        <v>96</v>
      </c>
      <c r="B66" s="4">
        <v>345</v>
      </c>
      <c r="C66" s="4">
        <v>602</v>
      </c>
      <c r="D66" s="4">
        <f t="shared" ref="D66:D97" si="8">C66-B66</f>
        <v>257</v>
      </c>
      <c r="E66" s="1">
        <v>0.43</v>
      </c>
      <c r="F66">
        <v>6</v>
      </c>
      <c r="G66" t="s">
        <v>91</v>
      </c>
      <c r="H66" s="5">
        <f t="shared" ref="H66:H97" si="9">IF(G66="", "", VALUE(LEFT(G66, SEARCH(" out", G66)-1)))</f>
        <v>2.2999999999999998</v>
      </c>
      <c r="I66" t="str">
        <f t="shared" ref="I66:I97" si="10">IF(OR(ISBLANK(G66), ISBLANK(D66)), "Missing", "Complete")</f>
        <v>Complete</v>
      </c>
      <c r="J66" t="str">
        <f t="shared" si="6"/>
        <v>Excellent</v>
      </c>
      <c r="K66" t="str">
        <f t="shared" si="7"/>
        <v>Low Discount</v>
      </c>
    </row>
    <row r="67" spans="1:14" x14ac:dyDescent="0.35">
      <c r="A67" t="s">
        <v>76</v>
      </c>
      <c r="B67" s="4">
        <v>2170</v>
      </c>
      <c r="C67" s="4">
        <v>2500</v>
      </c>
      <c r="D67" s="4">
        <f t="shared" si="8"/>
        <v>330</v>
      </c>
      <c r="E67" s="1">
        <v>0.13</v>
      </c>
      <c r="F67">
        <v>6</v>
      </c>
      <c r="G67" t="s">
        <v>77</v>
      </c>
      <c r="H67" s="5">
        <f t="shared" si="9"/>
        <v>2.5</v>
      </c>
      <c r="I67" t="str">
        <f t="shared" si="10"/>
        <v>Complete</v>
      </c>
      <c r="J67" t="str">
        <f t="shared" si="6"/>
        <v>Excellent</v>
      </c>
      <c r="K67" t="str">
        <f t="shared" si="7"/>
        <v>High Discount</v>
      </c>
    </row>
    <row r="68" spans="1:14" x14ac:dyDescent="0.35">
      <c r="A68" t="s">
        <v>93</v>
      </c>
      <c r="B68" s="4">
        <v>382</v>
      </c>
      <c r="C68" s="4">
        <v>700</v>
      </c>
      <c r="D68" s="4">
        <f t="shared" si="8"/>
        <v>318</v>
      </c>
      <c r="E68" s="1">
        <v>0.45</v>
      </c>
      <c r="F68">
        <v>17</v>
      </c>
      <c r="G68" t="s">
        <v>94</v>
      </c>
      <c r="H68" s="5">
        <f t="shared" si="9"/>
        <v>2.6</v>
      </c>
      <c r="I68" t="str">
        <f t="shared" si="10"/>
        <v>Complete</v>
      </c>
      <c r="J68" t="str">
        <f t="shared" si="6"/>
        <v>Excellent</v>
      </c>
      <c r="K68" t="str">
        <f t="shared" si="7"/>
        <v>High Discount</v>
      </c>
    </row>
    <row r="69" spans="1:14" x14ac:dyDescent="0.35">
      <c r="A69" t="s">
        <v>84</v>
      </c>
      <c r="B69" s="4">
        <v>325</v>
      </c>
      <c r="C69" s="4">
        <v>680</v>
      </c>
      <c r="D69" s="4">
        <f t="shared" si="8"/>
        <v>355</v>
      </c>
      <c r="E69" s="1">
        <v>0.52</v>
      </c>
      <c r="F69">
        <v>15</v>
      </c>
      <c r="G69" t="s">
        <v>85</v>
      </c>
      <c r="H69" s="5">
        <f t="shared" si="9"/>
        <v>2.7</v>
      </c>
      <c r="I69" t="str">
        <f t="shared" si="10"/>
        <v>Complete</v>
      </c>
      <c r="J69" t="str">
        <f t="shared" si="6"/>
        <v>Excellent</v>
      </c>
      <c r="K69" t="str">
        <f t="shared" si="7"/>
        <v>High Discount</v>
      </c>
    </row>
    <row r="70" spans="1:14" x14ac:dyDescent="0.35">
      <c r="A70" t="s">
        <v>82</v>
      </c>
      <c r="B70" s="4">
        <v>445</v>
      </c>
      <c r="C70" s="4">
        <v>873</v>
      </c>
      <c r="D70" s="4">
        <f t="shared" si="8"/>
        <v>428</v>
      </c>
      <c r="E70" s="1">
        <v>0.49</v>
      </c>
      <c r="F70">
        <v>69</v>
      </c>
      <c r="G70" t="s">
        <v>83</v>
      </c>
      <c r="H70" s="5">
        <f t="shared" si="9"/>
        <v>2.8</v>
      </c>
      <c r="I70" t="str">
        <f t="shared" si="10"/>
        <v>Complete</v>
      </c>
      <c r="J70" t="str">
        <f t="shared" si="6"/>
        <v>Excellent</v>
      </c>
      <c r="K70" t="str">
        <f t="shared" si="7"/>
        <v>Medium Discount</v>
      </c>
    </row>
    <row r="71" spans="1:14" x14ac:dyDescent="0.35">
      <c r="A71" t="s">
        <v>86</v>
      </c>
      <c r="B71" s="4">
        <v>1220</v>
      </c>
      <c r="C71" s="4">
        <v>1555</v>
      </c>
      <c r="D71" s="4">
        <f t="shared" si="8"/>
        <v>335</v>
      </c>
      <c r="E71" s="1">
        <v>0.22</v>
      </c>
      <c r="F71">
        <v>16</v>
      </c>
      <c r="G71" t="s">
        <v>87</v>
      </c>
      <c r="H71" s="5">
        <f t="shared" si="9"/>
        <v>2.9</v>
      </c>
      <c r="I71" t="str">
        <f t="shared" si="10"/>
        <v>Complete</v>
      </c>
      <c r="J71" t="str">
        <f t="shared" si="6"/>
        <v>Excellent</v>
      </c>
      <c r="K71" t="str">
        <f t="shared" si="7"/>
        <v>High Discount</v>
      </c>
    </row>
    <row r="72" spans="1:14" x14ac:dyDescent="0.35">
      <c r="A72" t="s">
        <v>78</v>
      </c>
      <c r="B72" s="4">
        <v>458</v>
      </c>
      <c r="C72" s="4">
        <v>986</v>
      </c>
      <c r="D72" s="4">
        <f t="shared" si="8"/>
        <v>528</v>
      </c>
      <c r="E72" s="1">
        <v>0.54</v>
      </c>
      <c r="F72">
        <v>10</v>
      </c>
      <c r="G72" t="s">
        <v>79</v>
      </c>
      <c r="H72" s="5">
        <f t="shared" si="9"/>
        <v>3</v>
      </c>
      <c r="I72" t="str">
        <f t="shared" si="10"/>
        <v>Complete</v>
      </c>
      <c r="J72" t="str">
        <f t="shared" si="6"/>
        <v>Excellent</v>
      </c>
      <c r="K72" t="str">
        <f t="shared" si="7"/>
        <v>Medium Discount</v>
      </c>
    </row>
    <row r="73" spans="1:14" x14ac:dyDescent="0.35">
      <c r="A73" t="s">
        <v>92</v>
      </c>
      <c r="B73" s="4">
        <v>3750</v>
      </c>
      <c r="C73" s="4">
        <v>6143</v>
      </c>
      <c r="D73" s="4">
        <f t="shared" si="8"/>
        <v>2393</v>
      </c>
      <c r="E73" s="1">
        <v>0.39</v>
      </c>
      <c r="F73">
        <v>5</v>
      </c>
      <c r="G73" t="s">
        <v>79</v>
      </c>
      <c r="H73" s="5">
        <f t="shared" si="9"/>
        <v>3</v>
      </c>
      <c r="I73" t="str">
        <f t="shared" si="10"/>
        <v>Complete</v>
      </c>
      <c r="J73" t="str">
        <f t="shared" si="6"/>
        <v>Excellent</v>
      </c>
      <c r="K73" t="str">
        <f t="shared" si="7"/>
        <v>Medium Discount</v>
      </c>
    </row>
    <row r="74" spans="1:14" x14ac:dyDescent="0.35">
      <c r="A74" t="s">
        <v>95</v>
      </c>
      <c r="B74" s="4">
        <v>2300</v>
      </c>
      <c r="C74" s="4">
        <v>3240</v>
      </c>
      <c r="D74" s="4">
        <f t="shared" si="8"/>
        <v>940</v>
      </c>
      <c r="E74" s="1">
        <v>0.28999999999999998</v>
      </c>
      <c r="F74">
        <v>5</v>
      </c>
      <c r="G74" t="s">
        <v>79</v>
      </c>
      <c r="H74" s="5">
        <f t="shared" si="9"/>
        <v>3</v>
      </c>
      <c r="I74" t="str">
        <f t="shared" si="10"/>
        <v>Complete</v>
      </c>
      <c r="J74" t="str">
        <f t="shared" si="6"/>
        <v>Excellent</v>
      </c>
      <c r="K74" t="str">
        <f t="shared" si="7"/>
        <v>High Discount</v>
      </c>
    </row>
    <row r="75" spans="1:14" x14ac:dyDescent="0.35">
      <c r="A75" t="s">
        <v>97</v>
      </c>
      <c r="B75" s="4">
        <v>509</v>
      </c>
      <c r="C75" s="4">
        <v>899</v>
      </c>
      <c r="D75" s="4">
        <f t="shared" si="8"/>
        <v>390</v>
      </c>
      <c r="E75" s="1">
        <v>0.43</v>
      </c>
      <c r="F75">
        <v>5</v>
      </c>
      <c r="G75" t="s">
        <v>79</v>
      </c>
      <c r="H75" s="5">
        <f t="shared" si="9"/>
        <v>3</v>
      </c>
      <c r="I75" t="str">
        <f t="shared" si="10"/>
        <v>Complete</v>
      </c>
      <c r="J75" t="str">
        <f t="shared" si="6"/>
        <v>Excellent</v>
      </c>
      <c r="K75" t="str">
        <f t="shared" si="7"/>
        <v>High Discount</v>
      </c>
    </row>
    <row r="76" spans="1:14" x14ac:dyDescent="0.35">
      <c r="A76" t="s">
        <v>104</v>
      </c>
      <c r="B76" s="4">
        <v>1189</v>
      </c>
      <c r="C76" s="4">
        <v>2199</v>
      </c>
      <c r="D76" s="4">
        <f t="shared" si="8"/>
        <v>1010</v>
      </c>
      <c r="E76" s="1">
        <v>0.46</v>
      </c>
      <c r="F76">
        <v>1</v>
      </c>
      <c r="G76" t="s">
        <v>79</v>
      </c>
      <c r="H76" s="5">
        <f t="shared" si="9"/>
        <v>3</v>
      </c>
      <c r="I76" t="str">
        <f t="shared" si="10"/>
        <v>Complete</v>
      </c>
      <c r="J76" t="str">
        <f t="shared" si="6"/>
        <v>Poor</v>
      </c>
      <c r="K76" t="str">
        <f t="shared" si="7"/>
        <v>High Discount</v>
      </c>
    </row>
    <row r="77" spans="1:14" x14ac:dyDescent="0.35">
      <c r="A77" t="s">
        <v>35</v>
      </c>
      <c r="B77" s="4">
        <v>38</v>
      </c>
      <c r="C77" s="4">
        <v>80</v>
      </c>
      <c r="D77" s="4">
        <f t="shared" si="8"/>
        <v>42</v>
      </c>
      <c r="E77" s="1">
        <v>0.53</v>
      </c>
      <c r="F77">
        <v>13</v>
      </c>
      <c r="G77" t="s">
        <v>36</v>
      </c>
      <c r="H77" s="5">
        <f t="shared" si="9"/>
        <v>3.3</v>
      </c>
      <c r="I77" t="str">
        <f t="shared" si="10"/>
        <v>Complete</v>
      </c>
      <c r="J77" t="str">
        <f>IF(H77="","",IF(H77 &lt;3, "Poor", IF(AND(H77&gt;3,H77&lt;4.5),"Average", "Excellent" )))</f>
        <v>Average</v>
      </c>
      <c r="K77" t="str">
        <f t="shared" si="7"/>
        <v>High Discount</v>
      </c>
      <c r="N77"/>
    </row>
    <row r="78" spans="1:14" x14ac:dyDescent="0.35">
      <c r="A78" t="s">
        <v>21</v>
      </c>
      <c r="B78" s="4">
        <v>1600</v>
      </c>
      <c r="C78" s="4">
        <v>2929</v>
      </c>
      <c r="D78" s="4">
        <f t="shared" si="8"/>
        <v>1329</v>
      </c>
      <c r="E78" s="1">
        <v>0.45</v>
      </c>
      <c r="F78">
        <v>5</v>
      </c>
      <c r="G78" t="s">
        <v>22</v>
      </c>
      <c r="H78" s="5">
        <f t="shared" si="9"/>
        <v>3.8</v>
      </c>
      <c r="I78" t="str">
        <f t="shared" si="10"/>
        <v>Complete</v>
      </c>
      <c r="J78" t="str">
        <f>IF(H78="","",IF(H78 &lt;3, "Poor", IF(AND(H78&gt;3,H78&lt;4.5),"Average", "Excellent" )))</f>
        <v>Average</v>
      </c>
      <c r="K78" t="str">
        <f t="shared" si="7"/>
        <v>Low Discount</v>
      </c>
      <c r="N78"/>
    </row>
    <row r="79" spans="1:14" x14ac:dyDescent="0.35">
      <c r="A79" t="s">
        <v>44</v>
      </c>
      <c r="B79" s="4">
        <v>2880</v>
      </c>
      <c r="C79" s="4">
        <v>3520</v>
      </c>
      <c r="D79" s="4">
        <f t="shared" si="8"/>
        <v>640</v>
      </c>
      <c r="E79" s="1">
        <v>0.18</v>
      </c>
      <c r="F79">
        <v>12</v>
      </c>
      <c r="G79" t="s">
        <v>22</v>
      </c>
      <c r="H79" s="5">
        <f t="shared" si="9"/>
        <v>3.8</v>
      </c>
      <c r="I79" t="str">
        <f t="shared" si="10"/>
        <v>Complete</v>
      </c>
      <c r="J79" t="str">
        <f>IF(F79="","",IF(F79 &lt;3, "Poor", IF(AND(F79&gt;3,F79&lt;4.5),"Average", "Excellent" )))</f>
        <v>Excellent</v>
      </c>
      <c r="K79" t="str">
        <f t="shared" si="7"/>
        <v>Medium Discount</v>
      </c>
      <c r="N79"/>
    </row>
    <row r="80" spans="1:14" x14ac:dyDescent="0.35">
      <c r="A80" t="s">
        <v>45</v>
      </c>
      <c r="B80" s="4">
        <v>1350</v>
      </c>
      <c r="C80" s="4">
        <v>1990</v>
      </c>
      <c r="D80" s="4">
        <f t="shared" si="8"/>
        <v>640</v>
      </c>
      <c r="E80" s="1">
        <v>0.32</v>
      </c>
      <c r="F80">
        <v>13</v>
      </c>
      <c r="G80" t="s">
        <v>22</v>
      </c>
      <c r="H80" s="5">
        <f t="shared" si="9"/>
        <v>3.8</v>
      </c>
      <c r="I80" t="str">
        <f t="shared" si="10"/>
        <v>Complete</v>
      </c>
      <c r="J80" t="str">
        <f>IF(F80="","",IF(F80 &lt;3, "Poor", IF(AND(F80&gt;3,F80&lt;4.5),"Average", "Excellent" )))</f>
        <v>Excellent</v>
      </c>
      <c r="K80" t="str">
        <f t="shared" si="7"/>
        <v>Low Discount</v>
      </c>
      <c r="N80"/>
    </row>
    <row r="81" spans="1:14" x14ac:dyDescent="0.35">
      <c r="A81" t="s">
        <v>16</v>
      </c>
      <c r="B81" s="4">
        <v>2999</v>
      </c>
      <c r="C81" s="4">
        <v>3290</v>
      </c>
      <c r="D81" s="4">
        <f t="shared" si="8"/>
        <v>291</v>
      </c>
      <c r="E81" s="1">
        <v>0.09</v>
      </c>
      <c r="F81">
        <v>15</v>
      </c>
      <c r="G81" t="s">
        <v>17</v>
      </c>
      <c r="H81" s="5">
        <f t="shared" si="9"/>
        <v>4</v>
      </c>
      <c r="I81" t="str">
        <f t="shared" si="10"/>
        <v>Complete</v>
      </c>
      <c r="J81" t="str">
        <f>IF(H81="","",IF(H81 &lt;3, "Poor", IF(AND(H81&gt;3,H81&lt;4.5),"Average", "Excellent" )))</f>
        <v>Average</v>
      </c>
      <c r="K81" t="str">
        <f t="shared" si="7"/>
        <v>Medium Discount</v>
      </c>
    </row>
    <row r="82" spans="1:14" x14ac:dyDescent="0.35">
      <c r="A82" t="s">
        <v>19</v>
      </c>
      <c r="B82" s="4">
        <v>988</v>
      </c>
      <c r="C82" s="4">
        <v>1580</v>
      </c>
      <c r="D82" s="4">
        <f t="shared" si="8"/>
        <v>592</v>
      </c>
      <c r="E82" s="1">
        <v>0.37</v>
      </c>
      <c r="F82">
        <v>2</v>
      </c>
      <c r="G82" t="s">
        <v>17</v>
      </c>
      <c r="H82" s="5">
        <f t="shared" si="9"/>
        <v>4</v>
      </c>
      <c r="I82" t="str">
        <f t="shared" si="10"/>
        <v>Complete</v>
      </c>
      <c r="J82" t="str">
        <f>IF(H82="","",IF(H82 &lt;3, "Poor", IF(AND(H82&gt;3,H82&lt;4.5),"Average", "Excellent" )))</f>
        <v>Average</v>
      </c>
      <c r="K82" t="str">
        <f t="shared" si="7"/>
        <v>Medium Discount</v>
      </c>
    </row>
    <row r="83" spans="1:14" x14ac:dyDescent="0.35">
      <c r="A83" t="s">
        <v>38</v>
      </c>
      <c r="B83" s="4">
        <v>880</v>
      </c>
      <c r="C83" s="4">
        <v>1350</v>
      </c>
      <c r="D83" s="4">
        <f t="shared" si="8"/>
        <v>470</v>
      </c>
      <c r="E83" s="1">
        <v>0.35</v>
      </c>
      <c r="F83">
        <v>6</v>
      </c>
      <c r="G83" t="s">
        <v>17</v>
      </c>
      <c r="H83" s="5">
        <f t="shared" si="9"/>
        <v>4</v>
      </c>
      <c r="I83" t="str">
        <f t="shared" si="10"/>
        <v>Complete</v>
      </c>
      <c r="J83" t="str">
        <f>IF(F83="","",IF(F83 &lt;3, "Poor", IF(AND(F83&gt;3,F83&lt;4.5),"Average", "Excellent" )))</f>
        <v>Excellent</v>
      </c>
      <c r="K83" t="str">
        <f t="shared" si="7"/>
        <v>High Discount</v>
      </c>
      <c r="N83"/>
    </row>
    <row r="84" spans="1:14" x14ac:dyDescent="0.35">
      <c r="A84" t="s">
        <v>108</v>
      </c>
      <c r="B84" s="4">
        <v>330</v>
      </c>
      <c r="C84" s="4">
        <v>647</v>
      </c>
      <c r="D84" s="4">
        <f t="shared" si="8"/>
        <v>317</v>
      </c>
      <c r="E84" s="1">
        <v>0.49</v>
      </c>
      <c r="F84">
        <v>1</v>
      </c>
      <c r="G84" t="s">
        <v>17</v>
      </c>
      <c r="H84" s="5">
        <f t="shared" si="9"/>
        <v>4</v>
      </c>
      <c r="I84" t="str">
        <f t="shared" si="10"/>
        <v>Complete</v>
      </c>
      <c r="J84" t="str">
        <f>IF(F84="","",IF(F84 &lt;3, "Poor", IF(AND(F84&gt;3,F84&lt;4.5),"Average", "Excellent" )))</f>
        <v>Poor</v>
      </c>
      <c r="K84" t="str">
        <f t="shared" si="7"/>
        <v>High Discount</v>
      </c>
      <c r="N84"/>
    </row>
    <row r="85" spans="1:14" x14ac:dyDescent="0.35">
      <c r="A85" t="s">
        <v>8</v>
      </c>
      <c r="B85" s="4">
        <v>527</v>
      </c>
      <c r="C85" s="4">
        <v>999</v>
      </c>
      <c r="D85" s="4">
        <f t="shared" si="8"/>
        <v>472</v>
      </c>
      <c r="E85" s="1">
        <v>0.47</v>
      </c>
      <c r="F85">
        <v>14</v>
      </c>
      <c r="G85" t="s">
        <v>9</v>
      </c>
      <c r="H85" s="5">
        <f t="shared" si="9"/>
        <v>4.0999999999999996</v>
      </c>
      <c r="I85" t="str">
        <f t="shared" si="10"/>
        <v>Complete</v>
      </c>
      <c r="J85" t="str">
        <f>IF(H85="","",IF(H85 &lt;3, "Poor", IF(AND(H85&gt;3,H85&lt;4.5),"Average", "Excellent" )))</f>
        <v>Average</v>
      </c>
      <c r="K85" t="str">
        <f t="shared" si="7"/>
        <v>High Discount</v>
      </c>
    </row>
    <row r="86" spans="1:14" x14ac:dyDescent="0.35">
      <c r="A86" t="s">
        <v>23</v>
      </c>
      <c r="B86" s="4">
        <v>799</v>
      </c>
      <c r="C86" s="4">
        <v>999</v>
      </c>
      <c r="D86" s="4">
        <f t="shared" si="8"/>
        <v>200</v>
      </c>
      <c r="E86" s="1">
        <v>0.2</v>
      </c>
      <c r="F86">
        <v>12</v>
      </c>
      <c r="G86" t="s">
        <v>9</v>
      </c>
      <c r="H86" s="5">
        <f t="shared" si="9"/>
        <v>4.0999999999999996</v>
      </c>
      <c r="I86" t="str">
        <f t="shared" si="10"/>
        <v>Complete</v>
      </c>
      <c r="J86" t="str">
        <f>IF(H86="","",IF(H86 &lt;3, "Poor", IF(AND(H86&gt;3,H86&lt;4.5),"Average", "Excellent" )))</f>
        <v>Average</v>
      </c>
      <c r="K86" t="str">
        <f t="shared" si="7"/>
        <v>Medium Discount</v>
      </c>
      <c r="N86"/>
    </row>
    <row r="87" spans="1:14" x14ac:dyDescent="0.35">
      <c r="A87" t="s">
        <v>46</v>
      </c>
      <c r="B87" s="4">
        <v>1758</v>
      </c>
      <c r="C87" s="4">
        <v>2499</v>
      </c>
      <c r="D87" s="4">
        <f t="shared" si="8"/>
        <v>741</v>
      </c>
      <c r="E87" s="1">
        <v>0.3</v>
      </c>
      <c r="F87">
        <v>20</v>
      </c>
      <c r="G87" t="s">
        <v>9</v>
      </c>
      <c r="H87" s="5">
        <f t="shared" si="9"/>
        <v>4.0999999999999996</v>
      </c>
      <c r="I87" t="str">
        <f t="shared" si="10"/>
        <v>Complete</v>
      </c>
      <c r="J87" t="str">
        <f>IF(F87="","",IF(F87 &lt;3, "Poor", IF(AND(F87&gt;3,F87&lt;4.5),"Average", "Excellent" )))</f>
        <v>Excellent</v>
      </c>
      <c r="K87" t="str">
        <f t="shared" si="7"/>
        <v>Medium Discount</v>
      </c>
      <c r="N87"/>
    </row>
    <row r="88" spans="1:14" x14ac:dyDescent="0.35">
      <c r="A88" t="s">
        <v>27</v>
      </c>
      <c r="B88" s="4">
        <v>1680</v>
      </c>
      <c r="C88" s="4">
        <v>2499</v>
      </c>
      <c r="D88" s="4">
        <f t="shared" si="8"/>
        <v>819</v>
      </c>
      <c r="E88" s="1">
        <v>0.33</v>
      </c>
      <c r="F88">
        <v>9</v>
      </c>
      <c r="G88" t="s">
        <v>28</v>
      </c>
      <c r="H88" s="5">
        <f t="shared" si="9"/>
        <v>4.2</v>
      </c>
      <c r="I88" t="str">
        <f t="shared" si="10"/>
        <v>Complete</v>
      </c>
      <c r="J88" t="str">
        <f>IF(H88="","",IF(H88 &lt;3, "Poor", IF(AND(H88&gt;3,H88&lt;4.5),"Average", "Excellent" )))</f>
        <v>Average</v>
      </c>
      <c r="K88" t="str">
        <f t="shared" si="7"/>
        <v>High Discount</v>
      </c>
      <c r="N88"/>
    </row>
    <row r="89" spans="1:14" x14ac:dyDescent="0.35">
      <c r="A89" t="s">
        <v>41</v>
      </c>
      <c r="B89" s="4">
        <v>2048</v>
      </c>
      <c r="C89" s="4">
        <v>4500</v>
      </c>
      <c r="D89" s="4">
        <f t="shared" si="8"/>
        <v>2452</v>
      </c>
      <c r="E89" s="1">
        <v>0.54</v>
      </c>
      <c r="F89">
        <v>7</v>
      </c>
      <c r="G89" t="s">
        <v>42</v>
      </c>
      <c r="H89" s="5">
        <f t="shared" si="9"/>
        <v>4.3</v>
      </c>
      <c r="I89" t="str">
        <f t="shared" si="10"/>
        <v>Complete</v>
      </c>
      <c r="J89" t="str">
        <f>IF(F89="","",IF(F89 &lt;3, "Poor", IF(AND(F89&gt;3,F89&lt;4.5),"Average", "Excellent" )))</f>
        <v>Excellent</v>
      </c>
      <c r="K89" t="str">
        <f t="shared" si="7"/>
        <v>High Discount</v>
      </c>
      <c r="N89"/>
    </row>
    <row r="90" spans="1:14" x14ac:dyDescent="0.35">
      <c r="A90" t="s">
        <v>48</v>
      </c>
      <c r="B90" s="4">
        <v>185</v>
      </c>
      <c r="C90" s="4">
        <v>382</v>
      </c>
      <c r="D90" s="4">
        <f t="shared" si="8"/>
        <v>197</v>
      </c>
      <c r="E90" s="1">
        <v>0.52</v>
      </c>
      <c r="F90">
        <v>9</v>
      </c>
      <c r="G90" t="s">
        <v>42</v>
      </c>
      <c r="H90" s="5">
        <f t="shared" si="9"/>
        <v>4.3</v>
      </c>
      <c r="I90" t="str">
        <f t="shared" si="10"/>
        <v>Complete</v>
      </c>
      <c r="J90" t="str">
        <f>IF(F90="","",IF(F90 &lt;3, "Poor", IF(AND(F90&gt;3,F90&lt;4.5),"Average", "Excellent" )))</f>
        <v>Excellent</v>
      </c>
      <c r="K90" t="str">
        <f t="shared" si="7"/>
        <v>High Discount</v>
      </c>
      <c r="N90"/>
    </row>
    <row r="91" spans="1:14" x14ac:dyDescent="0.35">
      <c r="A91" t="s">
        <v>50</v>
      </c>
      <c r="B91" s="4">
        <v>1820</v>
      </c>
      <c r="C91" s="4">
        <v>3490</v>
      </c>
      <c r="D91" s="4">
        <f t="shared" si="8"/>
        <v>1670</v>
      </c>
      <c r="E91" s="1">
        <v>0.48</v>
      </c>
      <c r="F91">
        <v>9</v>
      </c>
      <c r="G91" t="s">
        <v>42</v>
      </c>
      <c r="H91" s="5">
        <f t="shared" si="9"/>
        <v>4.3</v>
      </c>
      <c r="I91" t="str">
        <f t="shared" si="10"/>
        <v>Complete</v>
      </c>
      <c r="J91" t="str">
        <f>IF(F91="","",IF(F91 &lt;3, "Poor", IF(AND(F91&gt;3,F91&lt;4.5),"Average", "Excellent" )))</f>
        <v>Excellent</v>
      </c>
      <c r="K91" t="str">
        <f t="shared" si="7"/>
        <v>High Discount</v>
      </c>
      <c r="N91"/>
    </row>
    <row r="92" spans="1:14" x14ac:dyDescent="0.35">
      <c r="A92" t="s">
        <v>55</v>
      </c>
      <c r="B92" s="4">
        <v>389</v>
      </c>
      <c r="C92" s="4">
        <v>656</v>
      </c>
      <c r="D92" s="4">
        <f t="shared" si="8"/>
        <v>267</v>
      </c>
      <c r="E92" s="1">
        <v>0.41</v>
      </c>
      <c r="F92">
        <v>36</v>
      </c>
      <c r="G92" t="s">
        <v>42</v>
      </c>
      <c r="H92" s="5">
        <f t="shared" si="9"/>
        <v>4.3</v>
      </c>
      <c r="I92" t="str">
        <f t="shared" si="10"/>
        <v>Complete</v>
      </c>
      <c r="J92" t="str">
        <f>IF(F92="","",IF(F92 &lt;3, "Poor", IF(AND(F92&gt;3,F92&lt;4.5),"Average", "Excellent" )))</f>
        <v>Excellent</v>
      </c>
      <c r="K92" t="str">
        <f t="shared" ref="K92:K116" si="11">IF(E93&lt;20%, "Low Discount", IF(AND(E93&gt;20%, E93&lt;40%), "Medium Discount", "High Discount"))</f>
        <v>Medium Discount</v>
      </c>
      <c r="N92"/>
    </row>
    <row r="93" spans="1:14" x14ac:dyDescent="0.35">
      <c r="A93" t="s">
        <v>39</v>
      </c>
      <c r="B93" s="4">
        <v>1650</v>
      </c>
      <c r="C93" s="4">
        <v>2150</v>
      </c>
      <c r="D93" s="4">
        <f t="shared" si="8"/>
        <v>500</v>
      </c>
      <c r="E93" s="1">
        <v>0.23</v>
      </c>
      <c r="F93">
        <v>14</v>
      </c>
      <c r="G93" t="s">
        <v>40</v>
      </c>
      <c r="H93" s="5">
        <f t="shared" si="9"/>
        <v>4.4000000000000004</v>
      </c>
      <c r="I93" t="str">
        <f t="shared" si="10"/>
        <v>Complete</v>
      </c>
      <c r="J93" t="str">
        <f>IF(F93="","",IF(F93 &lt;3, "Poor", IF(AND(F93&gt;3,F93&lt;4.5),"Average", "Excellent" )))</f>
        <v>Excellent</v>
      </c>
      <c r="K93" t="str">
        <f t="shared" si="11"/>
        <v>Medium Discount</v>
      </c>
      <c r="N93"/>
    </row>
    <row r="94" spans="1:14" x14ac:dyDescent="0.35">
      <c r="A94" t="s">
        <v>6</v>
      </c>
      <c r="B94" s="4">
        <v>950</v>
      </c>
      <c r="C94" s="4">
        <v>1525</v>
      </c>
      <c r="D94" s="4">
        <f t="shared" si="8"/>
        <v>575</v>
      </c>
      <c r="E94" s="1">
        <v>0.38</v>
      </c>
      <c r="F94">
        <v>2</v>
      </c>
      <c r="G94" t="s">
        <v>7</v>
      </c>
      <c r="H94" s="5">
        <f t="shared" si="9"/>
        <v>4.5</v>
      </c>
      <c r="I94" t="str">
        <f t="shared" si="10"/>
        <v>Complete</v>
      </c>
      <c r="J94" t="str">
        <f>IF(H94="","",IF(H94 &lt;3, "Poor", IF(AND(H94&gt;3,H94&lt;4.5),"Average", "Excellent" )))</f>
        <v>Excellent</v>
      </c>
      <c r="K94" t="str">
        <f t="shared" si="11"/>
        <v>High Discount</v>
      </c>
      <c r="N94"/>
    </row>
    <row r="95" spans="1:14" x14ac:dyDescent="0.35">
      <c r="A95" t="s">
        <v>26</v>
      </c>
      <c r="B95" s="4">
        <v>501</v>
      </c>
      <c r="C95" s="4">
        <v>860</v>
      </c>
      <c r="D95" s="4">
        <f t="shared" si="8"/>
        <v>359</v>
      </c>
      <c r="E95" s="1">
        <v>0.42</v>
      </c>
      <c r="F95">
        <v>6</v>
      </c>
      <c r="G95" t="s">
        <v>7</v>
      </c>
      <c r="H95" s="5">
        <f t="shared" si="9"/>
        <v>4.5</v>
      </c>
      <c r="I95" t="str">
        <f t="shared" si="10"/>
        <v>Complete</v>
      </c>
      <c r="J95" t="str">
        <f>IF(H95="","",IF(H95 &lt;3, "Poor", IF(AND(H95&gt;3,H95&lt;4.5),"Average", "Excellent" )))</f>
        <v>Excellent</v>
      </c>
      <c r="K95" t="str">
        <f t="shared" si="11"/>
        <v>Medium Discount</v>
      </c>
      <c r="N95"/>
    </row>
    <row r="96" spans="1:14" x14ac:dyDescent="0.35">
      <c r="A96" t="s">
        <v>52</v>
      </c>
      <c r="B96" s="4">
        <v>1980</v>
      </c>
      <c r="C96" s="4">
        <v>2699</v>
      </c>
      <c r="D96" s="4">
        <f t="shared" si="8"/>
        <v>719</v>
      </c>
      <c r="E96" s="1">
        <v>0.27</v>
      </c>
      <c r="F96">
        <v>32</v>
      </c>
      <c r="G96" t="s">
        <v>7</v>
      </c>
      <c r="H96" s="5">
        <f t="shared" si="9"/>
        <v>4.5</v>
      </c>
      <c r="I96" t="str">
        <f t="shared" si="10"/>
        <v>Complete</v>
      </c>
      <c r="J96" t="str">
        <f>IF(F96="","",IF(F96 &lt;3, "Poor", IF(AND(F96&gt;3,F96&lt;4.5),"Average", "Excellent" )))</f>
        <v>Excellent</v>
      </c>
      <c r="K96" t="str">
        <f t="shared" si="11"/>
        <v>Medium Discount</v>
      </c>
      <c r="N96"/>
    </row>
    <row r="97" spans="1:14" x14ac:dyDescent="0.35">
      <c r="A97" t="s">
        <v>56</v>
      </c>
      <c r="B97" s="4">
        <v>1620</v>
      </c>
      <c r="C97" s="4">
        <v>2200</v>
      </c>
      <c r="D97" s="4">
        <f t="shared" si="8"/>
        <v>580</v>
      </c>
      <c r="E97" s="1">
        <v>0.38</v>
      </c>
      <c r="F97">
        <v>2</v>
      </c>
      <c r="G97" t="s">
        <v>7</v>
      </c>
      <c r="H97" s="5">
        <f t="shared" si="9"/>
        <v>4.5</v>
      </c>
      <c r="I97" t="str">
        <f t="shared" si="10"/>
        <v>Complete</v>
      </c>
      <c r="J97" t="str">
        <f>IF(F97="","",IF(F97 &lt;3, "Poor", IF(AND(F97&gt;3,F97&lt;4.5),"Average", "Excellent" )))</f>
        <v>Poor</v>
      </c>
      <c r="K97" t="str">
        <f t="shared" si="11"/>
        <v>Medium Discount</v>
      </c>
      <c r="N97"/>
    </row>
    <row r="98" spans="1:14" x14ac:dyDescent="0.35">
      <c r="A98" t="s">
        <v>10</v>
      </c>
      <c r="B98" s="4">
        <v>2199</v>
      </c>
      <c r="C98" s="4">
        <v>2923</v>
      </c>
      <c r="D98" s="4">
        <f t="shared" ref="D98:D116" si="12">C98-B98</f>
        <v>724</v>
      </c>
      <c r="E98" s="1">
        <v>0.25</v>
      </c>
      <c r="F98">
        <v>24</v>
      </c>
      <c r="G98" t="s">
        <v>11</v>
      </c>
      <c r="H98" s="5">
        <f t="shared" ref="H98:H116" si="13">IF(G98="", "", VALUE(LEFT(G98, SEARCH(" out", G98)-1)))</f>
        <v>4.5999999999999996</v>
      </c>
      <c r="I98" t="str">
        <f t="shared" ref="I98:I116" si="14">IF(OR(ISBLANK(G98), ISBLANK(D98)), "Missing", "Complete")</f>
        <v>Complete</v>
      </c>
      <c r="J98" t="str">
        <f>IF(H98="","",IF(H98 &lt;3, "Poor", IF(AND(H98&gt;3,H98&lt;4.5),"Average", "Excellent" )))</f>
        <v>Excellent</v>
      </c>
      <c r="K98" t="str">
        <f t="shared" si="11"/>
        <v>Medium Discount</v>
      </c>
      <c r="N98"/>
    </row>
    <row r="99" spans="1:14" x14ac:dyDescent="0.35">
      <c r="A99" t="s">
        <v>18</v>
      </c>
      <c r="B99" s="4">
        <v>2319</v>
      </c>
      <c r="C99" s="4">
        <v>3032</v>
      </c>
      <c r="D99" s="4">
        <f t="shared" si="12"/>
        <v>713</v>
      </c>
      <c r="E99" s="1">
        <v>0.24</v>
      </c>
      <c r="F99">
        <v>55</v>
      </c>
      <c r="G99" t="s">
        <v>11</v>
      </c>
      <c r="H99" s="5">
        <f t="shared" si="13"/>
        <v>4.5999999999999996</v>
      </c>
      <c r="I99" t="str">
        <f t="shared" si="14"/>
        <v>Complete</v>
      </c>
      <c r="J99" t="str">
        <f>IF(H99="","",IF(H99 &lt;3, "Poor", IF(AND(H99&gt;3,H99&lt;4.5),"Average", "Excellent" )))</f>
        <v>Excellent</v>
      </c>
      <c r="K99" t="str">
        <f t="shared" si="11"/>
        <v>Low Discount</v>
      </c>
      <c r="N99"/>
    </row>
    <row r="100" spans="1:14" x14ac:dyDescent="0.35">
      <c r="A100" t="s">
        <v>33</v>
      </c>
      <c r="B100" s="4">
        <v>2999</v>
      </c>
      <c r="C100" s="4">
        <v>3699</v>
      </c>
      <c r="D100" s="4">
        <f t="shared" si="12"/>
        <v>700</v>
      </c>
      <c r="E100" s="1">
        <v>0.19</v>
      </c>
      <c r="F100">
        <v>5</v>
      </c>
      <c r="G100" t="s">
        <v>11</v>
      </c>
      <c r="H100" s="5">
        <f t="shared" si="13"/>
        <v>4.5999999999999996</v>
      </c>
      <c r="I100" t="str">
        <f t="shared" si="14"/>
        <v>Complete</v>
      </c>
      <c r="J100" t="str">
        <f>IF(H100="","",IF(H100 &lt;3, "Poor", IF(AND(H100&gt;3,H100&lt;4.5),"Average", "Excellent" )))</f>
        <v>Excellent</v>
      </c>
      <c r="K100" t="str">
        <f t="shared" si="11"/>
        <v>High Discount</v>
      </c>
      <c r="N100"/>
    </row>
    <row r="101" spans="1:14" x14ac:dyDescent="0.35">
      <c r="A101" t="s">
        <v>34</v>
      </c>
      <c r="B101" s="4">
        <v>998</v>
      </c>
      <c r="C101" s="4">
        <v>1966</v>
      </c>
      <c r="D101" s="4">
        <f t="shared" si="12"/>
        <v>968</v>
      </c>
      <c r="E101" s="1">
        <v>0.49</v>
      </c>
      <c r="F101">
        <v>44</v>
      </c>
      <c r="G101" t="s">
        <v>11</v>
      </c>
      <c r="H101" s="5">
        <f t="shared" si="13"/>
        <v>4.5999999999999996</v>
      </c>
      <c r="I101" t="str">
        <f t="shared" si="14"/>
        <v>Complete</v>
      </c>
      <c r="J101" t="str">
        <f>IF(H101="","",IF(H101 &lt;3, "Poor", IF(AND(H101&gt;3,H101&lt;4.5),"Average", "Excellent" )))</f>
        <v>Excellent</v>
      </c>
      <c r="K101" t="str">
        <f t="shared" si="11"/>
        <v>Medium Discount</v>
      </c>
      <c r="N101"/>
    </row>
    <row r="102" spans="1:14" x14ac:dyDescent="0.35">
      <c r="A102" t="s">
        <v>43</v>
      </c>
      <c r="B102" s="4">
        <v>420</v>
      </c>
      <c r="C102" s="4">
        <v>647</v>
      </c>
      <c r="D102" s="4">
        <f t="shared" si="12"/>
        <v>227</v>
      </c>
      <c r="E102" s="1">
        <v>0.35</v>
      </c>
      <c r="F102">
        <v>49</v>
      </c>
      <c r="G102" t="s">
        <v>11</v>
      </c>
      <c r="H102" s="5">
        <f t="shared" si="13"/>
        <v>4.5999999999999996</v>
      </c>
      <c r="I102" t="str">
        <f t="shared" si="14"/>
        <v>Complete</v>
      </c>
      <c r="J102" t="str">
        <f>IF(F102="","",IF(F102 &lt;3, "Poor", IF(AND(F102&gt;3,F102&lt;4.5),"Average", "Excellent" )))</f>
        <v>Excellent</v>
      </c>
      <c r="K102" t="str">
        <f t="shared" si="11"/>
        <v>Medium Discount</v>
      </c>
      <c r="N102"/>
    </row>
    <row r="103" spans="1:14" x14ac:dyDescent="0.35">
      <c r="A103" t="s">
        <v>12</v>
      </c>
      <c r="B103" s="4">
        <v>1580</v>
      </c>
      <c r="C103" s="4">
        <v>2499</v>
      </c>
      <c r="D103" s="4">
        <f t="shared" si="12"/>
        <v>919</v>
      </c>
      <c r="E103" s="1">
        <v>0.37</v>
      </c>
      <c r="F103">
        <v>7</v>
      </c>
      <c r="G103" t="s">
        <v>13</v>
      </c>
      <c r="H103" s="5">
        <f t="shared" si="13"/>
        <v>4.7</v>
      </c>
      <c r="I103" t="str">
        <f t="shared" si="14"/>
        <v>Complete</v>
      </c>
      <c r="J103" t="str">
        <f>IF(H103="","",IF(H103 &lt;3, "Poor", IF(AND(H103&gt;3,H103&lt;4.5),"Average", "Excellent" )))</f>
        <v>Excellent</v>
      </c>
      <c r="K103" t="str">
        <f t="shared" si="11"/>
        <v>Medium Discount</v>
      </c>
      <c r="N103"/>
    </row>
    <row r="104" spans="1:14" x14ac:dyDescent="0.35">
      <c r="A104" t="s">
        <v>24</v>
      </c>
      <c r="B104" s="4">
        <v>990</v>
      </c>
      <c r="C104" s="4">
        <v>1500</v>
      </c>
      <c r="D104" s="4">
        <f t="shared" si="12"/>
        <v>510</v>
      </c>
      <c r="E104" s="1">
        <v>0.34</v>
      </c>
      <c r="F104">
        <v>39</v>
      </c>
      <c r="G104" t="s">
        <v>13</v>
      </c>
      <c r="H104" s="5">
        <f t="shared" si="13"/>
        <v>4.7</v>
      </c>
      <c r="I104" t="str">
        <f t="shared" si="14"/>
        <v>Complete</v>
      </c>
      <c r="J104" t="str">
        <f>IF(H104="","",IF(H104 &lt;3, "Poor", IF(AND(H104&gt;3,H104&lt;4.5),"Average", "Excellent" )))</f>
        <v>Excellent</v>
      </c>
      <c r="K104" t="str">
        <f t="shared" si="11"/>
        <v>Medium Discount</v>
      </c>
      <c r="N104"/>
    </row>
    <row r="105" spans="1:14" x14ac:dyDescent="0.35">
      <c r="A105" t="s">
        <v>49</v>
      </c>
      <c r="B105" s="4">
        <v>980</v>
      </c>
      <c r="C105" s="4">
        <v>1490</v>
      </c>
      <c r="D105" s="4">
        <f t="shared" si="12"/>
        <v>510</v>
      </c>
      <c r="E105" s="1">
        <v>0.34</v>
      </c>
      <c r="F105">
        <v>12</v>
      </c>
      <c r="G105" t="s">
        <v>13</v>
      </c>
      <c r="H105" s="5">
        <f t="shared" si="13"/>
        <v>4.7</v>
      </c>
      <c r="I105" t="str">
        <f t="shared" si="14"/>
        <v>Complete</v>
      </c>
      <c r="J105" t="str">
        <f>IF(F105="","",IF(F105 &lt;3, "Poor", IF(AND(F105&gt;3,F105&lt;4.5),"Average", "Excellent" )))</f>
        <v>Excellent</v>
      </c>
      <c r="K105" t="str">
        <f t="shared" si="11"/>
        <v>Medium Discount</v>
      </c>
      <c r="N105"/>
    </row>
    <row r="106" spans="1:14" x14ac:dyDescent="0.35">
      <c r="A106" t="s">
        <v>51</v>
      </c>
      <c r="B106" s="4">
        <v>1940</v>
      </c>
      <c r="C106" s="4">
        <v>2650</v>
      </c>
      <c r="D106" s="4">
        <f t="shared" si="12"/>
        <v>710</v>
      </c>
      <c r="E106" s="1">
        <v>0.27</v>
      </c>
      <c r="F106">
        <v>20</v>
      </c>
      <c r="G106" t="s">
        <v>13</v>
      </c>
      <c r="H106" s="5">
        <f t="shared" si="13"/>
        <v>4.7</v>
      </c>
      <c r="I106" t="str">
        <f t="shared" si="14"/>
        <v>Complete</v>
      </c>
      <c r="J106" t="str">
        <f>IF(F106="","",IF(F106 &lt;3, "Poor", IF(AND(F106&gt;3,F106&lt;4.5),"Average", "Excellent" )))</f>
        <v>Excellent</v>
      </c>
      <c r="K106" t="str">
        <f t="shared" si="11"/>
        <v>Medium Discount</v>
      </c>
    </row>
    <row r="107" spans="1:14" x14ac:dyDescent="0.35">
      <c r="A107" t="s">
        <v>14</v>
      </c>
      <c r="B107" s="4">
        <v>1740</v>
      </c>
      <c r="C107" s="4">
        <v>2356</v>
      </c>
      <c r="D107" s="4">
        <f t="shared" si="12"/>
        <v>616</v>
      </c>
      <c r="E107" s="1">
        <v>0.26</v>
      </c>
      <c r="F107">
        <v>5</v>
      </c>
      <c r="G107" t="s">
        <v>15</v>
      </c>
      <c r="H107" s="5">
        <f t="shared" si="13"/>
        <v>4.8</v>
      </c>
      <c r="I107" t="str">
        <f t="shared" si="14"/>
        <v>Complete</v>
      </c>
      <c r="J107" t="str">
        <f t="shared" ref="J107:J112" si="15">IF(H107="","",IF(H107 &lt;3, "Poor", IF(AND(H107&gt;3,H107&lt;4.5),"Average", "Excellent" )))</f>
        <v>Excellent</v>
      </c>
      <c r="K107" t="str">
        <f t="shared" si="11"/>
        <v>High Discount</v>
      </c>
      <c r="N107"/>
    </row>
    <row r="108" spans="1:14" x14ac:dyDescent="0.35">
      <c r="A108" t="s">
        <v>20</v>
      </c>
      <c r="B108" s="4">
        <v>1274</v>
      </c>
      <c r="C108" s="4">
        <v>2800</v>
      </c>
      <c r="D108" s="4">
        <f t="shared" si="12"/>
        <v>1526</v>
      </c>
      <c r="E108" s="1">
        <v>0.55000000000000004</v>
      </c>
      <c r="F108">
        <v>5</v>
      </c>
      <c r="G108" t="s">
        <v>15</v>
      </c>
      <c r="H108" s="5">
        <f t="shared" si="13"/>
        <v>4.8</v>
      </c>
      <c r="I108" t="str">
        <f t="shared" si="14"/>
        <v>Complete</v>
      </c>
      <c r="J108" t="str">
        <f t="shared" si="15"/>
        <v>Excellent</v>
      </c>
      <c r="K108" t="str">
        <f t="shared" si="11"/>
        <v>High Discount</v>
      </c>
      <c r="N108"/>
    </row>
    <row r="109" spans="1:14" x14ac:dyDescent="0.35">
      <c r="A109" t="s">
        <v>25</v>
      </c>
      <c r="B109" s="4">
        <v>552</v>
      </c>
      <c r="C109" s="4">
        <v>1035</v>
      </c>
      <c r="D109" s="4">
        <f t="shared" si="12"/>
        <v>483</v>
      </c>
      <c r="E109" s="1">
        <v>0.47</v>
      </c>
      <c r="F109">
        <v>12</v>
      </c>
      <c r="G109" t="s">
        <v>15</v>
      </c>
      <c r="H109" s="5">
        <f t="shared" si="13"/>
        <v>4.8</v>
      </c>
      <c r="I109" t="str">
        <f t="shared" si="14"/>
        <v>Complete</v>
      </c>
      <c r="J109" t="str">
        <f t="shared" si="15"/>
        <v>Excellent</v>
      </c>
      <c r="K109" t="str">
        <f t="shared" si="11"/>
        <v>High Discount</v>
      </c>
      <c r="N109"/>
    </row>
    <row r="110" spans="1:14" x14ac:dyDescent="0.35">
      <c r="A110" t="s">
        <v>29</v>
      </c>
      <c r="B110" s="4">
        <v>332</v>
      </c>
      <c r="C110" s="4">
        <v>684</v>
      </c>
      <c r="D110" s="4">
        <f t="shared" si="12"/>
        <v>352</v>
      </c>
      <c r="E110" s="1">
        <v>0.51</v>
      </c>
      <c r="F110">
        <v>2</v>
      </c>
      <c r="G110" t="s">
        <v>30</v>
      </c>
      <c r="H110" s="5">
        <f t="shared" si="13"/>
        <v>5</v>
      </c>
      <c r="I110" t="str">
        <f t="shared" si="14"/>
        <v>Complete</v>
      </c>
      <c r="J110" t="str">
        <f t="shared" si="15"/>
        <v>Excellent</v>
      </c>
      <c r="K110" t="str">
        <f t="shared" si="11"/>
        <v>High Discount</v>
      </c>
      <c r="N110"/>
    </row>
    <row r="111" spans="1:14" x14ac:dyDescent="0.35">
      <c r="A111" t="s">
        <v>31</v>
      </c>
      <c r="B111" s="4">
        <v>195</v>
      </c>
      <c r="C111" s="4">
        <v>360</v>
      </c>
      <c r="D111" s="4">
        <f t="shared" si="12"/>
        <v>165</v>
      </c>
      <c r="E111" s="1">
        <v>0.46</v>
      </c>
      <c r="F111">
        <v>2</v>
      </c>
      <c r="G111" t="s">
        <v>30</v>
      </c>
      <c r="H111" s="5">
        <f t="shared" si="13"/>
        <v>5</v>
      </c>
      <c r="I111" t="str">
        <f t="shared" si="14"/>
        <v>Complete</v>
      </c>
      <c r="J111" t="str">
        <f t="shared" si="15"/>
        <v>Excellent</v>
      </c>
      <c r="K111" t="str">
        <f t="shared" si="11"/>
        <v>High Discount</v>
      </c>
      <c r="N111"/>
    </row>
    <row r="112" spans="1:14" x14ac:dyDescent="0.35">
      <c r="A112" t="s">
        <v>32</v>
      </c>
      <c r="B112" s="4">
        <v>2025</v>
      </c>
      <c r="C112" s="4">
        <v>3971</v>
      </c>
      <c r="D112" s="4">
        <f t="shared" si="12"/>
        <v>1946</v>
      </c>
      <c r="E112" s="1">
        <v>0.49</v>
      </c>
      <c r="F112">
        <v>3</v>
      </c>
      <c r="G112" t="s">
        <v>30</v>
      </c>
      <c r="H112" s="5">
        <f t="shared" si="13"/>
        <v>5</v>
      </c>
      <c r="I112" t="str">
        <f t="shared" si="14"/>
        <v>Complete</v>
      </c>
      <c r="J112" t="str">
        <f t="shared" si="15"/>
        <v>Excellent</v>
      </c>
      <c r="K112" t="str">
        <f t="shared" si="11"/>
        <v>High Discount</v>
      </c>
      <c r="N112"/>
    </row>
    <row r="113" spans="1:14" x14ac:dyDescent="0.35">
      <c r="A113" t="s">
        <v>53</v>
      </c>
      <c r="B113" s="4">
        <v>1620</v>
      </c>
      <c r="C113" s="4">
        <v>2690</v>
      </c>
      <c r="D113" s="4">
        <f t="shared" si="12"/>
        <v>1070</v>
      </c>
      <c r="E113" s="1">
        <v>0.4</v>
      </c>
      <c r="F113">
        <v>1</v>
      </c>
      <c r="G113" t="s">
        <v>30</v>
      </c>
      <c r="H113" s="5">
        <f t="shared" si="13"/>
        <v>5</v>
      </c>
      <c r="I113" t="str">
        <f t="shared" si="14"/>
        <v>Complete</v>
      </c>
      <c r="J113" t="str">
        <f>IF(F113="","",IF(F113 &lt;3, "Poor", IF(AND(F113&gt;3,F113&lt;4.5),"Average", "Excellent" )))</f>
        <v>Poor</v>
      </c>
      <c r="K113" t="str">
        <f t="shared" si="11"/>
        <v>High Discount</v>
      </c>
      <c r="N113"/>
    </row>
    <row r="114" spans="1:14" x14ac:dyDescent="0.35">
      <c r="A114" t="s">
        <v>54</v>
      </c>
      <c r="B114" s="4">
        <v>171</v>
      </c>
      <c r="C114" s="4">
        <v>360</v>
      </c>
      <c r="D114" s="4">
        <f t="shared" si="12"/>
        <v>189</v>
      </c>
      <c r="E114" s="1">
        <v>0.53</v>
      </c>
      <c r="F114">
        <v>2</v>
      </c>
      <c r="G114" t="s">
        <v>30</v>
      </c>
      <c r="H114" s="5">
        <f t="shared" si="13"/>
        <v>5</v>
      </c>
      <c r="I114" t="str">
        <f t="shared" si="14"/>
        <v>Complete</v>
      </c>
      <c r="J114" t="str">
        <f>IF(F114="","",IF(F114 &lt;3, "Poor", IF(AND(F114&gt;3,F114&lt;4.5),"Average", "Excellent" )))</f>
        <v>Poor</v>
      </c>
      <c r="K114" t="str">
        <f t="shared" si="11"/>
        <v>High Discount</v>
      </c>
      <c r="N114"/>
    </row>
    <row r="115" spans="1:14" x14ac:dyDescent="0.35">
      <c r="A115" t="s">
        <v>105</v>
      </c>
      <c r="B115" s="4">
        <v>979</v>
      </c>
      <c r="C115" s="4">
        <v>1920</v>
      </c>
      <c r="D115" s="4">
        <f t="shared" si="12"/>
        <v>941</v>
      </c>
      <c r="E115" s="1">
        <v>0.49</v>
      </c>
      <c r="F115">
        <v>1</v>
      </c>
      <c r="G115" t="s">
        <v>30</v>
      </c>
      <c r="H115" s="5">
        <f t="shared" si="13"/>
        <v>5</v>
      </c>
      <c r="I115" t="str">
        <f t="shared" si="14"/>
        <v>Complete</v>
      </c>
      <c r="J115" t="str">
        <f>IF(F115="","",IF(F115 &lt;3, "Poor", IF(AND(F115&gt;3,F115&lt;4.5),"Average", "Excellent" )))</f>
        <v>Poor</v>
      </c>
      <c r="K115" t="str">
        <f t="shared" si="11"/>
        <v>Medium Discount</v>
      </c>
    </row>
    <row r="116" spans="1:14" x14ac:dyDescent="0.35">
      <c r="A116" t="s">
        <v>125</v>
      </c>
      <c r="B116" s="4">
        <v>3640</v>
      </c>
      <c r="C116" s="4">
        <v>4588</v>
      </c>
      <c r="D116" s="4">
        <f t="shared" si="12"/>
        <v>948</v>
      </c>
      <c r="E116" s="1">
        <v>0.21</v>
      </c>
      <c r="F116">
        <v>1</v>
      </c>
      <c r="G116" t="s">
        <v>30</v>
      </c>
      <c r="H116" s="5">
        <f t="shared" si="13"/>
        <v>5</v>
      </c>
      <c r="I116" t="str">
        <f t="shared" si="14"/>
        <v>Complete</v>
      </c>
      <c r="J116" t="str">
        <f>IF(F116="","",IF(F116 &lt;3, "Poor", IF(AND(F116&gt;3,F116&lt;4.5),"Average", "Excellent" )))</f>
        <v>Poor</v>
      </c>
      <c r="K116" t="str">
        <f t="shared" si="11"/>
        <v>Low Discount</v>
      </c>
      <c r="N11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D608-49C1-4F16-888F-40B6F3D866CE}">
  <dimension ref="B3:C15"/>
  <sheetViews>
    <sheetView topLeftCell="A3" workbookViewId="0">
      <selection activeCell="L8" sqref="L8"/>
    </sheetView>
  </sheetViews>
  <sheetFormatPr defaultRowHeight="14.5" x14ac:dyDescent="0.35"/>
  <cols>
    <col min="2" max="2" width="15.6328125" bestFit="1" customWidth="1"/>
    <col min="3" max="3" width="18.26953125" bestFit="1" customWidth="1"/>
  </cols>
  <sheetData>
    <row r="3" spans="2:3" x14ac:dyDescent="0.35">
      <c r="B3" s="11" t="s">
        <v>159</v>
      </c>
      <c r="C3" t="s">
        <v>158</v>
      </c>
    </row>
    <row r="4" spans="2:3" x14ac:dyDescent="0.35">
      <c r="B4" s="12" t="s">
        <v>154</v>
      </c>
      <c r="C4">
        <v>379</v>
      </c>
    </row>
    <row r="5" spans="2:3" x14ac:dyDescent="0.35">
      <c r="B5" s="12" t="s">
        <v>155</v>
      </c>
      <c r="C5">
        <v>57</v>
      </c>
    </row>
    <row r="6" spans="2:3" x14ac:dyDescent="0.35">
      <c r="B6" s="12" t="s">
        <v>156</v>
      </c>
      <c r="C6">
        <v>287</v>
      </c>
    </row>
    <row r="7" spans="2:3" x14ac:dyDescent="0.35">
      <c r="B7" s="12" t="s">
        <v>153</v>
      </c>
      <c r="C7">
        <v>723</v>
      </c>
    </row>
    <row r="11" spans="2:3" x14ac:dyDescent="0.35">
      <c r="B11" s="11" t="s">
        <v>163</v>
      </c>
      <c r="C11" t="s">
        <v>179</v>
      </c>
    </row>
    <row r="12" spans="2:3" x14ac:dyDescent="0.35">
      <c r="B12" s="12" t="s">
        <v>154</v>
      </c>
      <c r="C12">
        <v>43204</v>
      </c>
    </row>
    <row r="13" spans="2:3" x14ac:dyDescent="0.35">
      <c r="B13" s="12" t="s">
        <v>155</v>
      </c>
      <c r="C13">
        <v>4185</v>
      </c>
    </row>
    <row r="14" spans="2:3" x14ac:dyDescent="0.35">
      <c r="B14" s="12" t="s">
        <v>156</v>
      </c>
      <c r="C14">
        <v>25102</v>
      </c>
    </row>
    <row r="15" spans="2:3" x14ac:dyDescent="0.35">
      <c r="B15" s="12" t="s">
        <v>153</v>
      </c>
      <c r="C15">
        <v>72491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E789-8CD7-4CB4-A243-0A18582C6D79}">
  <dimension ref="A1:Q339"/>
  <sheetViews>
    <sheetView topLeftCell="C1" workbookViewId="0">
      <selection activeCell="J124" sqref="J124"/>
    </sheetView>
  </sheetViews>
  <sheetFormatPr defaultRowHeight="14.5" x14ac:dyDescent="0.35"/>
  <cols>
    <col min="1" max="1" width="89.1796875" bestFit="1" customWidth="1"/>
    <col min="2" max="2" width="18.36328125" style="4" bestFit="1" customWidth="1"/>
    <col min="3" max="3" width="11.26953125" style="4" bestFit="1" customWidth="1"/>
    <col min="4" max="4" width="16.26953125" style="4" bestFit="1" customWidth="1"/>
    <col min="5" max="5" width="10.453125" bestFit="1" customWidth="1"/>
    <col min="6" max="6" width="9" bestFit="1" customWidth="1"/>
    <col min="7" max="7" width="10.26953125" bestFit="1" customWidth="1"/>
    <col min="8" max="8" width="9.1796875" bestFit="1" customWidth="1"/>
    <col min="9" max="9" width="23.6328125" bestFit="1" customWidth="1"/>
    <col min="10" max="10" width="16.54296875" bestFit="1" customWidth="1"/>
    <col min="11" max="11" width="21" bestFit="1" customWidth="1"/>
    <col min="12" max="12" width="3.81640625" bestFit="1" customWidth="1"/>
    <col min="13" max="13" width="1.81640625" bestFit="1" customWidth="1"/>
    <col min="14" max="14" width="3.81640625" style="7" bestFit="1" customWidth="1"/>
    <col min="15" max="15" width="3.81640625" bestFit="1" customWidth="1"/>
    <col min="16" max="16" width="1.81640625" bestFit="1" customWidth="1"/>
    <col min="17" max="24" width="3.81640625" bestFit="1" customWidth="1"/>
    <col min="25" max="25" width="1.81640625" bestFit="1" customWidth="1"/>
    <col min="27" max="27" width="10.72656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hidden="1"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hidden="1"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hidden="1" x14ac:dyDescent="0.35">
      <c r="A4" t="s">
        <v>57</v>
      </c>
      <c r="B4" s="4">
        <v>2750</v>
      </c>
      <c r="C4" s="4">
        <v>4471</v>
      </c>
      <c r="D4" s="4">
        <f t="shared" si="0"/>
        <v>1721</v>
      </c>
      <c r="E4" s="1">
        <v>0.38</v>
      </c>
      <c r="H4" s="5" t="str">
        <f t="shared" si="1"/>
        <v/>
      </c>
      <c r="I4" t="str">
        <f t="shared" si="2"/>
        <v>Missing</v>
      </c>
      <c r="N4" s="8">
        <f>AVERAGE(B:B)</f>
        <v>1168.8684210526317</v>
      </c>
      <c r="O4" s="4">
        <f>AVERAGE(C:C)</f>
        <v>1789.1491228070176</v>
      </c>
      <c r="P4">
        <f>AVERAGE(E:E)</f>
        <v>0.36956521739130432</v>
      </c>
      <c r="Q4">
        <f>AVERAGE(H:H)</f>
        <v>3.8894736842105253</v>
      </c>
    </row>
    <row r="5" spans="1:17" hidden="1" x14ac:dyDescent="0.35">
      <c r="A5" t="s">
        <v>58</v>
      </c>
      <c r="B5" s="4">
        <v>475</v>
      </c>
      <c r="C5" s="4">
        <v>931</v>
      </c>
      <c r="D5" s="4">
        <f t="shared" si="0"/>
        <v>456</v>
      </c>
      <c r="E5" s="1">
        <v>0.49</v>
      </c>
      <c r="H5" s="5" t="str">
        <f t="shared" si="1"/>
        <v/>
      </c>
      <c r="I5" t="str">
        <f t="shared" si="2"/>
        <v>Missing</v>
      </c>
    </row>
    <row r="6" spans="1:17" hidden="1" x14ac:dyDescent="0.35">
      <c r="A6" t="s">
        <v>59</v>
      </c>
      <c r="B6" s="4">
        <v>238</v>
      </c>
      <c r="C6" s="4">
        <v>476</v>
      </c>
      <c r="D6" s="4">
        <f t="shared" si="0"/>
        <v>238</v>
      </c>
      <c r="E6" s="1">
        <v>0.5</v>
      </c>
      <c r="H6" s="5" t="str">
        <f t="shared" si="1"/>
        <v/>
      </c>
      <c r="I6" t="str">
        <f t="shared" si="2"/>
        <v>Missing</v>
      </c>
      <c r="N6" s="6" t="s">
        <v>148</v>
      </c>
      <c r="O6" s="2"/>
    </row>
    <row r="7" spans="1:17" hidden="1"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hidden="1" x14ac:dyDescent="0.35">
      <c r="A8" t="s">
        <v>60</v>
      </c>
      <c r="B8" s="4">
        <v>610</v>
      </c>
      <c r="C8" s="4">
        <v>1060</v>
      </c>
      <c r="D8" s="4">
        <f t="shared" si="0"/>
        <v>450</v>
      </c>
      <c r="E8" s="1">
        <v>0.42</v>
      </c>
      <c r="H8" s="5" t="str">
        <f t="shared" si="1"/>
        <v/>
      </c>
      <c r="I8" t="str">
        <f t="shared" si="2"/>
        <v>Missing</v>
      </c>
    </row>
    <row r="9" spans="1:17" hidden="1" x14ac:dyDescent="0.35">
      <c r="A9" t="s">
        <v>61</v>
      </c>
      <c r="B9" s="4">
        <v>2132</v>
      </c>
      <c r="C9" s="4">
        <v>2169</v>
      </c>
      <c r="D9" s="4">
        <f t="shared" si="0"/>
        <v>37</v>
      </c>
      <c r="E9" s="1">
        <v>0.02</v>
      </c>
      <c r="H9" s="5" t="str">
        <f t="shared" si="1"/>
        <v/>
      </c>
      <c r="I9" t="str">
        <f t="shared" si="2"/>
        <v>Missing</v>
      </c>
      <c r="N9" s="6" t="s">
        <v>149</v>
      </c>
    </row>
    <row r="10" spans="1:17" hidden="1"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hidden="1" x14ac:dyDescent="0.35">
      <c r="A11" t="s">
        <v>63</v>
      </c>
      <c r="B11" s="4">
        <v>1190</v>
      </c>
      <c r="C11" s="4">
        <v>1785</v>
      </c>
      <c r="D11" s="4">
        <f t="shared" si="0"/>
        <v>595</v>
      </c>
      <c r="E11" s="1">
        <v>0.33</v>
      </c>
      <c r="H11" s="5" t="str">
        <f t="shared" si="1"/>
        <v/>
      </c>
      <c r="I11" t="str">
        <f t="shared" si="2"/>
        <v>Missing</v>
      </c>
    </row>
    <row r="12" spans="1:17" hidden="1" x14ac:dyDescent="0.35">
      <c r="A12" t="s">
        <v>64</v>
      </c>
      <c r="B12" s="4">
        <v>671</v>
      </c>
      <c r="C12" s="4">
        <v>1316</v>
      </c>
      <c r="D12" s="4">
        <f t="shared" si="0"/>
        <v>645</v>
      </c>
      <c r="E12" s="1">
        <v>0.49</v>
      </c>
      <c r="H12" s="5" t="str">
        <f t="shared" si="1"/>
        <v/>
      </c>
      <c r="I12" t="str">
        <f t="shared" si="2"/>
        <v>Missing</v>
      </c>
      <c r="N12" s="10" t="s">
        <v>150</v>
      </c>
    </row>
    <row r="13" spans="1:17" hidden="1" x14ac:dyDescent="0.35">
      <c r="A13" t="s">
        <v>65</v>
      </c>
      <c r="B13" s="4">
        <v>1200</v>
      </c>
      <c r="C13" s="4">
        <v>1950</v>
      </c>
      <c r="D13" s="4">
        <f t="shared" si="0"/>
        <v>750</v>
      </c>
      <c r="E13" s="1">
        <v>0.38</v>
      </c>
      <c r="H13" s="5" t="str">
        <f t="shared" si="1"/>
        <v/>
      </c>
      <c r="I13" t="str">
        <f t="shared" si="2"/>
        <v>Missing</v>
      </c>
      <c r="N13" s="9">
        <f>AVERAGEIF(J:J, "Excellent", E:E)</f>
        <v>0.38833333333333331</v>
      </c>
    </row>
    <row r="14" spans="1:17" hidden="1" x14ac:dyDescent="0.35">
      <c r="A14" t="s">
        <v>66</v>
      </c>
      <c r="B14" s="4">
        <v>199</v>
      </c>
      <c r="C14" s="4">
        <v>504</v>
      </c>
      <c r="D14" s="4">
        <f t="shared" si="0"/>
        <v>305</v>
      </c>
      <c r="E14" s="1">
        <v>0.61</v>
      </c>
      <c r="H14" s="5" t="str">
        <f t="shared" si="1"/>
        <v/>
      </c>
      <c r="I14" t="str">
        <f t="shared" si="2"/>
        <v>Missing</v>
      </c>
    </row>
    <row r="15" spans="1:17" hidden="1" x14ac:dyDescent="0.35">
      <c r="A15" t="s">
        <v>67</v>
      </c>
      <c r="B15" s="4">
        <v>299</v>
      </c>
      <c r="C15" s="4">
        <v>600</v>
      </c>
      <c r="D15" s="4">
        <f t="shared" si="0"/>
        <v>301</v>
      </c>
      <c r="E15" s="1">
        <v>0.5</v>
      </c>
      <c r="H15" s="5" t="str">
        <f t="shared" si="1"/>
        <v/>
      </c>
      <c r="I15" t="str">
        <f t="shared" si="2"/>
        <v>Missing</v>
      </c>
      <c r="N15" s="6" t="s">
        <v>151</v>
      </c>
    </row>
    <row r="16" spans="1:17" hidden="1" x14ac:dyDescent="0.35">
      <c r="A16" t="s">
        <v>68</v>
      </c>
      <c r="B16" s="4">
        <v>1660</v>
      </c>
      <c r="C16" s="4">
        <v>1699</v>
      </c>
      <c r="D16" s="4">
        <f t="shared" si="0"/>
        <v>39</v>
      </c>
      <c r="E16" s="1">
        <v>0.02</v>
      </c>
      <c r="H16" s="5" t="str">
        <f t="shared" si="1"/>
        <v/>
      </c>
      <c r="I16" t="str">
        <f t="shared" si="2"/>
        <v>Missing</v>
      </c>
    </row>
    <row r="17" spans="1:14" hidden="1" x14ac:dyDescent="0.35">
      <c r="A17" t="s">
        <v>69</v>
      </c>
      <c r="B17" s="4">
        <v>299</v>
      </c>
      <c r="C17" s="4">
        <v>384</v>
      </c>
      <c r="D17" s="4">
        <f t="shared" si="0"/>
        <v>85</v>
      </c>
      <c r="E17" s="1">
        <v>0.22</v>
      </c>
      <c r="H17" s="5" t="str">
        <f t="shared" si="1"/>
        <v/>
      </c>
      <c r="I17" t="str">
        <f t="shared" si="2"/>
        <v>Missing</v>
      </c>
    </row>
    <row r="18" spans="1:14" hidden="1" x14ac:dyDescent="0.35">
      <c r="A18" t="s">
        <v>70</v>
      </c>
      <c r="B18" s="4">
        <v>1459</v>
      </c>
      <c r="C18" s="4">
        <v>1499</v>
      </c>
      <c r="D18" s="4">
        <f t="shared" si="0"/>
        <v>40</v>
      </c>
      <c r="E18" s="1">
        <v>0.03</v>
      </c>
      <c r="H18" s="5" t="str">
        <f t="shared" si="1"/>
        <v/>
      </c>
      <c r="I18" t="str">
        <f t="shared" si="2"/>
        <v>Missing</v>
      </c>
    </row>
    <row r="19" spans="1:14" hidden="1" x14ac:dyDescent="0.35">
      <c r="A19" t="s">
        <v>71</v>
      </c>
      <c r="B19" s="4">
        <v>799</v>
      </c>
      <c r="C19" s="4">
        <v>1343</v>
      </c>
      <c r="D19" s="4">
        <f t="shared" si="0"/>
        <v>544</v>
      </c>
      <c r="E19" s="1">
        <v>0.41</v>
      </c>
      <c r="H19" s="5" t="str">
        <f t="shared" si="1"/>
        <v/>
      </c>
      <c r="I19" t="str">
        <f t="shared" si="2"/>
        <v>Missing</v>
      </c>
    </row>
    <row r="20" spans="1:14" hidden="1" x14ac:dyDescent="0.35">
      <c r="A20" t="s">
        <v>72</v>
      </c>
      <c r="B20" s="4">
        <v>499</v>
      </c>
      <c r="C20" s="4">
        <v>900</v>
      </c>
      <c r="D20" s="4">
        <f t="shared" si="0"/>
        <v>401</v>
      </c>
      <c r="E20" s="1">
        <v>0.45</v>
      </c>
      <c r="H20" s="5" t="str">
        <f t="shared" si="1"/>
        <v/>
      </c>
      <c r="I20" t="str">
        <f t="shared" si="2"/>
        <v>Missing</v>
      </c>
    </row>
    <row r="21" spans="1:14" hidden="1" x14ac:dyDescent="0.35">
      <c r="A21" t="s">
        <v>73</v>
      </c>
      <c r="B21" s="4">
        <v>699</v>
      </c>
      <c r="C21" s="4">
        <v>1343</v>
      </c>
      <c r="D21" s="4">
        <f t="shared" si="0"/>
        <v>644</v>
      </c>
      <c r="E21" s="1">
        <v>0.48</v>
      </c>
      <c r="H21" s="5" t="str">
        <f t="shared" si="1"/>
        <v/>
      </c>
      <c r="I21" t="str">
        <f t="shared" si="2"/>
        <v>Missing</v>
      </c>
    </row>
    <row r="22" spans="1:14" hidden="1" x14ac:dyDescent="0.35">
      <c r="A22" t="s">
        <v>74</v>
      </c>
      <c r="B22" s="4">
        <v>799</v>
      </c>
      <c r="C22" s="4">
        <v>1567</v>
      </c>
      <c r="D22" s="4">
        <f t="shared" si="0"/>
        <v>768</v>
      </c>
      <c r="E22" s="1">
        <v>0.49</v>
      </c>
      <c r="H22" s="5" t="str">
        <f t="shared" si="1"/>
        <v/>
      </c>
      <c r="I22" t="str">
        <f t="shared" si="2"/>
        <v>Missing</v>
      </c>
    </row>
    <row r="23" spans="1:14" hidden="1" x14ac:dyDescent="0.35">
      <c r="A23" t="s">
        <v>75</v>
      </c>
      <c r="B23" s="4">
        <v>2799</v>
      </c>
      <c r="C23" s="4">
        <v>3810</v>
      </c>
      <c r="D23" s="4">
        <f t="shared" si="0"/>
        <v>1011</v>
      </c>
      <c r="E23" s="1">
        <v>0.27</v>
      </c>
      <c r="H23" s="5" t="str">
        <f t="shared" si="1"/>
        <v/>
      </c>
      <c r="I23" t="str">
        <f t="shared" si="2"/>
        <v>Missing</v>
      </c>
      <c r="N23"/>
    </row>
    <row r="24" spans="1:14" hidden="1" x14ac:dyDescent="0.35">
      <c r="A24" t="s">
        <v>72</v>
      </c>
      <c r="B24" s="4">
        <v>399</v>
      </c>
      <c r="C24" s="4">
        <v>896</v>
      </c>
      <c r="D24" s="4">
        <f t="shared" si="0"/>
        <v>497</v>
      </c>
      <c r="E24" s="1">
        <v>0.55000000000000004</v>
      </c>
      <c r="H24" s="5" t="str">
        <f t="shared" si="1"/>
        <v/>
      </c>
      <c r="I24" t="str">
        <f t="shared" si="2"/>
        <v>Missing</v>
      </c>
    </row>
    <row r="25" spans="1:14" hidden="1" x14ac:dyDescent="0.35">
      <c r="A25" t="s">
        <v>100</v>
      </c>
      <c r="B25" s="4">
        <v>790</v>
      </c>
      <c r="C25" s="4">
        <v>1485</v>
      </c>
      <c r="D25" s="4">
        <f t="shared" si="0"/>
        <v>695</v>
      </c>
      <c r="E25" s="1">
        <v>0.47</v>
      </c>
      <c r="H25" s="5" t="str">
        <f t="shared" si="1"/>
        <v/>
      </c>
      <c r="I25" t="str">
        <f t="shared" si="2"/>
        <v>Missing</v>
      </c>
    </row>
    <row r="26" spans="1:14" hidden="1" x14ac:dyDescent="0.35">
      <c r="A26" t="s">
        <v>101</v>
      </c>
      <c r="B26" s="4">
        <v>690</v>
      </c>
      <c r="C26" s="4">
        <v>1200</v>
      </c>
      <c r="D26" s="4">
        <f t="shared" si="0"/>
        <v>510</v>
      </c>
      <c r="E26" s="1">
        <v>0.43</v>
      </c>
      <c r="H26" s="5" t="str">
        <f t="shared" si="1"/>
        <v/>
      </c>
      <c r="I26" t="str">
        <f t="shared" si="2"/>
        <v>Missing</v>
      </c>
    </row>
    <row r="27" spans="1:14" hidden="1" x14ac:dyDescent="0.35">
      <c r="A27" t="s">
        <v>102</v>
      </c>
      <c r="B27" s="4">
        <v>1732</v>
      </c>
      <c r="C27" s="4">
        <v>1799</v>
      </c>
      <c r="D27" s="4">
        <f t="shared" si="0"/>
        <v>67</v>
      </c>
      <c r="E27" s="1">
        <v>0.04</v>
      </c>
      <c r="H27" s="5" t="str">
        <f t="shared" si="1"/>
        <v/>
      </c>
      <c r="I27" t="str">
        <f t="shared" si="2"/>
        <v>Missing</v>
      </c>
    </row>
    <row r="28" spans="1:14" hidden="1" x14ac:dyDescent="0.35">
      <c r="A28" t="s">
        <v>103</v>
      </c>
      <c r="B28" s="4">
        <v>230</v>
      </c>
      <c r="C28" s="4">
        <v>450</v>
      </c>
      <c r="D28" s="4">
        <f t="shared" si="0"/>
        <v>220</v>
      </c>
      <c r="E28" s="1">
        <v>0.49</v>
      </c>
      <c r="H28" s="5" t="str">
        <f t="shared" si="1"/>
        <v/>
      </c>
      <c r="I28" t="str">
        <f t="shared" si="2"/>
        <v>Missing</v>
      </c>
    </row>
    <row r="29" spans="1:14" hidden="1" x14ac:dyDescent="0.35">
      <c r="A29" t="s">
        <v>106</v>
      </c>
      <c r="B29" s="4">
        <v>1460</v>
      </c>
      <c r="C29" s="4">
        <v>2290</v>
      </c>
      <c r="D29" s="4">
        <f t="shared" si="0"/>
        <v>830</v>
      </c>
      <c r="E29" s="1">
        <v>0.36</v>
      </c>
      <c r="H29" s="5" t="str">
        <f t="shared" si="1"/>
        <v/>
      </c>
      <c r="I29" t="str">
        <f t="shared" si="2"/>
        <v>Missing</v>
      </c>
    </row>
    <row r="30" spans="1:14" hidden="1" x14ac:dyDescent="0.35">
      <c r="A30" t="s">
        <v>107</v>
      </c>
      <c r="B30" s="4">
        <v>1666</v>
      </c>
      <c r="C30" s="4">
        <v>1699</v>
      </c>
      <c r="D30" s="4">
        <f t="shared" si="0"/>
        <v>33</v>
      </c>
      <c r="E30" s="1">
        <v>0.02</v>
      </c>
      <c r="H30" s="5" t="str">
        <f t="shared" si="1"/>
        <v/>
      </c>
      <c r="I30" t="str">
        <f t="shared" si="2"/>
        <v>Missing</v>
      </c>
    </row>
    <row r="31" spans="1:14" hidden="1" x14ac:dyDescent="0.35">
      <c r="A31" t="s">
        <v>60</v>
      </c>
      <c r="B31" s="4">
        <v>610</v>
      </c>
      <c r="C31" s="4">
        <v>1060</v>
      </c>
      <c r="D31" s="4">
        <f t="shared" si="0"/>
        <v>450</v>
      </c>
      <c r="E31" s="1">
        <v>0.42</v>
      </c>
      <c r="H31" s="5" t="str">
        <f t="shared" si="1"/>
        <v/>
      </c>
      <c r="I31" t="str">
        <f t="shared" si="2"/>
        <v>Missing</v>
      </c>
      <c r="N31"/>
    </row>
    <row r="32" spans="1:14" hidden="1" x14ac:dyDescent="0.35">
      <c r="A32" t="s">
        <v>66</v>
      </c>
      <c r="B32" s="4">
        <v>176</v>
      </c>
      <c r="C32" s="4">
        <v>345</v>
      </c>
      <c r="D32" s="4">
        <f t="shared" si="0"/>
        <v>169</v>
      </c>
      <c r="E32" s="1">
        <v>0.49</v>
      </c>
      <c r="H32" s="5" t="str">
        <f t="shared" si="1"/>
        <v/>
      </c>
      <c r="I32" t="str">
        <f t="shared" si="2"/>
        <v>Missing</v>
      </c>
    </row>
    <row r="33" spans="1:14" hidden="1" x14ac:dyDescent="0.35">
      <c r="A33" t="s">
        <v>109</v>
      </c>
      <c r="B33" s="4">
        <v>1466</v>
      </c>
      <c r="C33" s="4">
        <v>1699</v>
      </c>
      <c r="D33" s="4">
        <f t="shared" si="0"/>
        <v>233</v>
      </c>
      <c r="E33" s="1">
        <v>0.14000000000000001</v>
      </c>
      <c r="H33" s="5" t="str">
        <f t="shared" si="1"/>
        <v/>
      </c>
      <c r="I33" t="str">
        <f t="shared" si="2"/>
        <v>Missing</v>
      </c>
    </row>
    <row r="34" spans="1:14" hidden="1" x14ac:dyDescent="0.35">
      <c r="A34" t="s">
        <v>110</v>
      </c>
      <c r="B34" s="4">
        <v>274</v>
      </c>
      <c r="C34" s="4">
        <v>537</v>
      </c>
      <c r="D34" s="4">
        <f t="shared" ref="D34:D65" si="3">C34-B34</f>
        <v>263</v>
      </c>
      <c r="E34" s="1">
        <v>0.49</v>
      </c>
      <c r="H34" s="5" t="str">
        <f t="shared" ref="H34:H65" si="4">IF(G34="", "", VALUE(LEFT(G34, SEARCH(" out", G34)-1)))</f>
        <v/>
      </c>
      <c r="I34" t="str">
        <f t="shared" ref="I34:I65" si="5">IF(OR(ISBLANK(G34), ISBLANK(D34)), "Missing", "Complete")</f>
        <v>Missing</v>
      </c>
    </row>
    <row r="35" spans="1:14" hidden="1" x14ac:dyDescent="0.35">
      <c r="A35" t="s">
        <v>111</v>
      </c>
      <c r="B35" s="4">
        <v>799</v>
      </c>
      <c r="C35" s="4">
        <v>900</v>
      </c>
      <c r="D35" s="4">
        <f t="shared" si="3"/>
        <v>101</v>
      </c>
      <c r="E35" s="1">
        <v>0.11</v>
      </c>
      <c r="H35" s="5" t="str">
        <f t="shared" si="4"/>
        <v/>
      </c>
      <c r="I35" t="str">
        <f t="shared" si="5"/>
        <v>Missing</v>
      </c>
    </row>
    <row r="36" spans="1:14" hidden="1" x14ac:dyDescent="0.35">
      <c r="A36" t="s">
        <v>74</v>
      </c>
      <c r="B36" s="4">
        <v>657</v>
      </c>
      <c r="C36" s="4">
        <v>1288</v>
      </c>
      <c r="D36" s="4">
        <f t="shared" si="3"/>
        <v>631</v>
      </c>
      <c r="E36" s="1">
        <v>0.49</v>
      </c>
      <c r="H36" s="5" t="str">
        <f t="shared" si="4"/>
        <v/>
      </c>
      <c r="I36" t="str">
        <f t="shared" si="5"/>
        <v>Missing</v>
      </c>
    </row>
    <row r="37" spans="1:14" hidden="1" x14ac:dyDescent="0.35">
      <c r="A37" t="s">
        <v>112</v>
      </c>
      <c r="B37" s="4">
        <v>1468</v>
      </c>
      <c r="C37" s="4">
        <v>1699</v>
      </c>
      <c r="D37" s="4">
        <f t="shared" si="3"/>
        <v>231</v>
      </c>
      <c r="E37" s="1">
        <v>0.14000000000000001</v>
      </c>
      <c r="H37" s="5" t="str">
        <f t="shared" si="4"/>
        <v/>
      </c>
      <c r="I37" t="str">
        <f t="shared" si="5"/>
        <v>Missing</v>
      </c>
    </row>
    <row r="38" spans="1:14" hidden="1" x14ac:dyDescent="0.35">
      <c r="A38" t="s">
        <v>113</v>
      </c>
      <c r="B38" s="4">
        <v>630</v>
      </c>
      <c r="C38" s="4">
        <v>1100</v>
      </c>
      <c r="D38" s="4">
        <f t="shared" si="3"/>
        <v>470</v>
      </c>
      <c r="E38" s="1">
        <v>0.43</v>
      </c>
      <c r="H38" s="5" t="str">
        <f t="shared" si="4"/>
        <v/>
      </c>
      <c r="I38" t="str">
        <f t="shared" si="5"/>
        <v>Missing</v>
      </c>
    </row>
    <row r="39" spans="1:14" hidden="1" x14ac:dyDescent="0.35">
      <c r="A39" t="s">
        <v>114</v>
      </c>
      <c r="B39" s="4">
        <v>850</v>
      </c>
      <c r="C39" s="4">
        <v>1700</v>
      </c>
      <c r="D39" s="4">
        <f t="shared" si="3"/>
        <v>850</v>
      </c>
      <c r="E39" s="1">
        <v>0.5</v>
      </c>
      <c r="H39" s="5" t="str">
        <f t="shared" si="4"/>
        <v/>
      </c>
      <c r="I39" t="str">
        <f t="shared" si="5"/>
        <v>Missing</v>
      </c>
    </row>
    <row r="40" spans="1:14" hidden="1" x14ac:dyDescent="0.35">
      <c r="A40" t="s">
        <v>115</v>
      </c>
      <c r="B40" s="4">
        <v>1300</v>
      </c>
      <c r="C40" s="4">
        <v>2500</v>
      </c>
      <c r="D40" s="4">
        <f t="shared" si="3"/>
        <v>1200</v>
      </c>
      <c r="E40" s="1">
        <v>0.48</v>
      </c>
      <c r="H40" s="5" t="str">
        <f t="shared" si="4"/>
        <v/>
      </c>
      <c r="I40" t="str">
        <f t="shared" si="5"/>
        <v>Missing</v>
      </c>
    </row>
    <row r="41" spans="1:14" hidden="1" x14ac:dyDescent="0.35">
      <c r="A41" t="s">
        <v>116</v>
      </c>
      <c r="B41" s="4">
        <v>105</v>
      </c>
      <c r="C41" s="4">
        <v>200</v>
      </c>
      <c r="D41" s="4">
        <f t="shared" si="3"/>
        <v>95</v>
      </c>
      <c r="E41" s="1">
        <v>0.48</v>
      </c>
      <c r="H41" s="5" t="str">
        <f t="shared" si="4"/>
        <v/>
      </c>
      <c r="I41" t="str">
        <f t="shared" si="5"/>
        <v>Missing</v>
      </c>
      <c r="N41"/>
    </row>
    <row r="42" spans="1:14" hidden="1" x14ac:dyDescent="0.35">
      <c r="A42" t="s">
        <v>117</v>
      </c>
      <c r="B42" s="4">
        <v>899</v>
      </c>
      <c r="C42" s="4">
        <v>1699</v>
      </c>
      <c r="D42" s="4">
        <f t="shared" si="3"/>
        <v>800</v>
      </c>
      <c r="E42" s="1">
        <v>0.47</v>
      </c>
      <c r="H42" s="5" t="str">
        <f t="shared" si="4"/>
        <v/>
      </c>
      <c r="I42" t="str">
        <f t="shared" si="5"/>
        <v>Missing</v>
      </c>
      <c r="N42"/>
    </row>
    <row r="43" spans="1:14" hidden="1" x14ac:dyDescent="0.35">
      <c r="A43" t="s">
        <v>117</v>
      </c>
      <c r="B43" s="4">
        <v>899</v>
      </c>
      <c r="C43" s="4">
        <v>1699</v>
      </c>
      <c r="D43" s="4">
        <f t="shared" si="3"/>
        <v>800</v>
      </c>
      <c r="E43" s="1">
        <v>0.47</v>
      </c>
      <c r="H43" s="5" t="str">
        <f t="shared" si="4"/>
        <v/>
      </c>
      <c r="I43" t="str">
        <f t="shared" si="5"/>
        <v>Missing</v>
      </c>
      <c r="N43"/>
    </row>
    <row r="44" spans="1:14" hidden="1" x14ac:dyDescent="0.35">
      <c r="A44" t="s">
        <v>118</v>
      </c>
      <c r="B44" s="4">
        <v>1200</v>
      </c>
      <c r="C44" s="4">
        <v>2400</v>
      </c>
      <c r="D44" s="4">
        <f t="shared" si="3"/>
        <v>1200</v>
      </c>
      <c r="E44" s="1">
        <v>0.5</v>
      </c>
      <c r="H44" s="5" t="str">
        <f t="shared" si="4"/>
        <v/>
      </c>
      <c r="I44" t="str">
        <f t="shared" si="5"/>
        <v>Missing</v>
      </c>
      <c r="N44"/>
    </row>
    <row r="45" spans="1:14" hidden="1" x14ac:dyDescent="0.35">
      <c r="A45" t="s">
        <v>119</v>
      </c>
      <c r="B45" s="4">
        <v>1526</v>
      </c>
      <c r="C45" s="4">
        <v>1660</v>
      </c>
      <c r="D45" s="4">
        <f t="shared" si="3"/>
        <v>134</v>
      </c>
      <c r="E45" s="1">
        <v>0.08</v>
      </c>
      <c r="H45" s="5" t="str">
        <f t="shared" si="4"/>
        <v/>
      </c>
      <c r="I45" t="str">
        <f t="shared" si="5"/>
        <v>Missing</v>
      </c>
      <c r="N45"/>
    </row>
    <row r="46" spans="1:14" hidden="1" x14ac:dyDescent="0.35">
      <c r="A46" t="s">
        <v>120</v>
      </c>
      <c r="B46" s="4">
        <v>1462</v>
      </c>
      <c r="C46" s="4">
        <v>1499</v>
      </c>
      <c r="D46" s="4">
        <f t="shared" si="3"/>
        <v>37</v>
      </c>
      <c r="E46" s="1">
        <v>0.02</v>
      </c>
      <c r="H46" s="5" t="str">
        <f t="shared" si="4"/>
        <v/>
      </c>
      <c r="I46" t="str">
        <f t="shared" si="5"/>
        <v>Missing</v>
      </c>
      <c r="N46"/>
    </row>
    <row r="47" spans="1:14" hidden="1" x14ac:dyDescent="0.35">
      <c r="A47" t="s">
        <v>121</v>
      </c>
      <c r="B47" s="4">
        <v>248</v>
      </c>
      <c r="C47" s="4">
        <v>486</v>
      </c>
      <c r="D47" s="4">
        <f t="shared" si="3"/>
        <v>238</v>
      </c>
      <c r="E47" s="1">
        <v>0.49</v>
      </c>
      <c r="H47" s="5" t="str">
        <f t="shared" si="4"/>
        <v/>
      </c>
      <c r="I47" t="str">
        <f t="shared" si="5"/>
        <v>Missing</v>
      </c>
      <c r="N47"/>
    </row>
    <row r="48" spans="1:14" hidden="1" x14ac:dyDescent="0.35">
      <c r="A48" t="s">
        <v>122</v>
      </c>
      <c r="B48" s="4">
        <v>3546</v>
      </c>
      <c r="C48" s="4">
        <v>3699</v>
      </c>
      <c r="D48" s="4">
        <f t="shared" si="3"/>
        <v>153</v>
      </c>
      <c r="E48" s="1">
        <v>0.04</v>
      </c>
      <c r="H48" s="5" t="str">
        <f t="shared" si="4"/>
        <v/>
      </c>
      <c r="I48" t="str">
        <f t="shared" si="5"/>
        <v>Missing</v>
      </c>
      <c r="N48"/>
    </row>
    <row r="49" spans="1:14" hidden="1" x14ac:dyDescent="0.35">
      <c r="A49" t="s">
        <v>123</v>
      </c>
      <c r="B49" s="4">
        <v>525</v>
      </c>
      <c r="C49" s="4">
        <v>1029</v>
      </c>
      <c r="D49" s="4">
        <f t="shared" si="3"/>
        <v>504</v>
      </c>
      <c r="E49" s="1">
        <v>0.49</v>
      </c>
      <c r="H49" s="5" t="str">
        <f t="shared" si="4"/>
        <v/>
      </c>
      <c r="I49" t="str">
        <f t="shared" si="5"/>
        <v>Missing</v>
      </c>
      <c r="N49"/>
    </row>
    <row r="50" spans="1:14" hidden="1" x14ac:dyDescent="0.35">
      <c r="A50" t="s">
        <v>124</v>
      </c>
      <c r="B50" s="4">
        <v>1080</v>
      </c>
      <c r="C50" s="4">
        <v>1874</v>
      </c>
      <c r="D50" s="4">
        <f t="shared" si="3"/>
        <v>794</v>
      </c>
      <c r="E50" s="1">
        <v>0.42</v>
      </c>
      <c r="H50" s="5" t="str">
        <f t="shared" si="4"/>
        <v/>
      </c>
      <c r="I50" t="str">
        <f t="shared" si="5"/>
        <v>Missing</v>
      </c>
      <c r="N50"/>
    </row>
    <row r="51" spans="1:14" hidden="1" x14ac:dyDescent="0.35">
      <c r="A51" t="s">
        <v>126</v>
      </c>
      <c r="B51" s="4">
        <v>1420</v>
      </c>
      <c r="C51" s="4">
        <v>2420</v>
      </c>
      <c r="D51" s="4">
        <f t="shared" si="3"/>
        <v>1000</v>
      </c>
      <c r="E51" s="1">
        <v>0.41</v>
      </c>
      <c r="H51" s="5" t="str">
        <f t="shared" si="4"/>
        <v/>
      </c>
      <c r="I51" t="str">
        <f t="shared" si="5"/>
        <v>Missing</v>
      </c>
      <c r="N51"/>
    </row>
    <row r="52" spans="1:14" hidden="1" x14ac:dyDescent="0.35">
      <c r="A52" t="s">
        <v>127</v>
      </c>
      <c r="B52" s="4">
        <v>1875</v>
      </c>
      <c r="C52" s="4">
        <v>1899</v>
      </c>
      <c r="D52" s="4">
        <f t="shared" si="3"/>
        <v>24</v>
      </c>
      <c r="E52" s="1">
        <v>0.01</v>
      </c>
      <c r="H52" s="5" t="str">
        <f t="shared" si="4"/>
        <v/>
      </c>
      <c r="I52" t="str">
        <f t="shared" si="5"/>
        <v>Missing</v>
      </c>
      <c r="N52"/>
    </row>
    <row r="53" spans="1:14" hidden="1" x14ac:dyDescent="0.35">
      <c r="A53" t="s">
        <v>128</v>
      </c>
      <c r="B53" s="4">
        <v>198</v>
      </c>
      <c r="C53" s="4">
        <v>260</v>
      </c>
      <c r="D53" s="4">
        <f t="shared" si="3"/>
        <v>62</v>
      </c>
      <c r="E53" s="1">
        <v>0.24</v>
      </c>
      <c r="H53" s="5" t="str">
        <f t="shared" si="4"/>
        <v/>
      </c>
      <c r="I53" t="str">
        <f t="shared" si="5"/>
        <v>Missing</v>
      </c>
      <c r="N53"/>
    </row>
    <row r="54" spans="1:14" hidden="1" x14ac:dyDescent="0.35">
      <c r="A54" t="s">
        <v>129</v>
      </c>
      <c r="B54" s="4">
        <v>1150</v>
      </c>
      <c r="C54" s="4">
        <v>1737</v>
      </c>
      <c r="D54" s="4">
        <f t="shared" si="3"/>
        <v>587</v>
      </c>
      <c r="E54" s="1">
        <v>0.34</v>
      </c>
      <c r="H54" s="5" t="str">
        <f t="shared" si="4"/>
        <v/>
      </c>
      <c r="I54" t="str">
        <f t="shared" si="5"/>
        <v>Missing</v>
      </c>
      <c r="N54"/>
    </row>
    <row r="55" spans="1:14" hidden="1" x14ac:dyDescent="0.35">
      <c r="A55" t="s">
        <v>130</v>
      </c>
      <c r="B55" s="4">
        <v>1190</v>
      </c>
      <c r="C55" s="4">
        <v>1810</v>
      </c>
      <c r="D55" s="4">
        <f t="shared" si="3"/>
        <v>620</v>
      </c>
      <c r="E55" s="1">
        <v>0.34</v>
      </c>
      <c r="H55" s="5" t="str">
        <f t="shared" si="4"/>
        <v/>
      </c>
      <c r="I55" t="str">
        <f t="shared" si="5"/>
        <v>Missing</v>
      </c>
      <c r="N55"/>
    </row>
    <row r="56" spans="1:14" hidden="1" x14ac:dyDescent="0.35">
      <c r="A56" t="s">
        <v>131</v>
      </c>
      <c r="B56" s="4">
        <v>1658</v>
      </c>
      <c r="C56" s="4">
        <v>1699</v>
      </c>
      <c r="D56" s="4">
        <f t="shared" si="3"/>
        <v>41</v>
      </c>
      <c r="E56" s="1">
        <v>0.02</v>
      </c>
      <c r="H56" s="5" t="str">
        <f t="shared" si="4"/>
        <v/>
      </c>
      <c r="I56" t="str">
        <f t="shared" si="5"/>
        <v>Missing</v>
      </c>
      <c r="N56"/>
    </row>
    <row r="57" spans="1:14" hidden="1" x14ac:dyDescent="0.35">
      <c r="A57" t="s">
        <v>132</v>
      </c>
      <c r="B57" s="4">
        <v>1768</v>
      </c>
      <c r="C57" s="4">
        <v>1799</v>
      </c>
      <c r="D57" s="4">
        <f t="shared" si="3"/>
        <v>31</v>
      </c>
      <c r="E57" s="1">
        <v>0.02</v>
      </c>
      <c r="H57" s="5" t="str">
        <f t="shared" si="4"/>
        <v/>
      </c>
      <c r="I57" t="str">
        <f t="shared" si="5"/>
        <v>Missing</v>
      </c>
      <c r="N57"/>
    </row>
    <row r="58" spans="1:14" hidden="1" x14ac:dyDescent="0.35">
      <c r="A58" t="s">
        <v>133</v>
      </c>
      <c r="B58" s="4">
        <v>199</v>
      </c>
      <c r="C58" s="4">
        <v>553</v>
      </c>
      <c r="D58" s="4">
        <f t="shared" si="3"/>
        <v>354</v>
      </c>
      <c r="E58" s="1">
        <v>0.64</v>
      </c>
      <c r="H58" s="5" t="str">
        <f t="shared" si="4"/>
        <v/>
      </c>
      <c r="I58" t="str">
        <f t="shared" si="5"/>
        <v>Missing</v>
      </c>
      <c r="N58"/>
    </row>
    <row r="59" spans="1:14" hidden="1" x14ac:dyDescent="0.35">
      <c r="A59" t="s">
        <v>136</v>
      </c>
      <c r="B59" s="4">
        <v>169</v>
      </c>
      <c r="C59" s="4">
        <v>320</v>
      </c>
      <c r="D59" s="4">
        <f t="shared" si="3"/>
        <v>151</v>
      </c>
      <c r="E59" s="1">
        <v>0.47</v>
      </c>
      <c r="H59" s="5" t="str">
        <f t="shared" si="4"/>
        <v/>
      </c>
      <c r="I59" t="str">
        <f t="shared" si="5"/>
        <v>Missing</v>
      </c>
      <c r="N59"/>
    </row>
    <row r="60" spans="1:14" hidden="1" x14ac:dyDescent="0.35">
      <c r="A60" t="s">
        <v>134</v>
      </c>
      <c r="B60" s="4">
        <v>450</v>
      </c>
      <c r="C60" s="4">
        <v>900</v>
      </c>
      <c r="D60" s="4">
        <f t="shared" si="3"/>
        <v>450</v>
      </c>
      <c r="E60" s="1">
        <v>0.5</v>
      </c>
      <c r="F60">
        <v>1</v>
      </c>
      <c r="G60" t="s">
        <v>135</v>
      </c>
      <c r="H60" s="5">
        <f t="shared" si="4"/>
        <v>2</v>
      </c>
      <c r="I60" t="str">
        <f t="shared" si="5"/>
        <v>Complete</v>
      </c>
      <c r="J60" t="str">
        <f t="shared" ref="J60:J76" si="6">IF(F60="","",IF(F60 &lt;3, "Poor", IF(AND(F60&gt;3,F60&lt;4.5),"Average", "Excellent" )))</f>
        <v>Poor</v>
      </c>
      <c r="K60" t="str">
        <f t="shared" ref="K60:K91" si="7">IF(E61&lt;20%, "Low Discount", IF(AND(E61&gt;20%, E61&lt;40%), "Medium Discount", "High Discount"))</f>
        <v>High Discount</v>
      </c>
      <c r="N60"/>
    </row>
    <row r="61" spans="1:14" hidden="1" x14ac:dyDescent="0.35">
      <c r="A61" t="s">
        <v>80</v>
      </c>
      <c r="B61" s="4">
        <v>2115</v>
      </c>
      <c r="C61" s="4">
        <v>4700</v>
      </c>
      <c r="D61" s="4">
        <f t="shared" si="3"/>
        <v>2585</v>
      </c>
      <c r="E61" s="1">
        <v>0.55000000000000004</v>
      </c>
      <c r="F61">
        <v>13</v>
      </c>
      <c r="G61" t="s">
        <v>81</v>
      </c>
      <c r="H61" s="5">
        <f t="shared" si="4"/>
        <v>2.1</v>
      </c>
      <c r="I61" t="str">
        <f t="shared" si="5"/>
        <v>Complete</v>
      </c>
      <c r="J61" t="str">
        <f t="shared" si="6"/>
        <v>Excellent</v>
      </c>
      <c r="K61" t="str">
        <f t="shared" si="7"/>
        <v>High Discount</v>
      </c>
      <c r="N61"/>
    </row>
    <row r="62" spans="1:14" hidden="1" x14ac:dyDescent="0.35">
      <c r="A62" t="s">
        <v>99</v>
      </c>
      <c r="B62" s="4">
        <v>1570</v>
      </c>
      <c r="C62" s="4">
        <v>2988</v>
      </c>
      <c r="D62" s="4">
        <f t="shared" si="3"/>
        <v>1418</v>
      </c>
      <c r="E62" s="1">
        <v>0.47</v>
      </c>
      <c r="F62">
        <v>7</v>
      </c>
      <c r="G62" t="s">
        <v>81</v>
      </c>
      <c r="H62" s="5">
        <f t="shared" si="4"/>
        <v>2.1</v>
      </c>
      <c r="I62" t="str">
        <f t="shared" si="5"/>
        <v>Complete</v>
      </c>
      <c r="J62" t="str">
        <f t="shared" si="6"/>
        <v>Excellent</v>
      </c>
      <c r="K62" t="str">
        <f t="shared" si="7"/>
        <v>High Discount</v>
      </c>
    </row>
    <row r="63" spans="1:14" hidden="1" x14ac:dyDescent="0.35">
      <c r="A63" t="s">
        <v>88</v>
      </c>
      <c r="B63" s="4">
        <v>990</v>
      </c>
      <c r="C63" s="4">
        <v>1814</v>
      </c>
      <c r="D63" s="4">
        <f t="shared" si="3"/>
        <v>824</v>
      </c>
      <c r="E63" s="1">
        <v>0.45</v>
      </c>
      <c r="F63">
        <v>6</v>
      </c>
      <c r="G63" t="s">
        <v>89</v>
      </c>
      <c r="H63" s="5">
        <f t="shared" si="4"/>
        <v>2.2000000000000002</v>
      </c>
      <c r="I63" t="str">
        <f t="shared" si="5"/>
        <v>Complete</v>
      </c>
      <c r="J63" t="str">
        <f t="shared" si="6"/>
        <v>Excellent</v>
      </c>
      <c r="K63" t="str">
        <f t="shared" si="7"/>
        <v>High Discount</v>
      </c>
    </row>
    <row r="64" spans="1:14" hidden="1" x14ac:dyDescent="0.35">
      <c r="A64" t="s">
        <v>98</v>
      </c>
      <c r="B64" s="4">
        <v>968</v>
      </c>
      <c r="C64" s="4">
        <v>1814</v>
      </c>
      <c r="D64" s="4">
        <f t="shared" si="3"/>
        <v>846</v>
      </c>
      <c r="E64" s="1">
        <v>0.47</v>
      </c>
      <c r="F64">
        <v>6</v>
      </c>
      <c r="G64" t="s">
        <v>89</v>
      </c>
      <c r="H64" s="5">
        <f t="shared" si="4"/>
        <v>2.2000000000000002</v>
      </c>
      <c r="I64" t="str">
        <f t="shared" si="5"/>
        <v>Complete</v>
      </c>
      <c r="J64" t="str">
        <f t="shared" si="6"/>
        <v>Excellent</v>
      </c>
      <c r="K64" t="str">
        <f t="shared" si="7"/>
        <v>High Discount</v>
      </c>
    </row>
    <row r="65" spans="1:14" hidden="1" x14ac:dyDescent="0.35">
      <c r="A65" t="s">
        <v>90</v>
      </c>
      <c r="B65" s="4">
        <v>1000</v>
      </c>
      <c r="C65" s="4">
        <v>2000</v>
      </c>
      <c r="D65" s="4">
        <f t="shared" si="3"/>
        <v>1000</v>
      </c>
      <c r="E65" s="1">
        <v>0.5</v>
      </c>
      <c r="F65">
        <v>7</v>
      </c>
      <c r="G65" t="s">
        <v>91</v>
      </c>
      <c r="H65" s="5">
        <f t="shared" si="4"/>
        <v>2.2999999999999998</v>
      </c>
      <c r="I65" t="str">
        <f t="shared" si="5"/>
        <v>Complete</v>
      </c>
      <c r="J65" t="str">
        <f t="shared" si="6"/>
        <v>Excellent</v>
      </c>
      <c r="K65" t="str">
        <f t="shared" si="7"/>
        <v>High Discount</v>
      </c>
    </row>
    <row r="66" spans="1:14" hidden="1" x14ac:dyDescent="0.35">
      <c r="A66" t="s">
        <v>96</v>
      </c>
      <c r="B66" s="4">
        <v>345</v>
      </c>
      <c r="C66" s="4">
        <v>602</v>
      </c>
      <c r="D66" s="4">
        <f t="shared" ref="D66:D97" si="8">C66-B66</f>
        <v>257</v>
      </c>
      <c r="E66" s="1">
        <v>0.43</v>
      </c>
      <c r="F66">
        <v>6</v>
      </c>
      <c r="G66" t="s">
        <v>91</v>
      </c>
      <c r="H66" s="5">
        <f t="shared" ref="H66:H97" si="9">IF(G66="", "", VALUE(LEFT(G66, SEARCH(" out", G66)-1)))</f>
        <v>2.2999999999999998</v>
      </c>
      <c r="I66" t="str">
        <f t="shared" ref="I66:I97" si="10">IF(OR(ISBLANK(G66), ISBLANK(D66)), "Missing", "Complete")</f>
        <v>Complete</v>
      </c>
      <c r="J66" t="str">
        <f t="shared" si="6"/>
        <v>Excellent</v>
      </c>
      <c r="K66" t="str">
        <f t="shared" si="7"/>
        <v>Low Discount</v>
      </c>
    </row>
    <row r="67" spans="1:14" hidden="1" x14ac:dyDescent="0.35">
      <c r="A67" t="s">
        <v>76</v>
      </c>
      <c r="B67" s="4">
        <v>2170</v>
      </c>
      <c r="C67" s="4">
        <v>2500</v>
      </c>
      <c r="D67" s="4">
        <f t="shared" si="8"/>
        <v>330</v>
      </c>
      <c r="E67" s="1">
        <v>0.13</v>
      </c>
      <c r="F67">
        <v>6</v>
      </c>
      <c r="G67" t="s">
        <v>77</v>
      </c>
      <c r="H67" s="5">
        <f t="shared" si="9"/>
        <v>2.5</v>
      </c>
      <c r="I67" t="str">
        <f t="shared" si="10"/>
        <v>Complete</v>
      </c>
      <c r="J67" t="str">
        <f t="shared" si="6"/>
        <v>Excellent</v>
      </c>
      <c r="K67" t="str">
        <f t="shared" si="7"/>
        <v>High Discount</v>
      </c>
    </row>
    <row r="68" spans="1:14" hidden="1" x14ac:dyDescent="0.35">
      <c r="A68" t="s">
        <v>93</v>
      </c>
      <c r="B68" s="4">
        <v>382</v>
      </c>
      <c r="C68" s="4">
        <v>700</v>
      </c>
      <c r="D68" s="4">
        <f t="shared" si="8"/>
        <v>318</v>
      </c>
      <c r="E68" s="1">
        <v>0.45</v>
      </c>
      <c r="F68">
        <v>17</v>
      </c>
      <c r="G68" t="s">
        <v>94</v>
      </c>
      <c r="H68" s="5">
        <f t="shared" si="9"/>
        <v>2.6</v>
      </c>
      <c r="I68" t="str">
        <f t="shared" si="10"/>
        <v>Complete</v>
      </c>
      <c r="J68" t="str">
        <f t="shared" si="6"/>
        <v>Excellent</v>
      </c>
      <c r="K68" t="str">
        <f t="shared" si="7"/>
        <v>High Discount</v>
      </c>
    </row>
    <row r="69" spans="1:14" hidden="1" x14ac:dyDescent="0.35">
      <c r="A69" t="s">
        <v>84</v>
      </c>
      <c r="B69" s="4">
        <v>325</v>
      </c>
      <c r="C69" s="4">
        <v>680</v>
      </c>
      <c r="D69" s="4">
        <f t="shared" si="8"/>
        <v>355</v>
      </c>
      <c r="E69" s="1">
        <v>0.52</v>
      </c>
      <c r="F69">
        <v>15</v>
      </c>
      <c r="G69" t="s">
        <v>85</v>
      </c>
      <c r="H69" s="5">
        <f t="shared" si="9"/>
        <v>2.7</v>
      </c>
      <c r="I69" t="str">
        <f t="shared" si="10"/>
        <v>Complete</v>
      </c>
      <c r="J69" t="str">
        <f t="shared" si="6"/>
        <v>Excellent</v>
      </c>
      <c r="K69" t="str">
        <f t="shared" si="7"/>
        <v>High Discount</v>
      </c>
    </row>
    <row r="70" spans="1:14" hidden="1" x14ac:dyDescent="0.35">
      <c r="A70" t="s">
        <v>82</v>
      </c>
      <c r="B70" s="4">
        <v>445</v>
      </c>
      <c r="C70" s="4">
        <v>873</v>
      </c>
      <c r="D70" s="4">
        <f t="shared" si="8"/>
        <v>428</v>
      </c>
      <c r="E70" s="1">
        <v>0.49</v>
      </c>
      <c r="F70">
        <v>69</v>
      </c>
      <c r="G70" t="s">
        <v>83</v>
      </c>
      <c r="H70" s="5">
        <f t="shared" si="9"/>
        <v>2.8</v>
      </c>
      <c r="I70" t="str">
        <f t="shared" si="10"/>
        <v>Complete</v>
      </c>
      <c r="J70" t="str">
        <f t="shared" si="6"/>
        <v>Excellent</v>
      </c>
      <c r="K70" t="str">
        <f t="shared" si="7"/>
        <v>Medium Discount</v>
      </c>
    </row>
    <row r="71" spans="1:14" hidden="1" x14ac:dyDescent="0.35">
      <c r="A71" t="s">
        <v>86</v>
      </c>
      <c r="B71" s="4">
        <v>1220</v>
      </c>
      <c r="C71" s="4">
        <v>1555</v>
      </c>
      <c r="D71" s="4">
        <f t="shared" si="8"/>
        <v>335</v>
      </c>
      <c r="E71" s="1">
        <v>0.22</v>
      </c>
      <c r="F71">
        <v>16</v>
      </c>
      <c r="G71" t="s">
        <v>87</v>
      </c>
      <c r="H71" s="5">
        <f t="shared" si="9"/>
        <v>2.9</v>
      </c>
      <c r="I71" t="str">
        <f t="shared" si="10"/>
        <v>Complete</v>
      </c>
      <c r="J71" t="str">
        <f t="shared" si="6"/>
        <v>Excellent</v>
      </c>
      <c r="K71" t="str">
        <f t="shared" si="7"/>
        <v>High Discount</v>
      </c>
    </row>
    <row r="72" spans="1:14" hidden="1" x14ac:dyDescent="0.35">
      <c r="A72" t="s">
        <v>78</v>
      </c>
      <c r="B72" s="4">
        <v>458</v>
      </c>
      <c r="C72" s="4">
        <v>986</v>
      </c>
      <c r="D72" s="4">
        <f t="shared" si="8"/>
        <v>528</v>
      </c>
      <c r="E72" s="1">
        <v>0.54</v>
      </c>
      <c r="F72">
        <v>10</v>
      </c>
      <c r="G72" t="s">
        <v>79</v>
      </c>
      <c r="H72" s="5">
        <f t="shared" si="9"/>
        <v>3</v>
      </c>
      <c r="I72" t="str">
        <f t="shared" si="10"/>
        <v>Complete</v>
      </c>
      <c r="J72" t="str">
        <f t="shared" si="6"/>
        <v>Excellent</v>
      </c>
      <c r="K72" t="str">
        <f t="shared" si="7"/>
        <v>Medium Discount</v>
      </c>
    </row>
    <row r="73" spans="1:14" hidden="1" x14ac:dyDescent="0.35">
      <c r="A73" t="s">
        <v>92</v>
      </c>
      <c r="B73" s="4">
        <v>3750</v>
      </c>
      <c r="C73" s="4">
        <v>6143</v>
      </c>
      <c r="D73" s="4">
        <f t="shared" si="8"/>
        <v>2393</v>
      </c>
      <c r="E73" s="1">
        <v>0.39</v>
      </c>
      <c r="F73">
        <v>5</v>
      </c>
      <c r="G73" t="s">
        <v>79</v>
      </c>
      <c r="H73" s="5">
        <f t="shared" si="9"/>
        <v>3</v>
      </c>
      <c r="I73" t="str">
        <f t="shared" si="10"/>
        <v>Complete</v>
      </c>
      <c r="J73" t="str">
        <f t="shared" si="6"/>
        <v>Excellent</v>
      </c>
      <c r="K73" t="str">
        <f t="shared" si="7"/>
        <v>Medium Discount</v>
      </c>
    </row>
    <row r="74" spans="1:14" hidden="1" x14ac:dyDescent="0.35">
      <c r="A74" t="s">
        <v>95</v>
      </c>
      <c r="B74" s="4">
        <v>2300</v>
      </c>
      <c r="C74" s="4">
        <v>3240</v>
      </c>
      <c r="D74" s="4">
        <f t="shared" si="8"/>
        <v>940</v>
      </c>
      <c r="E74" s="1">
        <v>0.28999999999999998</v>
      </c>
      <c r="F74">
        <v>5</v>
      </c>
      <c r="G74" t="s">
        <v>79</v>
      </c>
      <c r="H74" s="5">
        <f t="shared" si="9"/>
        <v>3</v>
      </c>
      <c r="I74" t="str">
        <f t="shared" si="10"/>
        <v>Complete</v>
      </c>
      <c r="J74" t="str">
        <f t="shared" si="6"/>
        <v>Excellent</v>
      </c>
      <c r="K74" t="str">
        <f t="shared" si="7"/>
        <v>High Discount</v>
      </c>
    </row>
    <row r="75" spans="1:14" hidden="1" x14ac:dyDescent="0.35">
      <c r="A75" t="s">
        <v>97</v>
      </c>
      <c r="B75" s="4">
        <v>509</v>
      </c>
      <c r="C75" s="4">
        <v>899</v>
      </c>
      <c r="D75" s="4">
        <f t="shared" si="8"/>
        <v>390</v>
      </c>
      <c r="E75" s="1">
        <v>0.43</v>
      </c>
      <c r="F75">
        <v>5</v>
      </c>
      <c r="G75" t="s">
        <v>79</v>
      </c>
      <c r="H75" s="5">
        <f t="shared" si="9"/>
        <v>3</v>
      </c>
      <c r="I75" t="str">
        <f t="shared" si="10"/>
        <v>Complete</v>
      </c>
      <c r="J75" t="str">
        <f t="shared" si="6"/>
        <v>Excellent</v>
      </c>
      <c r="K75" t="str">
        <f t="shared" si="7"/>
        <v>High Discount</v>
      </c>
    </row>
    <row r="76" spans="1:14" hidden="1" x14ac:dyDescent="0.35">
      <c r="A76" t="s">
        <v>104</v>
      </c>
      <c r="B76" s="4">
        <v>1189</v>
      </c>
      <c r="C76" s="4">
        <v>2199</v>
      </c>
      <c r="D76" s="4">
        <f t="shared" si="8"/>
        <v>1010</v>
      </c>
      <c r="E76" s="1">
        <v>0.46</v>
      </c>
      <c r="F76">
        <v>1</v>
      </c>
      <c r="G76" t="s">
        <v>79</v>
      </c>
      <c r="H76" s="5">
        <f t="shared" si="9"/>
        <v>3</v>
      </c>
      <c r="I76" t="str">
        <f t="shared" si="10"/>
        <v>Complete</v>
      </c>
      <c r="J76" t="str">
        <f t="shared" si="6"/>
        <v>Poor</v>
      </c>
      <c r="K76" t="str">
        <f t="shared" si="7"/>
        <v>High Discount</v>
      </c>
    </row>
    <row r="77" spans="1:14" hidden="1" x14ac:dyDescent="0.35">
      <c r="A77" t="s">
        <v>35</v>
      </c>
      <c r="B77" s="4">
        <v>38</v>
      </c>
      <c r="C77" s="4">
        <v>80</v>
      </c>
      <c r="D77" s="4">
        <f t="shared" si="8"/>
        <v>42</v>
      </c>
      <c r="E77" s="1">
        <v>0.53</v>
      </c>
      <c r="F77">
        <v>13</v>
      </c>
      <c r="G77" t="s">
        <v>36</v>
      </c>
      <c r="H77" s="5">
        <f t="shared" si="9"/>
        <v>3.3</v>
      </c>
      <c r="I77" t="str">
        <f t="shared" si="10"/>
        <v>Complete</v>
      </c>
      <c r="J77" t="str">
        <f>IF(H77="","",IF(H77 &lt;3, "Poor", IF(AND(H77&gt;3,H77&lt;4.5),"Average", "Excellent" )))</f>
        <v>Average</v>
      </c>
      <c r="K77" t="str">
        <f t="shared" si="7"/>
        <v>High Discount</v>
      </c>
      <c r="N77"/>
    </row>
    <row r="78" spans="1:14" hidden="1" x14ac:dyDescent="0.35">
      <c r="A78" t="s">
        <v>21</v>
      </c>
      <c r="B78" s="4">
        <v>1600</v>
      </c>
      <c r="C78" s="4">
        <v>2929</v>
      </c>
      <c r="D78" s="4">
        <f t="shared" si="8"/>
        <v>1329</v>
      </c>
      <c r="E78" s="1">
        <v>0.45</v>
      </c>
      <c r="F78">
        <v>5</v>
      </c>
      <c r="G78" t="s">
        <v>22</v>
      </c>
      <c r="H78" s="5">
        <f t="shared" si="9"/>
        <v>3.8</v>
      </c>
      <c r="I78" t="str">
        <f t="shared" si="10"/>
        <v>Complete</v>
      </c>
      <c r="J78" t="str">
        <f>IF(H78="","",IF(H78 &lt;3, "Poor", IF(AND(H78&gt;3,H78&lt;4.5),"Average", "Excellent" )))</f>
        <v>Average</v>
      </c>
      <c r="K78" t="str">
        <f t="shared" si="7"/>
        <v>Low Discount</v>
      </c>
      <c r="N78"/>
    </row>
    <row r="79" spans="1:14" hidden="1" x14ac:dyDescent="0.35">
      <c r="A79" t="s">
        <v>44</v>
      </c>
      <c r="B79" s="4">
        <v>2880</v>
      </c>
      <c r="C79" s="4">
        <v>3520</v>
      </c>
      <c r="D79" s="4">
        <f t="shared" si="8"/>
        <v>640</v>
      </c>
      <c r="E79" s="1">
        <v>0.18</v>
      </c>
      <c r="F79">
        <v>12</v>
      </c>
      <c r="G79" t="s">
        <v>22</v>
      </c>
      <c r="H79" s="5">
        <f t="shared" si="9"/>
        <v>3.8</v>
      </c>
      <c r="I79" t="str">
        <f t="shared" si="10"/>
        <v>Complete</v>
      </c>
      <c r="J79" t="str">
        <f>IF(F79="","",IF(F79 &lt;3, "Poor", IF(AND(F79&gt;3,F79&lt;4.5),"Average", "Excellent" )))</f>
        <v>Excellent</v>
      </c>
      <c r="K79" t="str">
        <f t="shared" si="7"/>
        <v>Medium Discount</v>
      </c>
      <c r="N79"/>
    </row>
    <row r="80" spans="1:14" hidden="1" x14ac:dyDescent="0.35">
      <c r="A80" t="s">
        <v>45</v>
      </c>
      <c r="B80" s="4">
        <v>1350</v>
      </c>
      <c r="C80" s="4">
        <v>1990</v>
      </c>
      <c r="D80" s="4">
        <f t="shared" si="8"/>
        <v>640</v>
      </c>
      <c r="E80" s="1">
        <v>0.32</v>
      </c>
      <c r="F80">
        <v>13</v>
      </c>
      <c r="G80" t="s">
        <v>22</v>
      </c>
      <c r="H80" s="5">
        <f t="shared" si="9"/>
        <v>3.8</v>
      </c>
      <c r="I80" t="str">
        <f t="shared" si="10"/>
        <v>Complete</v>
      </c>
      <c r="J80" t="str">
        <f>IF(F80="","",IF(F80 &lt;3, "Poor", IF(AND(F80&gt;3,F80&lt;4.5),"Average", "Excellent" )))</f>
        <v>Excellent</v>
      </c>
      <c r="K80" t="str">
        <f t="shared" si="7"/>
        <v>Low Discount</v>
      </c>
      <c r="N80"/>
    </row>
    <row r="81" spans="1:14" hidden="1" x14ac:dyDescent="0.35">
      <c r="A81" t="s">
        <v>16</v>
      </c>
      <c r="B81" s="4">
        <v>2999</v>
      </c>
      <c r="C81" s="4">
        <v>3290</v>
      </c>
      <c r="D81" s="4">
        <f t="shared" si="8"/>
        <v>291</v>
      </c>
      <c r="E81" s="1">
        <v>0.09</v>
      </c>
      <c r="F81">
        <v>15</v>
      </c>
      <c r="G81" t="s">
        <v>17</v>
      </c>
      <c r="H81" s="5">
        <f t="shared" si="9"/>
        <v>4</v>
      </c>
      <c r="I81" t="str">
        <f t="shared" si="10"/>
        <v>Complete</v>
      </c>
      <c r="J81" t="str">
        <f>IF(H81="","",IF(H81 &lt;3, "Poor", IF(AND(H81&gt;3,H81&lt;4.5),"Average", "Excellent" )))</f>
        <v>Average</v>
      </c>
      <c r="K81" t="str">
        <f t="shared" si="7"/>
        <v>Medium Discount</v>
      </c>
    </row>
    <row r="82" spans="1:14" hidden="1" x14ac:dyDescent="0.35">
      <c r="A82" t="s">
        <v>19</v>
      </c>
      <c r="B82" s="4">
        <v>988</v>
      </c>
      <c r="C82" s="4">
        <v>1580</v>
      </c>
      <c r="D82" s="4">
        <f t="shared" si="8"/>
        <v>592</v>
      </c>
      <c r="E82" s="1">
        <v>0.37</v>
      </c>
      <c r="F82">
        <v>2</v>
      </c>
      <c r="G82" t="s">
        <v>17</v>
      </c>
      <c r="H82" s="5">
        <f t="shared" si="9"/>
        <v>4</v>
      </c>
      <c r="I82" t="str">
        <f t="shared" si="10"/>
        <v>Complete</v>
      </c>
      <c r="J82" t="str">
        <f>IF(H82="","",IF(H82 &lt;3, "Poor", IF(AND(H82&gt;3,H82&lt;4.5),"Average", "Excellent" )))</f>
        <v>Average</v>
      </c>
      <c r="K82" t="str">
        <f t="shared" si="7"/>
        <v>Medium Discount</v>
      </c>
    </row>
    <row r="83" spans="1:14" hidden="1" x14ac:dyDescent="0.35">
      <c r="A83" t="s">
        <v>38</v>
      </c>
      <c r="B83" s="4">
        <v>880</v>
      </c>
      <c r="C83" s="4">
        <v>1350</v>
      </c>
      <c r="D83" s="4">
        <f t="shared" si="8"/>
        <v>470</v>
      </c>
      <c r="E83" s="1">
        <v>0.35</v>
      </c>
      <c r="F83">
        <v>6</v>
      </c>
      <c r="G83" t="s">
        <v>17</v>
      </c>
      <c r="H83" s="5">
        <f t="shared" si="9"/>
        <v>4</v>
      </c>
      <c r="I83" t="str">
        <f t="shared" si="10"/>
        <v>Complete</v>
      </c>
      <c r="J83" t="str">
        <f>IF(F83="","",IF(F83 &lt;3, "Poor", IF(AND(F83&gt;3,F83&lt;4.5),"Average", "Excellent" )))</f>
        <v>Excellent</v>
      </c>
      <c r="K83" t="str">
        <f t="shared" si="7"/>
        <v>High Discount</v>
      </c>
      <c r="N83"/>
    </row>
    <row r="84" spans="1:14" hidden="1" x14ac:dyDescent="0.35">
      <c r="A84" t="s">
        <v>108</v>
      </c>
      <c r="B84" s="4">
        <v>330</v>
      </c>
      <c r="C84" s="4">
        <v>647</v>
      </c>
      <c r="D84" s="4">
        <f t="shared" si="8"/>
        <v>317</v>
      </c>
      <c r="E84" s="1">
        <v>0.49</v>
      </c>
      <c r="F84">
        <v>1</v>
      </c>
      <c r="G84" t="s">
        <v>17</v>
      </c>
      <c r="H84" s="5">
        <f t="shared" si="9"/>
        <v>4</v>
      </c>
      <c r="I84" t="str">
        <f t="shared" si="10"/>
        <v>Complete</v>
      </c>
      <c r="J84" t="str">
        <f>IF(F84="","",IF(F84 &lt;3, "Poor", IF(AND(F84&gt;3,F84&lt;4.5),"Average", "Excellent" )))</f>
        <v>Poor</v>
      </c>
      <c r="K84" t="str">
        <f t="shared" si="7"/>
        <v>High Discount</v>
      </c>
      <c r="N84"/>
    </row>
    <row r="85" spans="1:14" hidden="1" x14ac:dyDescent="0.35">
      <c r="A85" t="s">
        <v>8</v>
      </c>
      <c r="B85" s="4">
        <v>527</v>
      </c>
      <c r="C85" s="4">
        <v>999</v>
      </c>
      <c r="D85" s="4">
        <f t="shared" si="8"/>
        <v>472</v>
      </c>
      <c r="E85" s="1">
        <v>0.47</v>
      </c>
      <c r="F85">
        <v>14</v>
      </c>
      <c r="G85" t="s">
        <v>9</v>
      </c>
      <c r="H85" s="5">
        <f t="shared" si="9"/>
        <v>4.0999999999999996</v>
      </c>
      <c r="I85" t="str">
        <f t="shared" si="10"/>
        <v>Complete</v>
      </c>
      <c r="J85" t="str">
        <f>IF(H85="","",IF(H85 &lt;3, "Poor", IF(AND(H85&gt;3,H85&lt;4.5),"Average", "Excellent" )))</f>
        <v>Average</v>
      </c>
      <c r="K85" t="str">
        <f t="shared" si="7"/>
        <v>High Discount</v>
      </c>
    </row>
    <row r="86" spans="1:14" hidden="1" x14ac:dyDescent="0.35">
      <c r="A86" t="s">
        <v>23</v>
      </c>
      <c r="B86" s="4">
        <v>799</v>
      </c>
      <c r="C86" s="4">
        <v>999</v>
      </c>
      <c r="D86" s="4">
        <f t="shared" si="8"/>
        <v>200</v>
      </c>
      <c r="E86" s="1">
        <v>0.2</v>
      </c>
      <c r="F86">
        <v>12</v>
      </c>
      <c r="G86" t="s">
        <v>9</v>
      </c>
      <c r="H86" s="5">
        <f t="shared" si="9"/>
        <v>4.0999999999999996</v>
      </c>
      <c r="I86" t="str">
        <f t="shared" si="10"/>
        <v>Complete</v>
      </c>
      <c r="J86" t="str">
        <f>IF(H86="","",IF(H86 &lt;3, "Poor", IF(AND(H86&gt;3,H86&lt;4.5),"Average", "Excellent" )))</f>
        <v>Average</v>
      </c>
      <c r="K86" t="str">
        <f t="shared" si="7"/>
        <v>Medium Discount</v>
      </c>
      <c r="N86"/>
    </row>
    <row r="87" spans="1:14" hidden="1" x14ac:dyDescent="0.35">
      <c r="A87" t="s">
        <v>46</v>
      </c>
      <c r="B87" s="4">
        <v>1758</v>
      </c>
      <c r="C87" s="4">
        <v>2499</v>
      </c>
      <c r="D87" s="4">
        <f t="shared" si="8"/>
        <v>741</v>
      </c>
      <c r="E87" s="1">
        <v>0.3</v>
      </c>
      <c r="F87">
        <v>20</v>
      </c>
      <c r="G87" t="s">
        <v>9</v>
      </c>
      <c r="H87" s="5">
        <f t="shared" si="9"/>
        <v>4.0999999999999996</v>
      </c>
      <c r="I87" t="str">
        <f t="shared" si="10"/>
        <v>Complete</v>
      </c>
      <c r="J87" t="str">
        <f>IF(F87="","",IF(F87 &lt;3, "Poor", IF(AND(F87&gt;3,F87&lt;4.5),"Average", "Excellent" )))</f>
        <v>Excellent</v>
      </c>
      <c r="K87" t="str">
        <f t="shared" si="7"/>
        <v>Medium Discount</v>
      </c>
      <c r="N87"/>
    </row>
    <row r="88" spans="1:14" hidden="1" x14ac:dyDescent="0.35">
      <c r="A88" t="s">
        <v>27</v>
      </c>
      <c r="B88" s="4">
        <v>1680</v>
      </c>
      <c r="C88" s="4">
        <v>2499</v>
      </c>
      <c r="D88" s="4">
        <f t="shared" si="8"/>
        <v>819</v>
      </c>
      <c r="E88" s="1">
        <v>0.33</v>
      </c>
      <c r="F88">
        <v>9</v>
      </c>
      <c r="G88" t="s">
        <v>28</v>
      </c>
      <c r="H88" s="5">
        <f t="shared" si="9"/>
        <v>4.2</v>
      </c>
      <c r="I88" t="str">
        <f t="shared" si="10"/>
        <v>Complete</v>
      </c>
      <c r="J88" t="str">
        <f>IF(H88="","",IF(H88 &lt;3, "Poor", IF(AND(H88&gt;3,H88&lt;4.5),"Average", "Excellent" )))</f>
        <v>Average</v>
      </c>
      <c r="K88" t="str">
        <f t="shared" si="7"/>
        <v>High Discount</v>
      </c>
      <c r="N88"/>
    </row>
    <row r="89" spans="1:14" hidden="1" x14ac:dyDescent="0.35">
      <c r="A89" t="s">
        <v>41</v>
      </c>
      <c r="B89" s="4">
        <v>2048</v>
      </c>
      <c r="C89" s="4">
        <v>4500</v>
      </c>
      <c r="D89" s="4">
        <f t="shared" si="8"/>
        <v>2452</v>
      </c>
      <c r="E89" s="1">
        <v>0.54</v>
      </c>
      <c r="F89">
        <v>7</v>
      </c>
      <c r="G89" t="s">
        <v>42</v>
      </c>
      <c r="H89" s="5">
        <f t="shared" si="9"/>
        <v>4.3</v>
      </c>
      <c r="I89" t="str">
        <f t="shared" si="10"/>
        <v>Complete</v>
      </c>
      <c r="J89" t="str">
        <f>IF(F89="","",IF(F89 &lt;3, "Poor", IF(AND(F89&gt;3,F89&lt;4.5),"Average", "Excellent" )))</f>
        <v>Excellent</v>
      </c>
      <c r="K89" t="str">
        <f t="shared" si="7"/>
        <v>High Discount</v>
      </c>
      <c r="N89"/>
    </row>
    <row r="90" spans="1:14" hidden="1" x14ac:dyDescent="0.35">
      <c r="A90" t="s">
        <v>48</v>
      </c>
      <c r="B90" s="4">
        <v>185</v>
      </c>
      <c r="C90" s="4">
        <v>382</v>
      </c>
      <c r="D90" s="4">
        <f t="shared" si="8"/>
        <v>197</v>
      </c>
      <c r="E90" s="1">
        <v>0.52</v>
      </c>
      <c r="F90">
        <v>9</v>
      </c>
      <c r="G90" t="s">
        <v>42</v>
      </c>
      <c r="H90" s="5">
        <f t="shared" si="9"/>
        <v>4.3</v>
      </c>
      <c r="I90" t="str">
        <f t="shared" si="10"/>
        <v>Complete</v>
      </c>
      <c r="J90" t="str">
        <f>IF(F90="","",IF(F90 &lt;3, "Poor", IF(AND(F90&gt;3,F90&lt;4.5),"Average", "Excellent" )))</f>
        <v>Excellent</v>
      </c>
      <c r="K90" t="str">
        <f t="shared" si="7"/>
        <v>High Discount</v>
      </c>
      <c r="N90"/>
    </row>
    <row r="91" spans="1:14" hidden="1" x14ac:dyDescent="0.35">
      <c r="A91" t="s">
        <v>50</v>
      </c>
      <c r="B91" s="4">
        <v>1820</v>
      </c>
      <c r="C91" s="4">
        <v>3490</v>
      </c>
      <c r="D91" s="4">
        <f t="shared" si="8"/>
        <v>1670</v>
      </c>
      <c r="E91" s="1">
        <v>0.48</v>
      </c>
      <c r="F91">
        <v>9</v>
      </c>
      <c r="G91" t="s">
        <v>42</v>
      </c>
      <c r="H91" s="5">
        <f t="shared" si="9"/>
        <v>4.3</v>
      </c>
      <c r="I91" t="str">
        <f t="shared" si="10"/>
        <v>Complete</v>
      </c>
      <c r="J91" t="str">
        <f>IF(F91="","",IF(F91 &lt;3, "Poor", IF(AND(F91&gt;3,F91&lt;4.5),"Average", "Excellent" )))</f>
        <v>Excellent</v>
      </c>
      <c r="K91" t="str">
        <f t="shared" si="7"/>
        <v>High Discount</v>
      </c>
      <c r="N91"/>
    </row>
    <row r="92" spans="1:14" hidden="1" x14ac:dyDescent="0.35">
      <c r="A92" t="s">
        <v>55</v>
      </c>
      <c r="B92" s="4">
        <v>389</v>
      </c>
      <c r="C92" s="4">
        <v>656</v>
      </c>
      <c r="D92" s="4">
        <f t="shared" si="8"/>
        <v>267</v>
      </c>
      <c r="E92" s="1">
        <v>0.41</v>
      </c>
      <c r="F92">
        <v>36</v>
      </c>
      <c r="G92" t="s">
        <v>42</v>
      </c>
      <c r="H92" s="5">
        <f t="shared" si="9"/>
        <v>4.3</v>
      </c>
      <c r="I92" t="str">
        <f t="shared" si="10"/>
        <v>Complete</v>
      </c>
      <c r="J92" t="str">
        <f>IF(F92="","",IF(F92 &lt;3, "Poor", IF(AND(F92&gt;3,F92&lt;4.5),"Average", "Excellent" )))</f>
        <v>Excellent</v>
      </c>
      <c r="K92" t="str">
        <f t="shared" ref="K92:K116" si="11">IF(E93&lt;20%, "Low Discount", IF(AND(E93&gt;20%, E93&lt;40%), "Medium Discount", "High Discount"))</f>
        <v>Medium Discount</v>
      </c>
      <c r="N92"/>
    </row>
    <row r="93" spans="1:14" hidden="1" x14ac:dyDescent="0.35">
      <c r="A93" t="s">
        <v>39</v>
      </c>
      <c r="B93" s="4">
        <v>1650</v>
      </c>
      <c r="C93" s="4">
        <v>2150</v>
      </c>
      <c r="D93" s="4">
        <f t="shared" si="8"/>
        <v>500</v>
      </c>
      <c r="E93" s="1">
        <v>0.23</v>
      </c>
      <c r="F93">
        <v>14</v>
      </c>
      <c r="G93" t="s">
        <v>40</v>
      </c>
      <c r="H93" s="5">
        <f t="shared" si="9"/>
        <v>4.4000000000000004</v>
      </c>
      <c r="I93" t="str">
        <f t="shared" si="10"/>
        <v>Complete</v>
      </c>
      <c r="J93" t="str">
        <f>IF(F93="","",IF(F93 &lt;3, "Poor", IF(AND(F93&gt;3,F93&lt;4.5),"Average", "Excellent" )))</f>
        <v>Excellent</v>
      </c>
      <c r="K93" t="str">
        <f t="shared" si="11"/>
        <v>Medium Discount</v>
      </c>
      <c r="N93"/>
    </row>
    <row r="94" spans="1:14" hidden="1" x14ac:dyDescent="0.35">
      <c r="A94" t="s">
        <v>6</v>
      </c>
      <c r="B94" s="4">
        <v>950</v>
      </c>
      <c r="C94" s="4">
        <v>1525</v>
      </c>
      <c r="D94" s="4">
        <f t="shared" si="8"/>
        <v>575</v>
      </c>
      <c r="E94" s="1">
        <v>0.38</v>
      </c>
      <c r="F94">
        <v>2</v>
      </c>
      <c r="G94" t="s">
        <v>7</v>
      </c>
      <c r="H94" s="5">
        <f t="shared" si="9"/>
        <v>4.5</v>
      </c>
      <c r="I94" t="str">
        <f t="shared" si="10"/>
        <v>Complete</v>
      </c>
      <c r="J94" t="str">
        <f>IF(H94="","",IF(H94 &lt;3, "Poor", IF(AND(H94&gt;3,H94&lt;4.5),"Average", "Excellent" )))</f>
        <v>Excellent</v>
      </c>
      <c r="K94" t="str">
        <f t="shared" si="11"/>
        <v>High Discount</v>
      </c>
      <c r="N94"/>
    </row>
    <row r="95" spans="1:14" hidden="1" x14ac:dyDescent="0.35">
      <c r="A95" t="s">
        <v>26</v>
      </c>
      <c r="B95" s="4">
        <v>501</v>
      </c>
      <c r="C95" s="4">
        <v>860</v>
      </c>
      <c r="D95" s="4">
        <f t="shared" si="8"/>
        <v>359</v>
      </c>
      <c r="E95" s="1">
        <v>0.42</v>
      </c>
      <c r="F95">
        <v>6</v>
      </c>
      <c r="G95" t="s">
        <v>7</v>
      </c>
      <c r="H95" s="5">
        <f t="shared" si="9"/>
        <v>4.5</v>
      </c>
      <c r="I95" t="str">
        <f t="shared" si="10"/>
        <v>Complete</v>
      </c>
      <c r="J95" t="str">
        <f>IF(H95="","",IF(H95 &lt;3, "Poor", IF(AND(H95&gt;3,H95&lt;4.5),"Average", "Excellent" )))</f>
        <v>Excellent</v>
      </c>
      <c r="K95" t="str">
        <f t="shared" si="11"/>
        <v>Medium Discount</v>
      </c>
      <c r="N95"/>
    </row>
    <row r="96" spans="1:14" hidden="1" x14ac:dyDescent="0.35">
      <c r="A96" t="s">
        <v>52</v>
      </c>
      <c r="B96" s="4">
        <v>1980</v>
      </c>
      <c r="C96" s="4">
        <v>2699</v>
      </c>
      <c r="D96" s="4">
        <f t="shared" si="8"/>
        <v>719</v>
      </c>
      <c r="E96" s="1">
        <v>0.27</v>
      </c>
      <c r="F96">
        <v>32</v>
      </c>
      <c r="G96" t="s">
        <v>7</v>
      </c>
      <c r="H96" s="5">
        <f t="shared" si="9"/>
        <v>4.5</v>
      </c>
      <c r="I96" t="str">
        <f t="shared" si="10"/>
        <v>Complete</v>
      </c>
      <c r="J96" t="str">
        <f>IF(F96="","",IF(F96 &lt;3, "Poor", IF(AND(F96&gt;3,F96&lt;4.5),"Average", "Excellent" )))</f>
        <v>Excellent</v>
      </c>
      <c r="K96" t="str">
        <f t="shared" si="11"/>
        <v>Medium Discount</v>
      </c>
      <c r="N96"/>
    </row>
    <row r="97" spans="1:14" hidden="1" x14ac:dyDescent="0.35">
      <c r="A97" t="s">
        <v>56</v>
      </c>
      <c r="B97" s="4" t="s">
        <v>138</v>
      </c>
      <c r="C97" s="4" t="s">
        <v>137</v>
      </c>
      <c r="D97" s="4" t="e">
        <f t="shared" si="8"/>
        <v>#VALUE!</v>
      </c>
      <c r="E97" s="1">
        <v>0.38</v>
      </c>
      <c r="F97">
        <v>2</v>
      </c>
      <c r="G97" t="s">
        <v>7</v>
      </c>
      <c r="H97" s="5">
        <f t="shared" si="9"/>
        <v>4.5</v>
      </c>
      <c r="I97" t="str">
        <f t="shared" si="10"/>
        <v>Complete</v>
      </c>
      <c r="J97" t="str">
        <f>IF(F97="","",IF(F97 &lt;3, "Poor", IF(AND(F97&gt;3,F97&lt;4.5),"Average", "Excellent" )))</f>
        <v>Poor</v>
      </c>
      <c r="K97" t="str">
        <f t="shared" si="11"/>
        <v>Medium Discount</v>
      </c>
      <c r="N97"/>
    </row>
    <row r="98" spans="1:14" hidden="1" x14ac:dyDescent="0.35">
      <c r="A98" t="s">
        <v>10</v>
      </c>
      <c r="B98" s="4">
        <v>2199</v>
      </c>
      <c r="C98" s="4">
        <v>2923</v>
      </c>
      <c r="D98" s="4">
        <f t="shared" ref="D98:D116" si="12">C98-B98</f>
        <v>724</v>
      </c>
      <c r="E98" s="1">
        <v>0.25</v>
      </c>
      <c r="F98">
        <v>24</v>
      </c>
      <c r="G98" t="s">
        <v>11</v>
      </c>
      <c r="H98" s="5">
        <f t="shared" ref="H98:H116" si="13">IF(G98="", "", VALUE(LEFT(G98, SEARCH(" out", G98)-1)))</f>
        <v>4.5999999999999996</v>
      </c>
      <c r="I98" t="str">
        <f t="shared" ref="I98:I116" si="14">IF(OR(ISBLANK(G98), ISBLANK(D98)), "Missing", "Complete")</f>
        <v>Complete</v>
      </c>
      <c r="J98" t="str">
        <f>IF(H98="","",IF(H98 &lt;3, "Poor", IF(AND(H98&gt;3,H98&lt;4.5),"Average", "Excellent" )))</f>
        <v>Excellent</v>
      </c>
      <c r="K98" t="str">
        <f t="shared" si="11"/>
        <v>Medium Discount</v>
      </c>
      <c r="N98"/>
    </row>
    <row r="99" spans="1:14" hidden="1" x14ac:dyDescent="0.35">
      <c r="A99" t="s">
        <v>18</v>
      </c>
      <c r="B99" s="4">
        <v>2319</v>
      </c>
      <c r="C99" s="4">
        <v>3032</v>
      </c>
      <c r="D99" s="4">
        <f t="shared" si="12"/>
        <v>713</v>
      </c>
      <c r="E99" s="1">
        <v>0.24</v>
      </c>
      <c r="F99">
        <v>55</v>
      </c>
      <c r="G99" t="s">
        <v>11</v>
      </c>
      <c r="H99" s="5">
        <f t="shared" si="13"/>
        <v>4.5999999999999996</v>
      </c>
      <c r="I99" t="str">
        <f t="shared" si="14"/>
        <v>Complete</v>
      </c>
      <c r="J99" t="str">
        <f>IF(H99="","",IF(H99 &lt;3, "Poor", IF(AND(H99&gt;3,H99&lt;4.5),"Average", "Excellent" )))</f>
        <v>Excellent</v>
      </c>
      <c r="K99" t="str">
        <f t="shared" si="11"/>
        <v>Low Discount</v>
      </c>
      <c r="N99"/>
    </row>
    <row r="100" spans="1:14" hidden="1" x14ac:dyDescent="0.35">
      <c r="A100" t="s">
        <v>33</v>
      </c>
      <c r="B100" s="4">
        <v>2999</v>
      </c>
      <c r="C100" s="4">
        <v>3699</v>
      </c>
      <c r="D100" s="4">
        <f t="shared" si="12"/>
        <v>700</v>
      </c>
      <c r="E100" s="1">
        <v>0.19</v>
      </c>
      <c r="F100">
        <v>5</v>
      </c>
      <c r="G100" t="s">
        <v>11</v>
      </c>
      <c r="H100" s="5">
        <f t="shared" si="13"/>
        <v>4.5999999999999996</v>
      </c>
      <c r="I100" t="str">
        <f t="shared" si="14"/>
        <v>Complete</v>
      </c>
      <c r="J100" t="str">
        <f>IF(H100="","",IF(H100 &lt;3, "Poor", IF(AND(H100&gt;3,H100&lt;4.5),"Average", "Excellent" )))</f>
        <v>Excellent</v>
      </c>
      <c r="K100" t="str">
        <f t="shared" si="11"/>
        <v>High Discount</v>
      </c>
      <c r="N100"/>
    </row>
    <row r="101" spans="1:14" hidden="1" x14ac:dyDescent="0.35">
      <c r="A101" t="s">
        <v>34</v>
      </c>
      <c r="B101" s="4">
        <v>998</v>
      </c>
      <c r="C101" s="4">
        <v>1966</v>
      </c>
      <c r="D101" s="4">
        <f t="shared" si="12"/>
        <v>968</v>
      </c>
      <c r="E101" s="1">
        <v>0.49</v>
      </c>
      <c r="F101">
        <v>44</v>
      </c>
      <c r="G101" t="s">
        <v>11</v>
      </c>
      <c r="H101" s="5">
        <f t="shared" si="13"/>
        <v>4.5999999999999996</v>
      </c>
      <c r="I101" t="str">
        <f t="shared" si="14"/>
        <v>Complete</v>
      </c>
      <c r="J101" t="str">
        <f>IF(H101="","",IF(H101 &lt;3, "Poor", IF(AND(H101&gt;3,H101&lt;4.5),"Average", "Excellent" )))</f>
        <v>Excellent</v>
      </c>
      <c r="K101" t="str">
        <f t="shared" si="11"/>
        <v>Medium Discount</v>
      </c>
      <c r="N101"/>
    </row>
    <row r="102" spans="1:14" hidden="1" x14ac:dyDescent="0.35">
      <c r="A102" t="s">
        <v>43</v>
      </c>
      <c r="B102" s="4">
        <v>420</v>
      </c>
      <c r="C102" s="4">
        <v>647</v>
      </c>
      <c r="D102" s="4">
        <f t="shared" si="12"/>
        <v>227</v>
      </c>
      <c r="E102" s="1">
        <v>0.35</v>
      </c>
      <c r="F102">
        <v>49</v>
      </c>
      <c r="G102" t="s">
        <v>11</v>
      </c>
      <c r="H102" s="5">
        <f t="shared" si="13"/>
        <v>4.5999999999999996</v>
      </c>
      <c r="I102" t="str">
        <f t="shared" si="14"/>
        <v>Complete</v>
      </c>
      <c r="J102" t="str">
        <f>IF(F102="","",IF(F102 &lt;3, "Poor", IF(AND(F102&gt;3,F102&lt;4.5),"Average", "Excellent" )))</f>
        <v>Excellent</v>
      </c>
      <c r="K102" t="str">
        <f t="shared" si="11"/>
        <v>Medium Discount</v>
      </c>
      <c r="N102"/>
    </row>
    <row r="103" spans="1:14" hidden="1" x14ac:dyDescent="0.35">
      <c r="A103" t="s">
        <v>12</v>
      </c>
      <c r="B103" s="4">
        <v>1580</v>
      </c>
      <c r="C103" s="4">
        <v>2499</v>
      </c>
      <c r="D103" s="4">
        <f t="shared" si="12"/>
        <v>919</v>
      </c>
      <c r="E103" s="1">
        <v>0.37</v>
      </c>
      <c r="F103">
        <v>7</v>
      </c>
      <c r="G103" t="s">
        <v>13</v>
      </c>
      <c r="H103" s="5">
        <f t="shared" si="13"/>
        <v>4.7</v>
      </c>
      <c r="I103" t="str">
        <f t="shared" si="14"/>
        <v>Complete</v>
      </c>
      <c r="J103" t="str">
        <f>IF(H103="","",IF(H103 &lt;3, "Poor", IF(AND(H103&gt;3,H103&lt;4.5),"Average", "Excellent" )))</f>
        <v>Excellent</v>
      </c>
      <c r="K103" t="str">
        <f t="shared" si="11"/>
        <v>Medium Discount</v>
      </c>
      <c r="N103"/>
    </row>
    <row r="104" spans="1:14" hidden="1" x14ac:dyDescent="0.35">
      <c r="A104" t="s">
        <v>24</v>
      </c>
      <c r="B104" s="4">
        <v>990</v>
      </c>
      <c r="C104" s="4">
        <v>1500</v>
      </c>
      <c r="D104" s="4">
        <f t="shared" si="12"/>
        <v>510</v>
      </c>
      <c r="E104" s="1">
        <v>0.34</v>
      </c>
      <c r="F104">
        <v>39</v>
      </c>
      <c r="G104" t="s">
        <v>13</v>
      </c>
      <c r="H104" s="5">
        <f t="shared" si="13"/>
        <v>4.7</v>
      </c>
      <c r="I104" t="str">
        <f t="shared" si="14"/>
        <v>Complete</v>
      </c>
      <c r="J104" t="str">
        <f>IF(H104="","",IF(H104 &lt;3, "Poor", IF(AND(H104&gt;3,H104&lt;4.5),"Average", "Excellent" )))</f>
        <v>Excellent</v>
      </c>
      <c r="K104" t="str">
        <f t="shared" si="11"/>
        <v>Medium Discount</v>
      </c>
      <c r="N104"/>
    </row>
    <row r="105" spans="1:14" hidden="1" x14ac:dyDescent="0.35">
      <c r="A105" t="s">
        <v>49</v>
      </c>
      <c r="B105" s="4">
        <v>980</v>
      </c>
      <c r="C105" s="4">
        <v>1490</v>
      </c>
      <c r="D105" s="4">
        <f t="shared" si="12"/>
        <v>510</v>
      </c>
      <c r="E105" s="1">
        <v>0.34</v>
      </c>
      <c r="F105">
        <v>12</v>
      </c>
      <c r="G105" t="s">
        <v>13</v>
      </c>
      <c r="H105" s="5">
        <f t="shared" si="13"/>
        <v>4.7</v>
      </c>
      <c r="I105" t="str">
        <f t="shared" si="14"/>
        <v>Complete</v>
      </c>
      <c r="J105" t="str">
        <f>IF(F105="","",IF(F105 &lt;3, "Poor", IF(AND(F105&gt;3,F105&lt;4.5),"Average", "Excellent" )))</f>
        <v>Excellent</v>
      </c>
      <c r="K105" t="str">
        <f t="shared" si="11"/>
        <v>Medium Discount</v>
      </c>
      <c r="N105"/>
    </row>
    <row r="106" spans="1:14" hidden="1" x14ac:dyDescent="0.35">
      <c r="A106" t="s">
        <v>51</v>
      </c>
      <c r="B106" s="4">
        <v>1940</v>
      </c>
      <c r="C106" s="4">
        <v>2650</v>
      </c>
      <c r="D106" s="4">
        <f t="shared" si="12"/>
        <v>710</v>
      </c>
      <c r="E106" s="1">
        <v>0.27</v>
      </c>
      <c r="F106">
        <v>20</v>
      </c>
      <c r="G106" t="s">
        <v>13</v>
      </c>
      <c r="H106" s="5">
        <f t="shared" si="13"/>
        <v>4.7</v>
      </c>
      <c r="I106" t="str">
        <f t="shared" si="14"/>
        <v>Complete</v>
      </c>
      <c r="J106" t="str">
        <f>IF(F106="","",IF(F106 &lt;3, "Poor", IF(AND(F106&gt;3,F106&lt;4.5),"Average", "Excellent" )))</f>
        <v>Excellent</v>
      </c>
      <c r="K106" t="str">
        <f t="shared" si="11"/>
        <v>Medium Discount</v>
      </c>
    </row>
    <row r="107" spans="1:14" hidden="1" x14ac:dyDescent="0.35">
      <c r="A107" t="s">
        <v>14</v>
      </c>
      <c r="B107" s="4">
        <v>1740</v>
      </c>
      <c r="C107" s="4">
        <v>2356</v>
      </c>
      <c r="D107" s="4">
        <f t="shared" si="12"/>
        <v>616</v>
      </c>
      <c r="E107" s="1">
        <v>0.26</v>
      </c>
      <c r="F107">
        <v>5</v>
      </c>
      <c r="G107" t="s">
        <v>15</v>
      </c>
      <c r="H107" s="5">
        <f t="shared" si="13"/>
        <v>4.8</v>
      </c>
      <c r="I107" t="str">
        <f t="shared" si="14"/>
        <v>Complete</v>
      </c>
      <c r="J107" t="str">
        <f t="shared" ref="J107:J112" si="15">IF(H107="","",IF(H107 &lt;3, "Poor", IF(AND(H107&gt;3,H107&lt;4.5),"Average", "Excellent" )))</f>
        <v>Excellent</v>
      </c>
      <c r="K107" t="str">
        <f t="shared" si="11"/>
        <v>High Discount</v>
      </c>
      <c r="N107"/>
    </row>
    <row r="108" spans="1:14" hidden="1" x14ac:dyDescent="0.35">
      <c r="A108" t="s">
        <v>20</v>
      </c>
      <c r="B108" s="4">
        <v>1274</v>
      </c>
      <c r="C108" s="4">
        <v>2800</v>
      </c>
      <c r="D108" s="4">
        <f t="shared" si="12"/>
        <v>1526</v>
      </c>
      <c r="E108" s="1">
        <v>0.55000000000000004</v>
      </c>
      <c r="F108">
        <v>5</v>
      </c>
      <c r="G108" t="s">
        <v>15</v>
      </c>
      <c r="H108" s="5">
        <f t="shared" si="13"/>
        <v>4.8</v>
      </c>
      <c r="I108" t="str">
        <f t="shared" si="14"/>
        <v>Complete</v>
      </c>
      <c r="J108" t="str">
        <f t="shared" si="15"/>
        <v>Excellent</v>
      </c>
      <c r="K108" t="str">
        <f t="shared" si="11"/>
        <v>High Discount</v>
      </c>
      <c r="N108"/>
    </row>
    <row r="109" spans="1:14" hidden="1" x14ac:dyDescent="0.35">
      <c r="A109" t="s">
        <v>25</v>
      </c>
      <c r="B109" s="4">
        <v>552</v>
      </c>
      <c r="C109" s="4">
        <v>1035</v>
      </c>
      <c r="D109" s="4">
        <f t="shared" si="12"/>
        <v>483</v>
      </c>
      <c r="E109" s="1">
        <v>0.47</v>
      </c>
      <c r="F109">
        <v>12</v>
      </c>
      <c r="G109" t="s">
        <v>15</v>
      </c>
      <c r="H109" s="5">
        <f t="shared" si="13"/>
        <v>4.8</v>
      </c>
      <c r="I109" t="str">
        <f t="shared" si="14"/>
        <v>Complete</v>
      </c>
      <c r="J109" t="str">
        <f t="shared" si="15"/>
        <v>Excellent</v>
      </c>
      <c r="K109" t="str">
        <f t="shared" si="11"/>
        <v>High Discount</v>
      </c>
      <c r="N109"/>
    </row>
    <row r="110" spans="1:14" x14ac:dyDescent="0.35">
      <c r="A110" t="s">
        <v>29</v>
      </c>
      <c r="B110" s="4">
        <v>332</v>
      </c>
      <c r="C110" s="4">
        <v>684</v>
      </c>
      <c r="D110" s="4">
        <f t="shared" si="12"/>
        <v>352</v>
      </c>
      <c r="E110" s="1">
        <v>0.51</v>
      </c>
      <c r="F110">
        <v>2</v>
      </c>
      <c r="G110" t="s">
        <v>30</v>
      </c>
      <c r="H110" s="5">
        <f t="shared" si="13"/>
        <v>5</v>
      </c>
      <c r="I110" t="str">
        <f t="shared" si="14"/>
        <v>Complete</v>
      </c>
      <c r="J110" t="str">
        <f t="shared" si="15"/>
        <v>Excellent</v>
      </c>
      <c r="K110" t="str">
        <f t="shared" si="11"/>
        <v>High Discount</v>
      </c>
      <c r="N110"/>
    </row>
    <row r="111" spans="1:14" x14ac:dyDescent="0.35">
      <c r="A111" t="s">
        <v>31</v>
      </c>
      <c r="B111" s="4">
        <v>195</v>
      </c>
      <c r="C111" s="4">
        <v>360</v>
      </c>
      <c r="D111" s="4">
        <f t="shared" si="12"/>
        <v>165</v>
      </c>
      <c r="E111" s="1">
        <v>0.46</v>
      </c>
      <c r="F111">
        <v>2</v>
      </c>
      <c r="G111" t="s">
        <v>30</v>
      </c>
      <c r="H111" s="5">
        <f t="shared" si="13"/>
        <v>5</v>
      </c>
      <c r="I111" t="str">
        <f t="shared" si="14"/>
        <v>Complete</v>
      </c>
      <c r="J111" t="str">
        <f t="shared" si="15"/>
        <v>Excellent</v>
      </c>
      <c r="K111" t="str">
        <f t="shared" si="11"/>
        <v>High Discount</v>
      </c>
      <c r="N111"/>
    </row>
    <row r="112" spans="1:14" x14ac:dyDescent="0.35">
      <c r="A112" t="s">
        <v>32</v>
      </c>
      <c r="B112" s="4">
        <v>2025</v>
      </c>
      <c r="C112" s="4">
        <v>3971</v>
      </c>
      <c r="D112" s="4">
        <f t="shared" si="12"/>
        <v>1946</v>
      </c>
      <c r="E112" s="1">
        <v>0.49</v>
      </c>
      <c r="F112">
        <v>3</v>
      </c>
      <c r="G112" t="s">
        <v>30</v>
      </c>
      <c r="H112" s="5">
        <f t="shared" si="13"/>
        <v>5</v>
      </c>
      <c r="I112" t="str">
        <f t="shared" si="14"/>
        <v>Complete</v>
      </c>
      <c r="J112" t="str">
        <f t="shared" si="15"/>
        <v>Excellent</v>
      </c>
      <c r="K112" t="str">
        <f t="shared" si="11"/>
        <v>High Discount</v>
      </c>
      <c r="N112"/>
    </row>
    <row r="113" spans="1:14" x14ac:dyDescent="0.35">
      <c r="A113" t="s">
        <v>53</v>
      </c>
      <c r="B113" s="4">
        <v>1620</v>
      </c>
      <c r="C113" s="4">
        <v>2690</v>
      </c>
      <c r="D113" s="4">
        <f t="shared" si="12"/>
        <v>1070</v>
      </c>
      <c r="E113" s="1">
        <v>0.4</v>
      </c>
      <c r="F113">
        <v>1</v>
      </c>
      <c r="G113" t="s">
        <v>30</v>
      </c>
      <c r="H113" s="5">
        <f t="shared" si="13"/>
        <v>5</v>
      </c>
      <c r="I113" t="str">
        <f t="shared" si="14"/>
        <v>Complete</v>
      </c>
      <c r="J113" t="str">
        <f>IF(F113="","",IF(F113 &lt;3, "Poor", IF(AND(F113&gt;3,F113&lt;4.5),"Average", "Excellent" )))</f>
        <v>Poor</v>
      </c>
      <c r="K113" t="str">
        <f t="shared" si="11"/>
        <v>High Discount</v>
      </c>
      <c r="N113"/>
    </row>
    <row r="114" spans="1:14" x14ac:dyDescent="0.35">
      <c r="A114" t="s">
        <v>54</v>
      </c>
      <c r="B114" s="4">
        <v>171</v>
      </c>
      <c r="C114" s="4">
        <v>360</v>
      </c>
      <c r="D114" s="4">
        <f t="shared" si="12"/>
        <v>189</v>
      </c>
      <c r="E114" s="1">
        <v>0.53</v>
      </c>
      <c r="F114">
        <v>2</v>
      </c>
      <c r="G114" t="s">
        <v>30</v>
      </c>
      <c r="H114" s="5">
        <f t="shared" si="13"/>
        <v>5</v>
      </c>
      <c r="I114" t="str">
        <f t="shared" si="14"/>
        <v>Complete</v>
      </c>
      <c r="J114" t="str">
        <f>IF(F114="","",IF(F114 &lt;3, "Poor", IF(AND(F114&gt;3,F114&lt;4.5),"Average", "Excellent" )))</f>
        <v>Poor</v>
      </c>
      <c r="K114" t="str">
        <f t="shared" si="11"/>
        <v>High Discount</v>
      </c>
      <c r="N114"/>
    </row>
    <row r="115" spans="1:14" x14ac:dyDescent="0.35">
      <c r="A115" t="s">
        <v>105</v>
      </c>
      <c r="B115" s="4">
        <v>979</v>
      </c>
      <c r="C115" s="4">
        <v>1920</v>
      </c>
      <c r="D115" s="4">
        <f t="shared" si="12"/>
        <v>941</v>
      </c>
      <c r="E115" s="1">
        <v>0.49</v>
      </c>
      <c r="F115">
        <v>1</v>
      </c>
      <c r="G115" t="s">
        <v>30</v>
      </c>
      <c r="H115" s="5">
        <f t="shared" si="13"/>
        <v>5</v>
      </c>
      <c r="I115" t="str">
        <f t="shared" si="14"/>
        <v>Complete</v>
      </c>
      <c r="J115" t="str">
        <f>IF(F115="","",IF(F115 &lt;3, "Poor", IF(AND(F115&gt;3,F115&lt;4.5),"Average", "Excellent" )))</f>
        <v>Poor</v>
      </c>
      <c r="K115" t="str">
        <f t="shared" si="11"/>
        <v>Medium Discount</v>
      </c>
    </row>
    <row r="116" spans="1:14" x14ac:dyDescent="0.35">
      <c r="A116" t="s">
        <v>125</v>
      </c>
      <c r="B116" s="4">
        <v>3640</v>
      </c>
      <c r="C116" s="4">
        <v>4588</v>
      </c>
      <c r="D116" s="4">
        <f t="shared" si="12"/>
        <v>948</v>
      </c>
      <c r="E116" s="1">
        <v>0.21</v>
      </c>
      <c r="F116">
        <v>1</v>
      </c>
      <c r="G116" t="s">
        <v>30</v>
      </c>
      <c r="H116" s="5">
        <f t="shared" si="13"/>
        <v>5</v>
      </c>
      <c r="I116" t="str">
        <f t="shared" si="14"/>
        <v>Complete</v>
      </c>
      <c r="J116" t="str">
        <f>IF(F116="","",IF(F116 &lt;3, "Poor", IF(AND(F116&gt;3,F116&lt;4.5),"Average", "Excellent" )))</f>
        <v>Poor</v>
      </c>
      <c r="K116" t="str">
        <f t="shared" si="11"/>
        <v>Low Discount</v>
      </c>
      <c r="N116"/>
    </row>
    <row r="118" spans="1:14" x14ac:dyDescent="0.35">
      <c r="C118"/>
      <c r="D118"/>
    </row>
    <row r="120" spans="1:14" x14ac:dyDescent="0.35">
      <c r="C120"/>
      <c r="D120"/>
      <c r="N120"/>
    </row>
    <row r="121" spans="1:14" x14ac:dyDescent="0.35">
      <c r="C121"/>
      <c r="D121"/>
      <c r="N121"/>
    </row>
    <row r="122" spans="1:14" x14ac:dyDescent="0.35">
      <c r="C122"/>
      <c r="D122"/>
      <c r="N122"/>
    </row>
    <row r="123" spans="1:14" x14ac:dyDescent="0.35">
      <c r="C123"/>
      <c r="D123"/>
      <c r="N123"/>
    </row>
    <row r="124" spans="1:14" x14ac:dyDescent="0.35">
      <c r="C124"/>
      <c r="D124"/>
      <c r="N124"/>
    </row>
    <row r="125" spans="1:14" x14ac:dyDescent="0.35">
      <c r="C125"/>
      <c r="D125"/>
      <c r="N125"/>
    </row>
    <row r="126" spans="1:14" x14ac:dyDescent="0.35">
      <c r="C126"/>
      <c r="D126"/>
      <c r="N126"/>
    </row>
    <row r="127" spans="1:14" x14ac:dyDescent="0.35">
      <c r="C127"/>
      <c r="D127"/>
      <c r="N127"/>
    </row>
    <row r="128" spans="1:14" x14ac:dyDescent="0.35">
      <c r="C128"/>
      <c r="D128"/>
      <c r="N128"/>
    </row>
    <row r="129" spans="3:14" x14ac:dyDescent="0.35">
      <c r="C129"/>
      <c r="D129"/>
      <c r="N129"/>
    </row>
    <row r="130" spans="3:14" x14ac:dyDescent="0.35">
      <c r="C130"/>
      <c r="D130"/>
      <c r="N130"/>
    </row>
    <row r="131" spans="3:14" x14ac:dyDescent="0.35">
      <c r="C131"/>
      <c r="D131"/>
      <c r="N131"/>
    </row>
    <row r="132" spans="3:14" x14ac:dyDescent="0.35">
      <c r="C132"/>
      <c r="D132"/>
      <c r="N132"/>
    </row>
    <row r="133" spans="3:14" x14ac:dyDescent="0.35">
      <c r="C133"/>
      <c r="D133"/>
      <c r="N133"/>
    </row>
    <row r="134" spans="3:14" x14ac:dyDescent="0.35">
      <c r="C134"/>
      <c r="D134"/>
      <c r="N134"/>
    </row>
    <row r="135" spans="3:14" x14ac:dyDescent="0.35">
      <c r="C135"/>
      <c r="D135"/>
      <c r="N135"/>
    </row>
    <row r="136" spans="3:14" x14ac:dyDescent="0.35">
      <c r="C136"/>
      <c r="D136"/>
      <c r="N136"/>
    </row>
    <row r="137" spans="3:14" x14ac:dyDescent="0.35">
      <c r="C137"/>
      <c r="D137"/>
      <c r="N137"/>
    </row>
    <row r="138" spans="3:14" x14ac:dyDescent="0.35">
      <c r="C138"/>
      <c r="D138"/>
      <c r="N138"/>
    </row>
    <row r="139" spans="3:14" x14ac:dyDescent="0.35">
      <c r="C139"/>
      <c r="D139"/>
      <c r="N139"/>
    </row>
    <row r="140" spans="3:14" x14ac:dyDescent="0.35">
      <c r="C140"/>
      <c r="D140"/>
      <c r="N140"/>
    </row>
    <row r="141" spans="3:14" x14ac:dyDescent="0.35">
      <c r="C141"/>
      <c r="D141"/>
      <c r="N141"/>
    </row>
    <row r="142" spans="3:14" x14ac:dyDescent="0.35">
      <c r="C142"/>
      <c r="D142"/>
      <c r="N142"/>
    </row>
    <row r="143" spans="3:14" x14ac:dyDescent="0.35">
      <c r="C143"/>
      <c r="D143"/>
      <c r="N143"/>
    </row>
    <row r="144" spans="3:14" x14ac:dyDescent="0.35">
      <c r="C144"/>
      <c r="D144"/>
      <c r="N144"/>
    </row>
    <row r="145" spans="3:14" x14ac:dyDescent="0.35">
      <c r="C145"/>
      <c r="D145"/>
      <c r="N145"/>
    </row>
    <row r="146" spans="3:14" x14ac:dyDescent="0.35">
      <c r="C146"/>
      <c r="D146"/>
      <c r="N146"/>
    </row>
    <row r="147" spans="3:14" x14ac:dyDescent="0.35">
      <c r="C147"/>
      <c r="D147"/>
      <c r="N147"/>
    </row>
    <row r="148" spans="3:14" x14ac:dyDescent="0.35">
      <c r="C148"/>
      <c r="D148"/>
      <c r="N148"/>
    </row>
    <row r="149" spans="3:14" x14ac:dyDescent="0.35">
      <c r="C149"/>
      <c r="D149"/>
      <c r="N149"/>
    </row>
    <row r="150" spans="3:14" x14ac:dyDescent="0.35">
      <c r="C150"/>
      <c r="D150"/>
      <c r="N150"/>
    </row>
    <row r="151" spans="3:14" x14ac:dyDescent="0.35">
      <c r="C151"/>
      <c r="D151"/>
      <c r="N151"/>
    </row>
    <row r="152" spans="3:14" x14ac:dyDescent="0.35">
      <c r="C152"/>
      <c r="D152"/>
      <c r="N152"/>
    </row>
    <row r="153" spans="3:14" x14ac:dyDescent="0.35">
      <c r="C153"/>
      <c r="D153"/>
      <c r="N153"/>
    </row>
    <row r="154" spans="3:14" x14ac:dyDescent="0.35">
      <c r="C154"/>
      <c r="D154"/>
      <c r="N154"/>
    </row>
    <row r="155" spans="3:14" x14ac:dyDescent="0.35">
      <c r="C155"/>
      <c r="D155"/>
      <c r="N155"/>
    </row>
    <row r="156" spans="3:14" x14ac:dyDescent="0.35">
      <c r="C156"/>
      <c r="D156"/>
      <c r="N156"/>
    </row>
    <row r="157" spans="3:14" x14ac:dyDescent="0.35">
      <c r="C157"/>
      <c r="D157"/>
      <c r="N157"/>
    </row>
    <row r="158" spans="3:14" x14ac:dyDescent="0.35">
      <c r="C158"/>
      <c r="D158"/>
      <c r="N158"/>
    </row>
    <row r="159" spans="3:14" x14ac:dyDescent="0.35">
      <c r="C159"/>
      <c r="D159"/>
      <c r="N159"/>
    </row>
    <row r="160" spans="3:14" x14ac:dyDescent="0.35">
      <c r="C160"/>
      <c r="D160"/>
      <c r="N160"/>
    </row>
    <row r="161" spans="3:14" x14ac:dyDescent="0.35">
      <c r="C161"/>
      <c r="D161"/>
      <c r="N161"/>
    </row>
    <row r="162" spans="3:14" x14ac:dyDescent="0.35">
      <c r="C162"/>
      <c r="D162"/>
      <c r="N162"/>
    </row>
    <row r="163" spans="3:14" x14ac:dyDescent="0.35">
      <c r="C163"/>
      <c r="D163"/>
      <c r="N163"/>
    </row>
    <row r="164" spans="3:14" x14ac:dyDescent="0.35">
      <c r="C164"/>
      <c r="D164"/>
      <c r="N164"/>
    </row>
    <row r="165" spans="3:14" x14ac:dyDescent="0.35">
      <c r="C165"/>
      <c r="D165"/>
      <c r="N165"/>
    </row>
    <row r="166" spans="3:14" x14ac:dyDescent="0.35">
      <c r="C166"/>
      <c r="D166"/>
      <c r="N166"/>
    </row>
    <row r="167" spans="3:14" x14ac:dyDescent="0.35">
      <c r="C167"/>
      <c r="D167"/>
      <c r="N167"/>
    </row>
    <row r="168" spans="3:14" x14ac:dyDescent="0.35">
      <c r="C168"/>
      <c r="D168"/>
      <c r="N168"/>
    </row>
    <row r="169" spans="3:14" x14ac:dyDescent="0.35">
      <c r="C169"/>
      <c r="D169"/>
      <c r="N169"/>
    </row>
    <row r="170" spans="3:14" x14ac:dyDescent="0.35">
      <c r="C170"/>
      <c r="D170"/>
      <c r="N170"/>
    </row>
    <row r="171" spans="3:14" x14ac:dyDescent="0.35">
      <c r="C171"/>
      <c r="D171"/>
      <c r="N171"/>
    </row>
    <row r="172" spans="3:14" x14ac:dyDescent="0.35">
      <c r="C172"/>
      <c r="D172"/>
      <c r="N172"/>
    </row>
    <row r="173" spans="3:14" x14ac:dyDescent="0.35">
      <c r="C173"/>
      <c r="D173"/>
      <c r="N173"/>
    </row>
    <row r="174" spans="3:14" x14ac:dyDescent="0.35">
      <c r="C174"/>
      <c r="D174"/>
      <c r="N174"/>
    </row>
    <row r="175" spans="3:14" x14ac:dyDescent="0.35">
      <c r="C175"/>
      <c r="D175"/>
      <c r="N175"/>
    </row>
    <row r="176" spans="3:14" x14ac:dyDescent="0.35">
      <c r="C176"/>
      <c r="D176"/>
      <c r="N176"/>
    </row>
    <row r="177" spans="3:14" x14ac:dyDescent="0.35">
      <c r="C177"/>
      <c r="D177"/>
      <c r="N177"/>
    </row>
    <row r="178" spans="3:14" x14ac:dyDescent="0.35">
      <c r="C178"/>
      <c r="D178"/>
      <c r="N178"/>
    </row>
    <row r="179" spans="3:14" x14ac:dyDescent="0.35">
      <c r="C179"/>
      <c r="D179"/>
      <c r="N179"/>
    </row>
    <row r="180" spans="3:14" x14ac:dyDescent="0.35">
      <c r="C180"/>
      <c r="D180"/>
      <c r="N180"/>
    </row>
    <row r="181" spans="3:14" x14ac:dyDescent="0.35">
      <c r="C181"/>
      <c r="D181"/>
      <c r="N181"/>
    </row>
    <row r="182" spans="3:14" x14ac:dyDescent="0.35">
      <c r="C182"/>
      <c r="D182"/>
      <c r="N182"/>
    </row>
    <row r="183" spans="3:14" x14ac:dyDescent="0.35">
      <c r="C183"/>
      <c r="D183"/>
      <c r="N183"/>
    </row>
    <row r="184" spans="3:14" x14ac:dyDescent="0.35">
      <c r="C184"/>
      <c r="D184"/>
      <c r="N184"/>
    </row>
    <row r="185" spans="3:14" x14ac:dyDescent="0.35">
      <c r="C185"/>
      <c r="D185"/>
      <c r="N185"/>
    </row>
    <row r="186" spans="3:14" x14ac:dyDescent="0.35">
      <c r="C186"/>
      <c r="D186"/>
      <c r="N186"/>
    </row>
    <row r="187" spans="3:14" x14ac:dyDescent="0.35">
      <c r="C187"/>
      <c r="D187"/>
      <c r="N187"/>
    </row>
    <row r="188" spans="3:14" x14ac:dyDescent="0.35">
      <c r="C188"/>
      <c r="D188"/>
      <c r="N188"/>
    </row>
    <row r="189" spans="3:14" x14ac:dyDescent="0.35">
      <c r="C189"/>
      <c r="D189"/>
      <c r="N189"/>
    </row>
    <row r="190" spans="3:14" x14ac:dyDescent="0.35">
      <c r="C190"/>
      <c r="D190"/>
      <c r="N190"/>
    </row>
    <row r="191" spans="3:14" x14ac:dyDescent="0.35">
      <c r="C191"/>
      <c r="D191"/>
      <c r="N191"/>
    </row>
    <row r="192" spans="3:14" x14ac:dyDescent="0.35">
      <c r="C192"/>
      <c r="D192"/>
      <c r="N192"/>
    </row>
    <row r="193" spans="3:14" x14ac:dyDescent="0.35">
      <c r="C193"/>
      <c r="D193"/>
      <c r="N193"/>
    </row>
    <row r="194" spans="3:14" x14ac:dyDescent="0.35">
      <c r="C194"/>
      <c r="D194"/>
      <c r="N194"/>
    </row>
    <row r="195" spans="3:14" x14ac:dyDescent="0.35">
      <c r="C195"/>
      <c r="D195"/>
      <c r="N195"/>
    </row>
    <row r="196" spans="3:14" x14ac:dyDescent="0.35">
      <c r="C196"/>
      <c r="D196"/>
      <c r="N196"/>
    </row>
    <row r="197" spans="3:14" x14ac:dyDescent="0.35">
      <c r="C197"/>
      <c r="D197"/>
      <c r="N197"/>
    </row>
    <row r="198" spans="3:14" x14ac:dyDescent="0.35">
      <c r="C198"/>
      <c r="D198"/>
      <c r="N198"/>
    </row>
    <row r="199" spans="3:14" x14ac:dyDescent="0.35">
      <c r="C199"/>
      <c r="D199"/>
      <c r="N199"/>
    </row>
    <row r="200" spans="3:14" x14ac:dyDescent="0.35">
      <c r="C200"/>
      <c r="D200"/>
      <c r="N200"/>
    </row>
    <row r="201" spans="3:14" x14ac:dyDescent="0.35">
      <c r="C201"/>
      <c r="D201"/>
      <c r="N201"/>
    </row>
    <row r="202" spans="3:14" x14ac:dyDescent="0.35">
      <c r="C202"/>
      <c r="D202"/>
      <c r="N202"/>
    </row>
    <row r="203" spans="3:14" x14ac:dyDescent="0.35">
      <c r="C203"/>
      <c r="D203"/>
      <c r="N203"/>
    </row>
    <row r="204" spans="3:14" x14ac:dyDescent="0.35">
      <c r="C204"/>
      <c r="D204"/>
      <c r="N204"/>
    </row>
    <row r="205" spans="3:14" x14ac:dyDescent="0.35">
      <c r="C205"/>
      <c r="D205"/>
      <c r="N205"/>
    </row>
    <row r="206" spans="3:14" x14ac:dyDescent="0.35">
      <c r="C206"/>
      <c r="D206"/>
      <c r="N206"/>
    </row>
    <row r="207" spans="3:14" x14ac:dyDescent="0.35">
      <c r="C207"/>
      <c r="D207"/>
      <c r="N207"/>
    </row>
    <row r="208" spans="3:14" x14ac:dyDescent="0.35">
      <c r="C208"/>
      <c r="D208"/>
      <c r="N208"/>
    </row>
    <row r="209" spans="3:14" x14ac:dyDescent="0.35">
      <c r="C209"/>
      <c r="D209"/>
      <c r="N209"/>
    </row>
    <row r="210" spans="3:14" x14ac:dyDescent="0.35">
      <c r="C210"/>
      <c r="D210"/>
      <c r="N210"/>
    </row>
    <row r="211" spans="3:14" x14ac:dyDescent="0.35">
      <c r="C211"/>
      <c r="D211"/>
      <c r="N211"/>
    </row>
    <row r="212" spans="3:14" x14ac:dyDescent="0.35">
      <c r="C212"/>
      <c r="D212"/>
      <c r="N212"/>
    </row>
    <row r="213" spans="3:14" x14ac:dyDescent="0.35">
      <c r="C213"/>
      <c r="D213"/>
      <c r="N213"/>
    </row>
    <row r="214" spans="3:14" x14ac:dyDescent="0.35">
      <c r="C214"/>
      <c r="D214"/>
      <c r="N214"/>
    </row>
    <row r="215" spans="3:14" x14ac:dyDescent="0.35">
      <c r="C215"/>
      <c r="D215"/>
      <c r="N215"/>
    </row>
    <row r="216" spans="3:14" x14ac:dyDescent="0.35">
      <c r="C216"/>
      <c r="D216"/>
      <c r="N216"/>
    </row>
    <row r="217" spans="3:14" x14ac:dyDescent="0.35">
      <c r="C217"/>
      <c r="D217"/>
      <c r="N217"/>
    </row>
    <row r="218" spans="3:14" x14ac:dyDescent="0.35">
      <c r="C218"/>
      <c r="D218"/>
      <c r="N218"/>
    </row>
    <row r="219" spans="3:14" x14ac:dyDescent="0.35">
      <c r="C219"/>
      <c r="D219"/>
      <c r="N219"/>
    </row>
    <row r="220" spans="3:14" x14ac:dyDescent="0.35">
      <c r="C220"/>
      <c r="D220"/>
      <c r="N220"/>
    </row>
    <row r="221" spans="3:14" x14ac:dyDescent="0.35">
      <c r="C221"/>
      <c r="D221"/>
      <c r="N221"/>
    </row>
    <row r="222" spans="3:14" x14ac:dyDescent="0.35">
      <c r="C222"/>
      <c r="D222"/>
      <c r="N222"/>
    </row>
    <row r="223" spans="3:14" x14ac:dyDescent="0.35">
      <c r="C223"/>
      <c r="D223"/>
      <c r="N223"/>
    </row>
    <row r="224" spans="3:14" x14ac:dyDescent="0.35">
      <c r="C224"/>
      <c r="D224"/>
      <c r="N224"/>
    </row>
    <row r="225" spans="3:14" x14ac:dyDescent="0.35">
      <c r="C225"/>
      <c r="D225"/>
      <c r="N225"/>
    </row>
    <row r="226" spans="3:14" x14ac:dyDescent="0.35">
      <c r="C226"/>
      <c r="D226"/>
      <c r="N226"/>
    </row>
    <row r="227" spans="3:14" x14ac:dyDescent="0.35">
      <c r="C227"/>
      <c r="D227"/>
      <c r="N227"/>
    </row>
    <row r="228" spans="3:14" x14ac:dyDescent="0.35">
      <c r="C228"/>
      <c r="D228"/>
      <c r="N228"/>
    </row>
    <row r="229" spans="3:14" x14ac:dyDescent="0.35">
      <c r="C229"/>
      <c r="D229"/>
      <c r="N229"/>
    </row>
    <row r="230" spans="3:14" x14ac:dyDescent="0.35">
      <c r="C230"/>
      <c r="D230"/>
      <c r="N230"/>
    </row>
    <row r="231" spans="3:14" x14ac:dyDescent="0.35">
      <c r="C231"/>
      <c r="D231"/>
      <c r="N231"/>
    </row>
    <row r="232" spans="3:14" x14ac:dyDescent="0.35">
      <c r="C232"/>
    </row>
    <row r="233" spans="3:14" x14ac:dyDescent="0.35">
      <c r="C233"/>
    </row>
    <row r="234" spans="3:14" x14ac:dyDescent="0.35">
      <c r="C234"/>
    </row>
    <row r="235" spans="3:14" x14ac:dyDescent="0.35">
      <c r="C235"/>
    </row>
    <row r="236" spans="3:14" x14ac:dyDescent="0.35">
      <c r="C236"/>
    </row>
    <row r="237" spans="3:14" x14ac:dyDescent="0.35">
      <c r="C237"/>
    </row>
    <row r="238" spans="3:14" x14ac:dyDescent="0.35">
      <c r="C238"/>
    </row>
    <row r="239" spans="3:14" x14ac:dyDescent="0.35">
      <c r="C239"/>
    </row>
    <row r="240" spans="3:14" x14ac:dyDescent="0.35">
      <c r="C240"/>
    </row>
    <row r="241" spans="3:3" x14ac:dyDescent="0.35">
      <c r="C241"/>
    </row>
    <row r="242" spans="3:3" x14ac:dyDescent="0.35">
      <c r="C242"/>
    </row>
    <row r="243" spans="3:3" x14ac:dyDescent="0.35">
      <c r="C243"/>
    </row>
    <row r="244" spans="3:3" x14ac:dyDescent="0.35">
      <c r="C244"/>
    </row>
    <row r="245" spans="3:3" x14ac:dyDescent="0.35">
      <c r="C245"/>
    </row>
    <row r="246" spans="3:3" x14ac:dyDescent="0.35">
      <c r="C246"/>
    </row>
    <row r="247" spans="3:3" x14ac:dyDescent="0.35">
      <c r="C247"/>
    </row>
    <row r="248" spans="3:3" x14ac:dyDescent="0.35">
      <c r="C248"/>
    </row>
    <row r="249" spans="3:3" x14ac:dyDescent="0.35">
      <c r="C249"/>
    </row>
    <row r="250" spans="3:3" x14ac:dyDescent="0.35">
      <c r="C250"/>
    </row>
    <row r="251" spans="3:3" x14ac:dyDescent="0.35">
      <c r="C251"/>
    </row>
    <row r="252" spans="3:3" x14ac:dyDescent="0.35">
      <c r="C252"/>
    </row>
    <row r="253" spans="3:3" x14ac:dyDescent="0.35">
      <c r="C253"/>
    </row>
    <row r="254" spans="3:3" x14ac:dyDescent="0.35">
      <c r="C254"/>
    </row>
    <row r="255" spans="3:3" x14ac:dyDescent="0.35">
      <c r="C255"/>
    </row>
    <row r="256" spans="3:3" x14ac:dyDescent="0.35">
      <c r="C256"/>
    </row>
    <row r="257" spans="3:3" x14ac:dyDescent="0.35">
      <c r="C257"/>
    </row>
    <row r="258" spans="3:3" x14ac:dyDescent="0.35">
      <c r="C258"/>
    </row>
    <row r="259" spans="3:3" x14ac:dyDescent="0.35">
      <c r="C259"/>
    </row>
    <row r="260" spans="3:3" x14ac:dyDescent="0.35">
      <c r="C260"/>
    </row>
    <row r="261" spans="3:3" x14ac:dyDescent="0.35">
      <c r="C261"/>
    </row>
    <row r="262" spans="3:3" x14ac:dyDescent="0.35">
      <c r="C262"/>
    </row>
    <row r="263" spans="3:3" x14ac:dyDescent="0.35">
      <c r="C263"/>
    </row>
    <row r="264" spans="3:3" x14ac:dyDescent="0.35">
      <c r="C264"/>
    </row>
    <row r="265" spans="3:3" x14ac:dyDescent="0.35">
      <c r="C265"/>
    </row>
    <row r="266" spans="3:3" x14ac:dyDescent="0.35">
      <c r="C266"/>
    </row>
    <row r="267" spans="3:3" x14ac:dyDescent="0.35">
      <c r="C267"/>
    </row>
    <row r="268" spans="3:3" x14ac:dyDescent="0.35">
      <c r="C268"/>
    </row>
    <row r="269" spans="3:3" x14ac:dyDescent="0.35">
      <c r="C269"/>
    </row>
    <row r="270" spans="3:3" x14ac:dyDescent="0.35">
      <c r="C270"/>
    </row>
    <row r="271" spans="3:3" x14ac:dyDescent="0.35">
      <c r="C271"/>
    </row>
    <row r="272" spans="3:3" x14ac:dyDescent="0.35">
      <c r="C272"/>
    </row>
    <row r="273" spans="3:3" x14ac:dyDescent="0.35">
      <c r="C273"/>
    </row>
    <row r="274" spans="3:3" x14ac:dyDescent="0.35">
      <c r="C274"/>
    </row>
    <row r="275" spans="3:3" x14ac:dyDescent="0.35">
      <c r="C275"/>
    </row>
    <row r="276" spans="3:3" x14ac:dyDescent="0.35">
      <c r="C276"/>
    </row>
    <row r="277" spans="3:3" x14ac:dyDescent="0.35">
      <c r="C277"/>
    </row>
    <row r="278" spans="3:3" x14ac:dyDescent="0.35">
      <c r="C278"/>
    </row>
    <row r="279" spans="3:3" x14ac:dyDescent="0.35">
      <c r="C279"/>
    </row>
    <row r="280" spans="3:3" x14ac:dyDescent="0.35">
      <c r="C280"/>
    </row>
    <row r="281" spans="3:3" x14ac:dyDescent="0.35">
      <c r="C281"/>
    </row>
    <row r="282" spans="3:3" x14ac:dyDescent="0.35">
      <c r="C282"/>
    </row>
    <row r="283" spans="3:3" x14ac:dyDescent="0.35">
      <c r="C283"/>
    </row>
    <row r="284" spans="3:3" x14ac:dyDescent="0.35">
      <c r="C284"/>
    </row>
    <row r="285" spans="3:3" x14ac:dyDescent="0.35">
      <c r="C285"/>
    </row>
    <row r="286" spans="3:3" x14ac:dyDescent="0.35">
      <c r="C286"/>
    </row>
    <row r="287" spans="3:3" x14ac:dyDescent="0.35">
      <c r="C287"/>
    </row>
    <row r="288" spans="3:3" x14ac:dyDescent="0.35">
      <c r="C288"/>
    </row>
    <row r="289" spans="3:3" x14ac:dyDescent="0.35">
      <c r="C289"/>
    </row>
    <row r="290" spans="3:3" x14ac:dyDescent="0.35">
      <c r="C290"/>
    </row>
    <row r="291" spans="3:3" x14ac:dyDescent="0.35">
      <c r="C291"/>
    </row>
    <row r="292" spans="3:3" x14ac:dyDescent="0.35">
      <c r="C292"/>
    </row>
    <row r="293" spans="3:3" x14ac:dyDescent="0.35">
      <c r="C293"/>
    </row>
    <row r="294" spans="3:3" x14ac:dyDescent="0.35">
      <c r="C294"/>
    </row>
    <row r="295" spans="3:3" x14ac:dyDescent="0.35">
      <c r="C295"/>
    </row>
    <row r="296" spans="3:3" x14ac:dyDescent="0.35">
      <c r="C296"/>
    </row>
    <row r="297" spans="3:3" x14ac:dyDescent="0.35">
      <c r="C297"/>
    </row>
    <row r="298" spans="3:3" x14ac:dyDescent="0.35">
      <c r="C298"/>
    </row>
    <row r="299" spans="3:3" x14ac:dyDescent="0.35">
      <c r="C299"/>
    </row>
    <row r="300" spans="3:3" x14ac:dyDescent="0.35">
      <c r="C300"/>
    </row>
    <row r="301" spans="3:3" x14ac:dyDescent="0.35">
      <c r="C301"/>
    </row>
    <row r="302" spans="3:3" x14ac:dyDescent="0.35">
      <c r="C302"/>
    </row>
    <row r="303" spans="3:3" x14ac:dyDescent="0.35">
      <c r="C303"/>
    </row>
    <row r="304" spans="3:3" x14ac:dyDescent="0.35">
      <c r="C304"/>
    </row>
    <row r="305" spans="3:3" x14ac:dyDescent="0.35">
      <c r="C305"/>
    </row>
    <row r="306" spans="3:3" x14ac:dyDescent="0.35">
      <c r="C306"/>
    </row>
    <row r="307" spans="3:3" x14ac:dyDescent="0.35">
      <c r="C307"/>
    </row>
    <row r="308" spans="3:3" x14ac:dyDescent="0.35">
      <c r="C308"/>
    </row>
    <row r="309" spans="3:3" x14ac:dyDescent="0.35">
      <c r="C309"/>
    </row>
    <row r="310" spans="3:3" x14ac:dyDescent="0.35">
      <c r="C310"/>
    </row>
    <row r="311" spans="3:3" x14ac:dyDescent="0.35">
      <c r="C311"/>
    </row>
    <row r="312" spans="3:3" x14ac:dyDescent="0.35">
      <c r="C312"/>
    </row>
    <row r="313" spans="3:3" x14ac:dyDescent="0.35">
      <c r="C313"/>
    </row>
    <row r="314" spans="3:3" x14ac:dyDescent="0.35">
      <c r="C314"/>
    </row>
    <row r="315" spans="3:3" x14ac:dyDescent="0.35">
      <c r="C315"/>
    </row>
    <row r="316" spans="3:3" x14ac:dyDescent="0.35">
      <c r="C316"/>
    </row>
    <row r="317" spans="3:3" x14ac:dyDescent="0.35">
      <c r="C317"/>
    </row>
    <row r="318" spans="3:3" x14ac:dyDescent="0.35">
      <c r="C318"/>
    </row>
    <row r="319" spans="3:3" x14ac:dyDescent="0.35">
      <c r="C319"/>
    </row>
    <row r="320" spans="3:3" x14ac:dyDescent="0.35">
      <c r="C320"/>
    </row>
    <row r="321" spans="3:3" x14ac:dyDescent="0.35">
      <c r="C321"/>
    </row>
    <row r="322" spans="3:3" x14ac:dyDescent="0.35">
      <c r="C322"/>
    </row>
    <row r="323" spans="3:3" x14ac:dyDescent="0.35">
      <c r="C323"/>
    </row>
    <row r="324" spans="3:3" x14ac:dyDescent="0.35">
      <c r="C324"/>
    </row>
    <row r="325" spans="3:3" x14ac:dyDescent="0.35">
      <c r="C325"/>
    </row>
    <row r="326" spans="3:3" x14ac:dyDescent="0.35">
      <c r="C326"/>
    </row>
    <row r="327" spans="3:3" x14ac:dyDescent="0.35">
      <c r="C327"/>
    </row>
    <row r="328" spans="3:3" x14ac:dyDescent="0.35">
      <c r="C328"/>
    </row>
    <row r="329" spans="3:3" x14ac:dyDescent="0.35">
      <c r="C329"/>
    </row>
    <row r="330" spans="3:3" x14ac:dyDescent="0.35">
      <c r="C330"/>
    </row>
    <row r="331" spans="3:3" x14ac:dyDescent="0.35">
      <c r="C331"/>
    </row>
    <row r="332" spans="3:3" x14ac:dyDescent="0.35">
      <c r="C332"/>
    </row>
    <row r="333" spans="3:3" x14ac:dyDescent="0.35">
      <c r="C333"/>
    </row>
    <row r="334" spans="3:3" x14ac:dyDescent="0.35">
      <c r="C334"/>
    </row>
    <row r="335" spans="3:3" x14ac:dyDescent="0.35">
      <c r="C335"/>
    </row>
    <row r="336" spans="3:3" x14ac:dyDescent="0.35">
      <c r="C336"/>
    </row>
    <row r="337" spans="3:3" x14ac:dyDescent="0.35">
      <c r="C337"/>
    </row>
    <row r="338" spans="3:3" x14ac:dyDescent="0.35">
      <c r="C338"/>
    </row>
    <row r="339" spans="3:3" x14ac:dyDescent="0.35">
      <c r="C33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5412-AC07-4017-B47A-81A49503CD73}">
  <dimension ref="A1:Q116"/>
  <sheetViews>
    <sheetView topLeftCell="H1" workbookViewId="0">
      <selection activeCell="A118" sqref="A118"/>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8.7265625" customWidth="1"/>
    <col min="7" max="7" width="10.26953125" bestFit="1"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hidden="1" x14ac:dyDescent="0.35">
      <c r="A2" t="s">
        <v>37</v>
      </c>
      <c r="B2" s="4">
        <v>1860</v>
      </c>
      <c r="C2" s="4">
        <v>3220</v>
      </c>
      <c r="D2" s="4">
        <f t="shared" ref="D2:D13" si="0">C2-B2</f>
        <v>1360</v>
      </c>
      <c r="E2" s="1">
        <v>0.42</v>
      </c>
      <c r="H2" s="5" t="str">
        <f t="shared" ref="H2:H13" si="1">IF(G2="", "", VALUE(LEFT(G2, SEARCH(" out", G2)-1)))</f>
        <v/>
      </c>
      <c r="I2" t="str">
        <f t="shared" ref="I2:I13" si="2">IF(OR(ISBLANK(G2), ISBLANK(D2)), "Missing", "Complete")</f>
        <v>Missing</v>
      </c>
    </row>
    <row r="3" spans="1:17" hidden="1"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hidden="1" x14ac:dyDescent="0.35">
      <c r="A4" t="s">
        <v>57</v>
      </c>
      <c r="B4" s="4">
        <v>2750</v>
      </c>
      <c r="C4" s="4">
        <v>4471</v>
      </c>
      <c r="D4" s="4">
        <f t="shared" si="0"/>
        <v>1721</v>
      </c>
      <c r="E4" s="1">
        <v>0.38</v>
      </c>
      <c r="H4" s="5" t="str">
        <f t="shared" si="1"/>
        <v/>
      </c>
      <c r="I4" t="str">
        <f t="shared" si="2"/>
        <v>Missing</v>
      </c>
      <c r="N4" s="8">
        <f>AVERAGE(B:B)</f>
        <v>1168.8684210526317</v>
      </c>
      <c r="O4" s="4">
        <f>AVERAGE(C:C)</f>
        <v>1789.1491228070176</v>
      </c>
      <c r="P4">
        <f>AVERAGE(E:E)</f>
        <v>0.36956521739130432</v>
      </c>
      <c r="Q4">
        <f>AVERAGE(H:H)</f>
        <v>3.8894736842105244</v>
      </c>
    </row>
    <row r="5" spans="1:17" hidden="1" x14ac:dyDescent="0.35">
      <c r="A5" t="s">
        <v>58</v>
      </c>
      <c r="B5" s="4">
        <v>475</v>
      </c>
      <c r="C5" s="4">
        <v>931</v>
      </c>
      <c r="D5" s="4">
        <f t="shared" si="0"/>
        <v>456</v>
      </c>
      <c r="E5" s="1">
        <v>0.49</v>
      </c>
      <c r="H5" s="5" t="str">
        <f t="shared" si="1"/>
        <v/>
      </c>
      <c r="I5" t="str">
        <f t="shared" si="2"/>
        <v>Missing</v>
      </c>
    </row>
    <row r="6" spans="1:17" hidden="1" x14ac:dyDescent="0.35">
      <c r="A6" t="s">
        <v>59</v>
      </c>
      <c r="B6" s="4">
        <v>238</v>
      </c>
      <c r="C6" s="4">
        <v>476</v>
      </c>
      <c r="D6" s="4">
        <f t="shared" si="0"/>
        <v>238</v>
      </c>
      <c r="E6" s="1">
        <v>0.5</v>
      </c>
      <c r="H6" s="5" t="str">
        <f t="shared" si="1"/>
        <v/>
      </c>
      <c r="I6" t="str">
        <f t="shared" si="2"/>
        <v>Missing</v>
      </c>
      <c r="N6" s="6" t="s">
        <v>148</v>
      </c>
      <c r="O6" s="2"/>
    </row>
    <row r="7" spans="1:17" hidden="1"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hidden="1" x14ac:dyDescent="0.35">
      <c r="A8" t="s">
        <v>60</v>
      </c>
      <c r="B8" s="4">
        <v>610</v>
      </c>
      <c r="C8" s="4">
        <v>1060</v>
      </c>
      <c r="D8" s="4">
        <f t="shared" si="0"/>
        <v>450</v>
      </c>
      <c r="E8" s="1">
        <v>0.42</v>
      </c>
      <c r="H8" s="5" t="str">
        <f t="shared" si="1"/>
        <v/>
      </c>
      <c r="I8" t="str">
        <f t="shared" si="2"/>
        <v>Missing</v>
      </c>
    </row>
    <row r="9" spans="1:17" hidden="1" x14ac:dyDescent="0.35">
      <c r="A9" t="s">
        <v>61</v>
      </c>
      <c r="B9" s="4">
        <v>2132</v>
      </c>
      <c r="C9" s="4">
        <v>2169</v>
      </c>
      <c r="D9" s="4">
        <f t="shared" si="0"/>
        <v>37</v>
      </c>
      <c r="E9" s="1">
        <v>0.02</v>
      </c>
      <c r="H9" s="5" t="str">
        <f t="shared" si="1"/>
        <v/>
      </c>
      <c r="I9" t="str">
        <f t="shared" si="2"/>
        <v>Missing</v>
      </c>
      <c r="N9" s="6" t="s">
        <v>149</v>
      </c>
    </row>
    <row r="10" spans="1:17" hidden="1"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hidden="1" x14ac:dyDescent="0.35">
      <c r="A11" t="s">
        <v>63</v>
      </c>
      <c r="B11" s="4">
        <v>1190</v>
      </c>
      <c r="C11" s="4">
        <v>1785</v>
      </c>
      <c r="D11" s="4">
        <f t="shared" si="0"/>
        <v>595</v>
      </c>
      <c r="E11" s="1">
        <v>0.33</v>
      </c>
      <c r="H11" s="5" t="str">
        <f t="shared" si="1"/>
        <v/>
      </c>
      <c r="I11" t="str">
        <f t="shared" si="2"/>
        <v>Missing</v>
      </c>
    </row>
    <row r="12" spans="1:17" hidden="1" x14ac:dyDescent="0.35">
      <c r="A12" t="s">
        <v>64</v>
      </c>
      <c r="B12" s="4">
        <v>671</v>
      </c>
      <c r="C12" s="4">
        <v>1316</v>
      </c>
      <c r="D12" s="4">
        <f t="shared" si="0"/>
        <v>645</v>
      </c>
      <c r="E12" s="1">
        <v>0.49</v>
      </c>
      <c r="H12" s="5" t="str">
        <f t="shared" si="1"/>
        <v/>
      </c>
      <c r="I12" t="str">
        <f t="shared" si="2"/>
        <v>Missing</v>
      </c>
      <c r="N12" s="10" t="s">
        <v>150</v>
      </c>
    </row>
    <row r="13" spans="1:17" hidden="1" x14ac:dyDescent="0.35">
      <c r="A13" t="s">
        <v>65</v>
      </c>
      <c r="B13" s="4">
        <v>1200</v>
      </c>
      <c r="C13" s="4">
        <v>1950</v>
      </c>
      <c r="D13" s="4">
        <f t="shared" si="0"/>
        <v>750</v>
      </c>
      <c r="E13" s="1">
        <v>0.38</v>
      </c>
      <c r="H13" s="5" t="str">
        <f t="shared" si="1"/>
        <v/>
      </c>
      <c r="I13" t="str">
        <f t="shared" si="2"/>
        <v>Missing</v>
      </c>
      <c r="N13" s="9">
        <f>AVERAGEIF(J:J, "Excellent", E:E)</f>
        <v>0.38833333333333331</v>
      </c>
    </row>
    <row r="14" spans="1:17" x14ac:dyDescent="0.35">
      <c r="A14" t="s">
        <v>133</v>
      </c>
      <c r="B14" s="4">
        <v>199</v>
      </c>
      <c r="C14" s="4">
        <v>553</v>
      </c>
      <c r="D14" s="4">
        <f t="shared" ref="D14:D45" si="3">C14-B14</f>
        <v>354</v>
      </c>
      <c r="E14" s="1">
        <v>0.64</v>
      </c>
      <c r="H14" s="5" t="str">
        <f t="shared" ref="H14:H45" si="4">IF(G14="", "", VALUE(LEFT(G14, SEARCH(" out", G14)-1)))</f>
        <v/>
      </c>
      <c r="I14" t="str">
        <f t="shared" ref="I14:I45" si="5">IF(OR(ISBLANK(G14), ISBLANK(D14)), "Missing", "Complete")</f>
        <v>Missing</v>
      </c>
    </row>
    <row r="15" spans="1:17" hidden="1" x14ac:dyDescent="0.35">
      <c r="A15" t="s">
        <v>67</v>
      </c>
      <c r="B15" s="4">
        <v>299</v>
      </c>
      <c r="C15" s="4">
        <v>600</v>
      </c>
      <c r="D15" s="4">
        <f t="shared" si="3"/>
        <v>301</v>
      </c>
      <c r="E15" s="1">
        <v>0.5</v>
      </c>
      <c r="H15" s="5" t="str">
        <f t="shared" si="4"/>
        <v/>
      </c>
      <c r="I15" t="str">
        <f t="shared" si="5"/>
        <v>Missing</v>
      </c>
      <c r="N15" s="6" t="s">
        <v>151</v>
      </c>
    </row>
    <row r="16" spans="1:17" hidden="1" x14ac:dyDescent="0.35">
      <c r="A16" t="s">
        <v>68</v>
      </c>
      <c r="B16" s="4">
        <v>1660</v>
      </c>
      <c r="C16" s="4">
        <v>1699</v>
      </c>
      <c r="D16" s="4">
        <f t="shared" si="3"/>
        <v>39</v>
      </c>
      <c r="E16" s="1">
        <v>0.02</v>
      </c>
      <c r="H16" s="5" t="str">
        <f t="shared" si="4"/>
        <v/>
      </c>
      <c r="I16" t="str">
        <f t="shared" si="5"/>
        <v>Missing</v>
      </c>
    </row>
    <row r="17" spans="1:14" hidden="1" x14ac:dyDescent="0.35">
      <c r="A17" t="s">
        <v>69</v>
      </c>
      <c r="B17" s="4">
        <v>299</v>
      </c>
      <c r="C17" s="4">
        <v>384</v>
      </c>
      <c r="D17" s="4">
        <f t="shared" si="3"/>
        <v>85</v>
      </c>
      <c r="E17" s="1">
        <v>0.22</v>
      </c>
      <c r="H17" s="5" t="str">
        <f t="shared" si="4"/>
        <v/>
      </c>
      <c r="I17" t="str">
        <f t="shared" si="5"/>
        <v>Missing</v>
      </c>
    </row>
    <row r="18" spans="1:14" hidden="1" x14ac:dyDescent="0.35">
      <c r="A18" t="s">
        <v>70</v>
      </c>
      <c r="B18" s="4">
        <v>1459</v>
      </c>
      <c r="C18" s="4">
        <v>1499</v>
      </c>
      <c r="D18" s="4">
        <f t="shared" si="3"/>
        <v>40</v>
      </c>
      <c r="E18" s="1">
        <v>0.03</v>
      </c>
      <c r="H18" s="5" t="str">
        <f t="shared" si="4"/>
        <v/>
      </c>
      <c r="I18" t="str">
        <f t="shared" si="5"/>
        <v>Missing</v>
      </c>
    </row>
    <row r="19" spans="1:14" hidden="1" x14ac:dyDescent="0.35">
      <c r="A19" t="s">
        <v>71</v>
      </c>
      <c r="B19" s="4">
        <v>799</v>
      </c>
      <c r="C19" s="4">
        <v>1343</v>
      </c>
      <c r="D19" s="4">
        <f t="shared" si="3"/>
        <v>544</v>
      </c>
      <c r="E19" s="1">
        <v>0.41</v>
      </c>
      <c r="H19" s="5" t="str">
        <f t="shared" si="4"/>
        <v/>
      </c>
      <c r="I19" t="str">
        <f t="shared" si="5"/>
        <v>Missing</v>
      </c>
    </row>
    <row r="20" spans="1:14" hidden="1" x14ac:dyDescent="0.35">
      <c r="A20" t="s">
        <v>72</v>
      </c>
      <c r="B20" s="4">
        <v>499</v>
      </c>
      <c r="C20" s="4">
        <v>900</v>
      </c>
      <c r="D20" s="4">
        <f t="shared" si="3"/>
        <v>401</v>
      </c>
      <c r="E20" s="1">
        <v>0.45</v>
      </c>
      <c r="H20" s="5" t="str">
        <f t="shared" si="4"/>
        <v/>
      </c>
      <c r="I20" t="str">
        <f t="shared" si="5"/>
        <v>Missing</v>
      </c>
    </row>
    <row r="21" spans="1:14" hidden="1" x14ac:dyDescent="0.35">
      <c r="A21" t="s">
        <v>73</v>
      </c>
      <c r="B21" s="4">
        <v>699</v>
      </c>
      <c r="C21" s="4">
        <v>1343</v>
      </c>
      <c r="D21" s="4">
        <f t="shared" si="3"/>
        <v>644</v>
      </c>
      <c r="E21" s="1">
        <v>0.48</v>
      </c>
      <c r="H21" s="5" t="str">
        <f t="shared" si="4"/>
        <v/>
      </c>
      <c r="I21" t="str">
        <f t="shared" si="5"/>
        <v>Missing</v>
      </c>
    </row>
    <row r="22" spans="1:14" hidden="1" x14ac:dyDescent="0.35">
      <c r="A22" t="s">
        <v>74</v>
      </c>
      <c r="B22" s="4">
        <v>799</v>
      </c>
      <c r="C22" s="4">
        <v>1567</v>
      </c>
      <c r="D22" s="4">
        <f t="shared" si="3"/>
        <v>768</v>
      </c>
      <c r="E22" s="1">
        <v>0.49</v>
      </c>
      <c r="H22" s="5" t="str">
        <f t="shared" si="4"/>
        <v/>
      </c>
      <c r="I22" t="str">
        <f t="shared" si="5"/>
        <v>Missing</v>
      </c>
    </row>
    <row r="23" spans="1:14" hidden="1" x14ac:dyDescent="0.35">
      <c r="A23" t="s">
        <v>75</v>
      </c>
      <c r="B23" s="4">
        <v>2799</v>
      </c>
      <c r="C23" s="4">
        <v>3810</v>
      </c>
      <c r="D23" s="4">
        <f t="shared" si="3"/>
        <v>1011</v>
      </c>
      <c r="E23" s="1">
        <v>0.27</v>
      </c>
      <c r="H23" s="5" t="str">
        <f t="shared" si="4"/>
        <v/>
      </c>
      <c r="I23" t="str">
        <f t="shared" si="5"/>
        <v>Missing</v>
      </c>
      <c r="N23"/>
    </row>
    <row r="24" spans="1:14" x14ac:dyDescent="0.35">
      <c r="A24" t="s">
        <v>66</v>
      </c>
      <c r="B24" s="4">
        <v>199</v>
      </c>
      <c r="C24" s="4">
        <v>504</v>
      </c>
      <c r="D24" s="4">
        <f t="shared" si="3"/>
        <v>305</v>
      </c>
      <c r="E24" s="1">
        <v>0.61</v>
      </c>
      <c r="H24" s="5" t="str">
        <f t="shared" si="4"/>
        <v/>
      </c>
      <c r="I24" t="str">
        <f t="shared" si="5"/>
        <v>Missing</v>
      </c>
    </row>
    <row r="25" spans="1:14" hidden="1" x14ac:dyDescent="0.35">
      <c r="A25" t="s">
        <v>100</v>
      </c>
      <c r="B25" s="4">
        <v>790</v>
      </c>
      <c r="C25" s="4">
        <v>1485</v>
      </c>
      <c r="D25" s="4">
        <f t="shared" si="3"/>
        <v>695</v>
      </c>
      <c r="E25" s="1">
        <v>0.47</v>
      </c>
      <c r="H25" s="5" t="str">
        <f t="shared" si="4"/>
        <v/>
      </c>
      <c r="I25" t="str">
        <f t="shared" si="5"/>
        <v>Missing</v>
      </c>
    </row>
    <row r="26" spans="1:14" hidden="1" x14ac:dyDescent="0.35">
      <c r="A26" t="s">
        <v>101</v>
      </c>
      <c r="B26" s="4">
        <v>690</v>
      </c>
      <c r="C26" s="4">
        <v>1200</v>
      </c>
      <c r="D26" s="4">
        <f t="shared" si="3"/>
        <v>510</v>
      </c>
      <c r="E26" s="1">
        <v>0.43</v>
      </c>
      <c r="H26" s="5" t="str">
        <f t="shared" si="4"/>
        <v/>
      </c>
      <c r="I26" t="str">
        <f t="shared" si="5"/>
        <v>Missing</v>
      </c>
    </row>
    <row r="27" spans="1:14" hidden="1" x14ac:dyDescent="0.35">
      <c r="A27" t="s">
        <v>102</v>
      </c>
      <c r="B27" s="4">
        <v>1732</v>
      </c>
      <c r="C27" s="4">
        <v>1799</v>
      </c>
      <c r="D27" s="4">
        <f t="shared" si="3"/>
        <v>67</v>
      </c>
      <c r="E27" s="1">
        <v>0.04</v>
      </c>
      <c r="H27" s="5" t="str">
        <f t="shared" si="4"/>
        <v/>
      </c>
      <c r="I27" t="str">
        <f t="shared" si="5"/>
        <v>Missing</v>
      </c>
    </row>
    <row r="28" spans="1:14" hidden="1" x14ac:dyDescent="0.35">
      <c r="A28" t="s">
        <v>103</v>
      </c>
      <c r="B28" s="4">
        <v>230</v>
      </c>
      <c r="C28" s="4">
        <v>450</v>
      </c>
      <c r="D28" s="4">
        <f t="shared" si="3"/>
        <v>220</v>
      </c>
      <c r="E28" s="1">
        <v>0.49</v>
      </c>
      <c r="H28" s="5" t="str">
        <f t="shared" si="4"/>
        <v/>
      </c>
      <c r="I28" t="str">
        <f t="shared" si="5"/>
        <v>Missing</v>
      </c>
    </row>
    <row r="29" spans="1:14" hidden="1" x14ac:dyDescent="0.35">
      <c r="A29" t="s">
        <v>106</v>
      </c>
      <c r="B29" s="4">
        <v>1460</v>
      </c>
      <c r="C29" s="4">
        <v>2290</v>
      </c>
      <c r="D29" s="4">
        <f t="shared" si="3"/>
        <v>830</v>
      </c>
      <c r="E29" s="1">
        <v>0.36</v>
      </c>
      <c r="H29" s="5" t="str">
        <f t="shared" si="4"/>
        <v/>
      </c>
      <c r="I29" t="str">
        <f t="shared" si="5"/>
        <v>Missing</v>
      </c>
    </row>
    <row r="30" spans="1:14" hidden="1" x14ac:dyDescent="0.35">
      <c r="A30" t="s">
        <v>107</v>
      </c>
      <c r="B30" s="4">
        <v>1666</v>
      </c>
      <c r="C30" s="4">
        <v>1699</v>
      </c>
      <c r="D30" s="4">
        <f t="shared" si="3"/>
        <v>33</v>
      </c>
      <c r="E30" s="1">
        <v>0.02</v>
      </c>
      <c r="H30" s="5" t="str">
        <f t="shared" si="4"/>
        <v/>
      </c>
      <c r="I30" t="str">
        <f t="shared" si="5"/>
        <v>Missing</v>
      </c>
    </row>
    <row r="31" spans="1:14" hidden="1" x14ac:dyDescent="0.35">
      <c r="A31" t="s">
        <v>60</v>
      </c>
      <c r="B31" s="4">
        <v>610</v>
      </c>
      <c r="C31" s="4">
        <v>1060</v>
      </c>
      <c r="D31" s="4">
        <f t="shared" si="3"/>
        <v>450</v>
      </c>
      <c r="E31" s="1">
        <v>0.42</v>
      </c>
      <c r="H31" s="5" t="str">
        <f t="shared" si="4"/>
        <v/>
      </c>
      <c r="I31" t="str">
        <f t="shared" si="5"/>
        <v>Missing</v>
      </c>
      <c r="N31"/>
    </row>
    <row r="32" spans="1:14" hidden="1" x14ac:dyDescent="0.35">
      <c r="A32" t="s">
        <v>66</v>
      </c>
      <c r="B32" s="4">
        <v>176</v>
      </c>
      <c r="C32" s="4">
        <v>345</v>
      </c>
      <c r="D32" s="4">
        <f t="shared" si="3"/>
        <v>169</v>
      </c>
      <c r="E32" s="1">
        <v>0.49</v>
      </c>
      <c r="H32" s="5" t="str">
        <f t="shared" si="4"/>
        <v/>
      </c>
      <c r="I32" t="str">
        <f t="shared" si="5"/>
        <v>Missing</v>
      </c>
    </row>
    <row r="33" spans="1:14" hidden="1" x14ac:dyDescent="0.35">
      <c r="A33" t="s">
        <v>109</v>
      </c>
      <c r="B33" s="4">
        <v>1466</v>
      </c>
      <c r="C33" s="4">
        <v>1699</v>
      </c>
      <c r="D33" s="4">
        <f t="shared" si="3"/>
        <v>233</v>
      </c>
      <c r="E33" s="1">
        <v>0.14000000000000001</v>
      </c>
      <c r="H33" s="5" t="str">
        <f t="shared" si="4"/>
        <v/>
      </c>
      <c r="I33" t="str">
        <f t="shared" si="5"/>
        <v>Missing</v>
      </c>
    </row>
    <row r="34" spans="1:14" hidden="1" x14ac:dyDescent="0.35">
      <c r="A34" t="s">
        <v>110</v>
      </c>
      <c r="B34" s="4">
        <v>274</v>
      </c>
      <c r="C34" s="4">
        <v>537</v>
      </c>
      <c r="D34" s="4">
        <f t="shared" si="3"/>
        <v>263</v>
      </c>
      <c r="E34" s="1">
        <v>0.49</v>
      </c>
      <c r="H34" s="5" t="str">
        <f t="shared" si="4"/>
        <v/>
      </c>
      <c r="I34" t="str">
        <f t="shared" si="5"/>
        <v>Missing</v>
      </c>
    </row>
    <row r="35" spans="1:14" hidden="1" x14ac:dyDescent="0.35">
      <c r="A35" t="s">
        <v>111</v>
      </c>
      <c r="B35" s="4">
        <v>799</v>
      </c>
      <c r="C35" s="4">
        <v>900</v>
      </c>
      <c r="D35" s="4">
        <f t="shared" si="3"/>
        <v>101</v>
      </c>
      <c r="E35" s="1">
        <v>0.11</v>
      </c>
      <c r="H35" s="5" t="str">
        <f t="shared" si="4"/>
        <v/>
      </c>
      <c r="I35" t="str">
        <f t="shared" si="5"/>
        <v>Missing</v>
      </c>
    </row>
    <row r="36" spans="1:14" hidden="1" x14ac:dyDescent="0.35">
      <c r="A36" t="s">
        <v>74</v>
      </c>
      <c r="B36" s="4">
        <v>657</v>
      </c>
      <c r="C36" s="4">
        <v>1288</v>
      </c>
      <c r="D36" s="4">
        <f t="shared" si="3"/>
        <v>631</v>
      </c>
      <c r="E36" s="1">
        <v>0.49</v>
      </c>
      <c r="H36" s="5" t="str">
        <f t="shared" si="4"/>
        <v/>
      </c>
      <c r="I36" t="str">
        <f t="shared" si="5"/>
        <v>Missing</v>
      </c>
    </row>
    <row r="37" spans="1:14" hidden="1" x14ac:dyDescent="0.35">
      <c r="A37" t="s">
        <v>112</v>
      </c>
      <c r="B37" s="4">
        <v>1468</v>
      </c>
      <c r="C37" s="4">
        <v>1699</v>
      </c>
      <c r="D37" s="4">
        <f t="shared" si="3"/>
        <v>231</v>
      </c>
      <c r="E37" s="1">
        <v>0.14000000000000001</v>
      </c>
      <c r="H37" s="5" t="str">
        <f t="shared" si="4"/>
        <v/>
      </c>
      <c r="I37" t="str">
        <f t="shared" si="5"/>
        <v>Missing</v>
      </c>
    </row>
    <row r="38" spans="1:14" hidden="1" x14ac:dyDescent="0.35">
      <c r="A38" t="s">
        <v>113</v>
      </c>
      <c r="B38" s="4">
        <v>630</v>
      </c>
      <c r="C38" s="4">
        <v>1100</v>
      </c>
      <c r="D38" s="4">
        <f t="shared" si="3"/>
        <v>470</v>
      </c>
      <c r="E38" s="1">
        <v>0.43</v>
      </c>
      <c r="H38" s="5" t="str">
        <f t="shared" si="4"/>
        <v/>
      </c>
      <c r="I38" t="str">
        <f t="shared" si="5"/>
        <v>Missing</v>
      </c>
    </row>
    <row r="39" spans="1:14" hidden="1" x14ac:dyDescent="0.35">
      <c r="A39" t="s">
        <v>114</v>
      </c>
      <c r="B39" s="4">
        <v>850</v>
      </c>
      <c r="C39" s="4">
        <v>1700</v>
      </c>
      <c r="D39" s="4">
        <f t="shared" si="3"/>
        <v>850</v>
      </c>
      <c r="E39" s="1">
        <v>0.5</v>
      </c>
      <c r="H39" s="5" t="str">
        <f t="shared" si="4"/>
        <v/>
      </c>
      <c r="I39" t="str">
        <f t="shared" si="5"/>
        <v>Missing</v>
      </c>
    </row>
    <row r="40" spans="1:14" hidden="1" x14ac:dyDescent="0.35">
      <c r="A40" t="s">
        <v>115</v>
      </c>
      <c r="B40" s="4">
        <v>1300</v>
      </c>
      <c r="C40" s="4">
        <v>2500</v>
      </c>
      <c r="D40" s="4">
        <f t="shared" si="3"/>
        <v>1200</v>
      </c>
      <c r="E40" s="1">
        <v>0.48</v>
      </c>
      <c r="H40" s="5" t="str">
        <f t="shared" si="4"/>
        <v/>
      </c>
      <c r="I40" t="str">
        <f t="shared" si="5"/>
        <v>Missing</v>
      </c>
    </row>
    <row r="41" spans="1:14" hidden="1" x14ac:dyDescent="0.35">
      <c r="A41" t="s">
        <v>116</v>
      </c>
      <c r="B41" s="4">
        <v>105</v>
      </c>
      <c r="C41" s="4">
        <v>200</v>
      </c>
      <c r="D41" s="4">
        <f t="shared" si="3"/>
        <v>95</v>
      </c>
      <c r="E41" s="1">
        <v>0.48</v>
      </c>
      <c r="H41" s="5" t="str">
        <f t="shared" si="4"/>
        <v/>
      </c>
      <c r="I41" t="str">
        <f t="shared" si="5"/>
        <v>Missing</v>
      </c>
      <c r="N41"/>
    </row>
    <row r="42" spans="1:14" hidden="1" x14ac:dyDescent="0.35">
      <c r="A42" t="s">
        <v>117</v>
      </c>
      <c r="B42" s="4">
        <v>899</v>
      </c>
      <c r="C42" s="4">
        <v>1699</v>
      </c>
      <c r="D42" s="4">
        <f t="shared" si="3"/>
        <v>800</v>
      </c>
      <c r="E42" s="1">
        <v>0.47</v>
      </c>
      <c r="H42" s="5" t="str">
        <f t="shared" si="4"/>
        <v/>
      </c>
      <c r="I42" t="str">
        <f t="shared" si="5"/>
        <v>Missing</v>
      </c>
      <c r="N42"/>
    </row>
    <row r="43" spans="1:14" hidden="1" x14ac:dyDescent="0.35">
      <c r="A43" t="s">
        <v>117</v>
      </c>
      <c r="B43" s="4">
        <v>899</v>
      </c>
      <c r="C43" s="4">
        <v>1699</v>
      </c>
      <c r="D43" s="4">
        <f t="shared" si="3"/>
        <v>800</v>
      </c>
      <c r="E43" s="1">
        <v>0.47</v>
      </c>
      <c r="H43" s="5" t="str">
        <f t="shared" si="4"/>
        <v/>
      </c>
      <c r="I43" t="str">
        <f t="shared" si="5"/>
        <v>Missing</v>
      </c>
      <c r="N43"/>
    </row>
    <row r="44" spans="1:14" hidden="1" x14ac:dyDescent="0.35">
      <c r="A44" t="s">
        <v>118</v>
      </c>
      <c r="B44" s="4">
        <v>1200</v>
      </c>
      <c r="C44" s="4">
        <v>2400</v>
      </c>
      <c r="D44" s="4">
        <f t="shared" si="3"/>
        <v>1200</v>
      </c>
      <c r="E44" s="1">
        <v>0.5</v>
      </c>
      <c r="H44" s="5" t="str">
        <f t="shared" si="4"/>
        <v/>
      </c>
      <c r="I44" t="str">
        <f t="shared" si="5"/>
        <v>Missing</v>
      </c>
      <c r="N44"/>
    </row>
    <row r="45" spans="1:14" hidden="1" x14ac:dyDescent="0.35">
      <c r="A45" t="s">
        <v>119</v>
      </c>
      <c r="B45" s="4">
        <v>1526</v>
      </c>
      <c r="C45" s="4">
        <v>1660</v>
      </c>
      <c r="D45" s="4">
        <f t="shared" si="3"/>
        <v>134</v>
      </c>
      <c r="E45" s="1">
        <v>0.08</v>
      </c>
      <c r="H45" s="5" t="str">
        <f t="shared" si="4"/>
        <v/>
      </c>
      <c r="I45" t="str">
        <f t="shared" si="5"/>
        <v>Missing</v>
      </c>
      <c r="N45"/>
    </row>
    <row r="46" spans="1:14" hidden="1" x14ac:dyDescent="0.35">
      <c r="A46" t="s">
        <v>120</v>
      </c>
      <c r="B46" s="4">
        <v>1462</v>
      </c>
      <c r="C46" s="4">
        <v>1499</v>
      </c>
      <c r="D46" s="4">
        <f t="shared" ref="D46:D77" si="6">C46-B46</f>
        <v>37</v>
      </c>
      <c r="E46" s="1">
        <v>0.02</v>
      </c>
      <c r="H46" s="5" t="str">
        <f t="shared" ref="H46:H77" si="7">IF(G46="", "", VALUE(LEFT(G46, SEARCH(" out", G46)-1)))</f>
        <v/>
      </c>
      <c r="I46" t="str">
        <f t="shared" ref="I46:I77" si="8">IF(OR(ISBLANK(G46), ISBLANK(D46)), "Missing", "Complete")</f>
        <v>Missing</v>
      </c>
      <c r="N46"/>
    </row>
    <row r="47" spans="1:14" hidden="1" x14ac:dyDescent="0.35">
      <c r="A47" t="s">
        <v>121</v>
      </c>
      <c r="B47" s="4">
        <v>248</v>
      </c>
      <c r="C47" s="4">
        <v>486</v>
      </c>
      <c r="D47" s="4">
        <f t="shared" si="6"/>
        <v>238</v>
      </c>
      <c r="E47" s="1">
        <v>0.49</v>
      </c>
      <c r="H47" s="5" t="str">
        <f t="shared" si="7"/>
        <v/>
      </c>
      <c r="I47" t="str">
        <f t="shared" si="8"/>
        <v>Missing</v>
      </c>
      <c r="N47"/>
    </row>
    <row r="48" spans="1:14" hidden="1" x14ac:dyDescent="0.35">
      <c r="A48" t="s">
        <v>122</v>
      </c>
      <c r="B48" s="4">
        <v>3546</v>
      </c>
      <c r="C48" s="4">
        <v>3699</v>
      </c>
      <c r="D48" s="4">
        <f t="shared" si="6"/>
        <v>153</v>
      </c>
      <c r="E48" s="1">
        <v>0.04</v>
      </c>
      <c r="H48" s="5" t="str">
        <f t="shared" si="7"/>
        <v/>
      </c>
      <c r="I48" t="str">
        <f t="shared" si="8"/>
        <v>Missing</v>
      </c>
      <c r="N48"/>
    </row>
    <row r="49" spans="1:14" hidden="1" x14ac:dyDescent="0.35">
      <c r="A49" t="s">
        <v>123</v>
      </c>
      <c r="B49" s="4">
        <v>525</v>
      </c>
      <c r="C49" s="4">
        <v>1029</v>
      </c>
      <c r="D49" s="4">
        <f t="shared" si="6"/>
        <v>504</v>
      </c>
      <c r="E49" s="1">
        <v>0.49</v>
      </c>
      <c r="H49" s="5" t="str">
        <f t="shared" si="7"/>
        <v/>
      </c>
      <c r="I49" t="str">
        <f t="shared" si="8"/>
        <v>Missing</v>
      </c>
      <c r="N49"/>
    </row>
    <row r="50" spans="1:14" hidden="1" x14ac:dyDescent="0.35">
      <c r="A50" t="s">
        <v>124</v>
      </c>
      <c r="B50" s="4">
        <v>1080</v>
      </c>
      <c r="C50" s="4">
        <v>1874</v>
      </c>
      <c r="D50" s="4">
        <f t="shared" si="6"/>
        <v>794</v>
      </c>
      <c r="E50" s="1">
        <v>0.42</v>
      </c>
      <c r="H50" s="5" t="str">
        <f t="shared" si="7"/>
        <v/>
      </c>
      <c r="I50" t="str">
        <f t="shared" si="8"/>
        <v>Missing</v>
      </c>
      <c r="N50"/>
    </row>
    <row r="51" spans="1:14" hidden="1" x14ac:dyDescent="0.35">
      <c r="A51" t="s">
        <v>126</v>
      </c>
      <c r="B51" s="4">
        <v>1420</v>
      </c>
      <c r="C51" s="4">
        <v>2420</v>
      </c>
      <c r="D51" s="4">
        <f t="shared" si="6"/>
        <v>1000</v>
      </c>
      <c r="E51" s="1">
        <v>0.41</v>
      </c>
      <c r="H51" s="5" t="str">
        <f t="shared" si="7"/>
        <v/>
      </c>
      <c r="I51" t="str">
        <f t="shared" si="8"/>
        <v>Missing</v>
      </c>
      <c r="N51"/>
    </row>
    <row r="52" spans="1:14" hidden="1" x14ac:dyDescent="0.35">
      <c r="A52" t="s">
        <v>127</v>
      </c>
      <c r="B52" s="4">
        <v>1875</v>
      </c>
      <c r="C52" s="4">
        <v>1899</v>
      </c>
      <c r="D52" s="4">
        <f t="shared" si="6"/>
        <v>24</v>
      </c>
      <c r="E52" s="1">
        <v>0.01</v>
      </c>
      <c r="H52" s="5" t="str">
        <f t="shared" si="7"/>
        <v/>
      </c>
      <c r="I52" t="str">
        <f t="shared" si="8"/>
        <v>Missing</v>
      </c>
      <c r="N52"/>
    </row>
    <row r="53" spans="1:14" hidden="1" x14ac:dyDescent="0.35">
      <c r="A53" t="s">
        <v>128</v>
      </c>
      <c r="B53" s="4">
        <v>198</v>
      </c>
      <c r="C53" s="4">
        <v>260</v>
      </c>
      <c r="D53" s="4">
        <f t="shared" si="6"/>
        <v>62</v>
      </c>
      <c r="E53" s="1">
        <v>0.24</v>
      </c>
      <c r="H53" s="5" t="str">
        <f t="shared" si="7"/>
        <v/>
      </c>
      <c r="I53" t="str">
        <f t="shared" si="8"/>
        <v>Missing</v>
      </c>
      <c r="N53"/>
    </row>
    <row r="54" spans="1:14" hidden="1" x14ac:dyDescent="0.35">
      <c r="A54" t="s">
        <v>129</v>
      </c>
      <c r="B54" s="4">
        <v>1150</v>
      </c>
      <c r="C54" s="4">
        <v>1737</v>
      </c>
      <c r="D54" s="4">
        <f t="shared" si="6"/>
        <v>587</v>
      </c>
      <c r="E54" s="1">
        <v>0.34</v>
      </c>
      <c r="H54" s="5" t="str">
        <f t="shared" si="7"/>
        <v/>
      </c>
      <c r="I54" t="str">
        <f t="shared" si="8"/>
        <v>Missing</v>
      </c>
      <c r="N54"/>
    </row>
    <row r="55" spans="1:14" hidden="1" x14ac:dyDescent="0.35">
      <c r="A55" t="s">
        <v>130</v>
      </c>
      <c r="B55" s="4">
        <v>1190</v>
      </c>
      <c r="C55" s="4">
        <v>1810</v>
      </c>
      <c r="D55" s="4">
        <f t="shared" si="6"/>
        <v>620</v>
      </c>
      <c r="E55" s="1">
        <v>0.34</v>
      </c>
      <c r="H55" s="5" t="str">
        <f t="shared" si="7"/>
        <v/>
      </c>
      <c r="I55" t="str">
        <f t="shared" si="8"/>
        <v>Missing</v>
      </c>
      <c r="N55"/>
    </row>
    <row r="56" spans="1:14" hidden="1" x14ac:dyDescent="0.35">
      <c r="A56" t="s">
        <v>131</v>
      </c>
      <c r="B56" s="4">
        <v>1658</v>
      </c>
      <c r="C56" s="4">
        <v>1699</v>
      </c>
      <c r="D56" s="4">
        <f t="shared" si="6"/>
        <v>41</v>
      </c>
      <c r="E56" s="1">
        <v>0.02</v>
      </c>
      <c r="H56" s="5" t="str">
        <f t="shared" si="7"/>
        <v/>
      </c>
      <c r="I56" t="str">
        <f t="shared" si="8"/>
        <v>Missing</v>
      </c>
      <c r="N56"/>
    </row>
    <row r="57" spans="1:14" hidden="1" x14ac:dyDescent="0.35">
      <c r="A57" t="s">
        <v>132</v>
      </c>
      <c r="B57" s="4">
        <v>1768</v>
      </c>
      <c r="C57" s="4">
        <v>1799</v>
      </c>
      <c r="D57" s="4">
        <f t="shared" si="6"/>
        <v>31</v>
      </c>
      <c r="E57" s="1">
        <v>0.02</v>
      </c>
      <c r="H57" s="5" t="str">
        <f t="shared" si="7"/>
        <v/>
      </c>
      <c r="I57" t="str">
        <f t="shared" si="8"/>
        <v>Missing</v>
      </c>
      <c r="N57"/>
    </row>
    <row r="58" spans="1:14" x14ac:dyDescent="0.35">
      <c r="A58" t="s">
        <v>72</v>
      </c>
      <c r="B58" s="4">
        <v>399</v>
      </c>
      <c r="C58" s="4">
        <v>896</v>
      </c>
      <c r="D58" s="4">
        <f t="shared" si="6"/>
        <v>497</v>
      </c>
      <c r="E58" s="1">
        <v>0.55000000000000004</v>
      </c>
      <c r="H58" s="5" t="str">
        <f t="shared" si="7"/>
        <v/>
      </c>
      <c r="I58" t="str">
        <f t="shared" si="8"/>
        <v>Missing</v>
      </c>
      <c r="N58"/>
    </row>
    <row r="59" spans="1:14" hidden="1" x14ac:dyDescent="0.35">
      <c r="A59" t="s">
        <v>136</v>
      </c>
      <c r="B59" s="4">
        <v>169</v>
      </c>
      <c r="C59" s="4">
        <v>320</v>
      </c>
      <c r="D59" s="4">
        <f t="shared" si="6"/>
        <v>151</v>
      </c>
      <c r="E59" s="1">
        <v>0.47</v>
      </c>
      <c r="H59" s="5" t="str">
        <f t="shared" si="7"/>
        <v/>
      </c>
      <c r="I59" t="str">
        <f t="shared" si="8"/>
        <v>Missing</v>
      </c>
      <c r="N59"/>
    </row>
    <row r="60" spans="1:14" hidden="1" x14ac:dyDescent="0.35">
      <c r="A60" t="s">
        <v>134</v>
      </c>
      <c r="B60" s="4">
        <v>450</v>
      </c>
      <c r="C60" s="4">
        <v>900</v>
      </c>
      <c r="D60" s="4">
        <f t="shared" si="6"/>
        <v>450</v>
      </c>
      <c r="E60" s="1">
        <v>0.5</v>
      </c>
      <c r="F60">
        <v>1</v>
      </c>
      <c r="G60" t="s">
        <v>135</v>
      </c>
      <c r="H60" s="5">
        <f t="shared" si="7"/>
        <v>2</v>
      </c>
      <c r="I60" t="str">
        <f t="shared" si="8"/>
        <v>Complete</v>
      </c>
      <c r="J60" t="str">
        <f t="shared" ref="J60:J68" si="9">IF(F60="","",IF(F60 &lt;3, "Poor", IF(AND(F60&gt;3,F60&lt;4.5),"Average", "Excellent" )))</f>
        <v>Poor</v>
      </c>
      <c r="K60" t="str">
        <f t="shared" ref="K60:K91" si="10">IF(E61&lt;20%, "Low Discount", IF(AND(E61&gt;20%, E61&lt;40%), "Medium Discount", "High Discount"))</f>
        <v>High Discount</v>
      </c>
      <c r="N60"/>
    </row>
    <row r="61" spans="1:14" x14ac:dyDescent="0.35">
      <c r="A61" t="s">
        <v>80</v>
      </c>
      <c r="B61" s="4">
        <v>2115</v>
      </c>
      <c r="C61" s="4">
        <v>4700</v>
      </c>
      <c r="D61" s="4">
        <f t="shared" si="6"/>
        <v>2585</v>
      </c>
      <c r="E61" s="1">
        <v>0.55000000000000004</v>
      </c>
      <c r="F61">
        <v>13</v>
      </c>
      <c r="G61" t="s">
        <v>81</v>
      </c>
      <c r="H61" s="5">
        <f t="shared" si="7"/>
        <v>2.1</v>
      </c>
      <c r="I61" t="str">
        <f t="shared" si="8"/>
        <v>Complete</v>
      </c>
      <c r="J61" t="str">
        <f t="shared" si="9"/>
        <v>Excellent</v>
      </c>
      <c r="K61" t="str">
        <f t="shared" si="10"/>
        <v>High Discount</v>
      </c>
      <c r="N61"/>
    </row>
    <row r="62" spans="1:14" hidden="1" x14ac:dyDescent="0.35">
      <c r="A62" t="s">
        <v>99</v>
      </c>
      <c r="B62" s="4">
        <v>1570</v>
      </c>
      <c r="C62" s="4">
        <v>2988</v>
      </c>
      <c r="D62" s="4">
        <f t="shared" si="6"/>
        <v>1418</v>
      </c>
      <c r="E62" s="1">
        <v>0.47</v>
      </c>
      <c r="F62">
        <v>7</v>
      </c>
      <c r="G62" t="s">
        <v>81</v>
      </c>
      <c r="H62" s="5">
        <f t="shared" si="7"/>
        <v>2.1</v>
      </c>
      <c r="I62" t="str">
        <f t="shared" si="8"/>
        <v>Complete</v>
      </c>
      <c r="J62" t="str">
        <f t="shared" si="9"/>
        <v>Excellent</v>
      </c>
      <c r="K62" t="str">
        <f t="shared" si="10"/>
        <v>High Discount</v>
      </c>
    </row>
    <row r="63" spans="1:14" hidden="1" x14ac:dyDescent="0.35">
      <c r="A63" t="s">
        <v>88</v>
      </c>
      <c r="B63" s="4">
        <v>990</v>
      </c>
      <c r="C63" s="4">
        <v>1814</v>
      </c>
      <c r="D63" s="4">
        <f t="shared" si="6"/>
        <v>824</v>
      </c>
      <c r="E63" s="1">
        <v>0.45</v>
      </c>
      <c r="F63">
        <v>6</v>
      </c>
      <c r="G63" t="s">
        <v>89</v>
      </c>
      <c r="H63" s="5">
        <f t="shared" si="7"/>
        <v>2.2000000000000002</v>
      </c>
      <c r="I63" t="str">
        <f t="shared" si="8"/>
        <v>Complete</v>
      </c>
      <c r="J63" t="str">
        <f t="shared" si="9"/>
        <v>Excellent</v>
      </c>
      <c r="K63" t="str">
        <f t="shared" si="10"/>
        <v>High Discount</v>
      </c>
    </row>
    <row r="64" spans="1:14" hidden="1" x14ac:dyDescent="0.35">
      <c r="A64" t="s">
        <v>98</v>
      </c>
      <c r="B64" s="4">
        <v>968</v>
      </c>
      <c r="C64" s="4">
        <v>1814</v>
      </c>
      <c r="D64" s="4">
        <f t="shared" si="6"/>
        <v>846</v>
      </c>
      <c r="E64" s="1">
        <v>0.47</v>
      </c>
      <c r="F64">
        <v>6</v>
      </c>
      <c r="G64" t="s">
        <v>89</v>
      </c>
      <c r="H64" s="5">
        <f t="shared" si="7"/>
        <v>2.2000000000000002</v>
      </c>
      <c r="I64" t="str">
        <f t="shared" si="8"/>
        <v>Complete</v>
      </c>
      <c r="J64" t="str">
        <f t="shared" si="9"/>
        <v>Excellent</v>
      </c>
      <c r="K64" t="str">
        <f t="shared" si="10"/>
        <v>High Discount</v>
      </c>
    </row>
    <row r="65" spans="1:14" hidden="1" x14ac:dyDescent="0.35">
      <c r="A65" t="s">
        <v>90</v>
      </c>
      <c r="B65" s="4">
        <v>1000</v>
      </c>
      <c r="C65" s="4">
        <v>2000</v>
      </c>
      <c r="D65" s="4">
        <f t="shared" si="6"/>
        <v>1000</v>
      </c>
      <c r="E65" s="1">
        <v>0.5</v>
      </c>
      <c r="F65">
        <v>7</v>
      </c>
      <c r="G65" t="s">
        <v>91</v>
      </c>
      <c r="H65" s="5">
        <f t="shared" si="7"/>
        <v>2.2999999999999998</v>
      </c>
      <c r="I65" t="str">
        <f t="shared" si="8"/>
        <v>Complete</v>
      </c>
      <c r="J65" t="str">
        <f t="shared" si="9"/>
        <v>Excellent</v>
      </c>
      <c r="K65" t="str">
        <f t="shared" si="10"/>
        <v>High Discount</v>
      </c>
    </row>
    <row r="66" spans="1:14" hidden="1" x14ac:dyDescent="0.35">
      <c r="A66" t="s">
        <v>96</v>
      </c>
      <c r="B66" s="4">
        <v>345</v>
      </c>
      <c r="C66" s="4">
        <v>602</v>
      </c>
      <c r="D66" s="4">
        <f t="shared" si="6"/>
        <v>257</v>
      </c>
      <c r="E66" s="1">
        <v>0.43</v>
      </c>
      <c r="F66">
        <v>6</v>
      </c>
      <c r="G66" t="s">
        <v>91</v>
      </c>
      <c r="H66" s="5">
        <f t="shared" si="7"/>
        <v>2.2999999999999998</v>
      </c>
      <c r="I66" t="str">
        <f t="shared" si="8"/>
        <v>Complete</v>
      </c>
      <c r="J66" t="str">
        <f t="shared" si="9"/>
        <v>Excellent</v>
      </c>
      <c r="K66" t="str">
        <f t="shared" si="10"/>
        <v>Low Discount</v>
      </c>
    </row>
    <row r="67" spans="1:14" hidden="1" x14ac:dyDescent="0.35">
      <c r="A67" t="s">
        <v>76</v>
      </c>
      <c r="B67" s="4">
        <v>2170</v>
      </c>
      <c r="C67" s="4">
        <v>2500</v>
      </c>
      <c r="D67" s="4">
        <f t="shared" si="6"/>
        <v>330</v>
      </c>
      <c r="E67" s="1">
        <v>0.13</v>
      </c>
      <c r="F67">
        <v>6</v>
      </c>
      <c r="G67" t="s">
        <v>77</v>
      </c>
      <c r="H67" s="5">
        <f t="shared" si="7"/>
        <v>2.5</v>
      </c>
      <c r="I67" t="str">
        <f t="shared" si="8"/>
        <v>Complete</v>
      </c>
      <c r="J67" t="str">
        <f t="shared" si="9"/>
        <v>Excellent</v>
      </c>
      <c r="K67" t="str">
        <f t="shared" si="10"/>
        <v>High Discount</v>
      </c>
    </row>
    <row r="68" spans="1:14" hidden="1" x14ac:dyDescent="0.35">
      <c r="A68" t="s">
        <v>93</v>
      </c>
      <c r="B68" s="4">
        <v>382</v>
      </c>
      <c r="C68" s="4">
        <v>700</v>
      </c>
      <c r="D68" s="4">
        <f t="shared" si="6"/>
        <v>318</v>
      </c>
      <c r="E68" s="1">
        <v>0.45</v>
      </c>
      <c r="F68">
        <v>17</v>
      </c>
      <c r="G68" t="s">
        <v>94</v>
      </c>
      <c r="H68" s="5">
        <f t="shared" si="7"/>
        <v>2.6</v>
      </c>
      <c r="I68" t="str">
        <f t="shared" si="8"/>
        <v>Complete</v>
      </c>
      <c r="J68" t="str">
        <f t="shared" si="9"/>
        <v>Excellent</v>
      </c>
      <c r="K68" t="str">
        <f t="shared" si="10"/>
        <v>High Discount</v>
      </c>
    </row>
    <row r="69" spans="1:14" x14ac:dyDescent="0.35">
      <c r="A69" t="s">
        <v>20</v>
      </c>
      <c r="B69" s="4">
        <v>1274</v>
      </c>
      <c r="C69" s="4">
        <v>2800</v>
      </c>
      <c r="D69" s="4">
        <f t="shared" si="6"/>
        <v>1526</v>
      </c>
      <c r="E69" s="1">
        <v>0.55000000000000004</v>
      </c>
      <c r="F69">
        <v>5</v>
      </c>
      <c r="G69" t="s">
        <v>15</v>
      </c>
      <c r="H69" s="5">
        <f t="shared" si="7"/>
        <v>4.8</v>
      </c>
      <c r="I69" t="str">
        <f t="shared" si="8"/>
        <v>Complete</v>
      </c>
      <c r="J69" t="str">
        <f>IF(H69="","",IF(H69 &lt;3, "Poor", IF(AND(H69&gt;3,H69&lt;4.5),"Average", "Excellent" )))</f>
        <v>Excellent</v>
      </c>
      <c r="K69" t="str">
        <f t="shared" si="10"/>
        <v>High Discount</v>
      </c>
    </row>
    <row r="70" spans="1:14" hidden="1" x14ac:dyDescent="0.35">
      <c r="A70" t="s">
        <v>82</v>
      </c>
      <c r="B70" s="4">
        <v>445</v>
      </c>
      <c r="C70" s="4">
        <v>873</v>
      </c>
      <c r="D70" s="4">
        <f t="shared" si="6"/>
        <v>428</v>
      </c>
      <c r="E70" s="1">
        <v>0.49</v>
      </c>
      <c r="F70">
        <v>69</v>
      </c>
      <c r="G70" t="s">
        <v>83</v>
      </c>
      <c r="H70" s="5">
        <f t="shared" si="7"/>
        <v>2.8</v>
      </c>
      <c r="I70" t="str">
        <f t="shared" si="8"/>
        <v>Complete</v>
      </c>
      <c r="J70" t="str">
        <f t="shared" ref="J70:J77" si="11">IF(F70="","",IF(F70 &lt;3, "Poor", IF(AND(F70&gt;3,F70&lt;4.5),"Average", "Excellent" )))</f>
        <v>Excellent</v>
      </c>
      <c r="K70" t="str">
        <f t="shared" si="10"/>
        <v>Medium Discount</v>
      </c>
    </row>
    <row r="71" spans="1:14" hidden="1" x14ac:dyDescent="0.35">
      <c r="A71" t="s">
        <v>86</v>
      </c>
      <c r="B71" s="4">
        <v>1220</v>
      </c>
      <c r="C71" s="4">
        <v>1555</v>
      </c>
      <c r="D71" s="4">
        <f t="shared" si="6"/>
        <v>335</v>
      </c>
      <c r="E71" s="1">
        <v>0.22</v>
      </c>
      <c r="F71">
        <v>16</v>
      </c>
      <c r="G71" t="s">
        <v>87</v>
      </c>
      <c r="H71" s="5">
        <f t="shared" si="7"/>
        <v>2.9</v>
      </c>
      <c r="I71" t="str">
        <f t="shared" si="8"/>
        <v>Complete</v>
      </c>
      <c r="J71" t="str">
        <f t="shared" si="11"/>
        <v>Excellent</v>
      </c>
      <c r="K71" t="str">
        <f t="shared" si="10"/>
        <v>High Discount</v>
      </c>
    </row>
    <row r="72" spans="1:14" x14ac:dyDescent="0.35">
      <c r="A72" t="s">
        <v>78</v>
      </c>
      <c r="B72" s="4">
        <v>458</v>
      </c>
      <c r="C72" s="4">
        <v>986</v>
      </c>
      <c r="D72" s="4">
        <f t="shared" si="6"/>
        <v>528</v>
      </c>
      <c r="E72" s="1">
        <v>0.54</v>
      </c>
      <c r="F72">
        <v>10</v>
      </c>
      <c r="G72" t="s">
        <v>79</v>
      </c>
      <c r="H72" s="5">
        <f t="shared" si="7"/>
        <v>3</v>
      </c>
      <c r="I72" t="str">
        <f t="shared" si="8"/>
        <v>Complete</v>
      </c>
      <c r="J72" t="str">
        <f t="shared" si="11"/>
        <v>Excellent</v>
      </c>
      <c r="K72" t="str">
        <f t="shared" si="10"/>
        <v>Medium Discount</v>
      </c>
    </row>
    <row r="73" spans="1:14" hidden="1" x14ac:dyDescent="0.35">
      <c r="A73" t="s">
        <v>92</v>
      </c>
      <c r="B73" s="4">
        <v>3750</v>
      </c>
      <c r="C73" s="4">
        <v>6143</v>
      </c>
      <c r="D73" s="4">
        <f t="shared" si="6"/>
        <v>2393</v>
      </c>
      <c r="E73" s="1">
        <v>0.39</v>
      </c>
      <c r="F73">
        <v>5</v>
      </c>
      <c r="G73" t="s">
        <v>79</v>
      </c>
      <c r="H73" s="5">
        <f t="shared" si="7"/>
        <v>3</v>
      </c>
      <c r="I73" t="str">
        <f t="shared" si="8"/>
        <v>Complete</v>
      </c>
      <c r="J73" t="str">
        <f t="shared" si="11"/>
        <v>Excellent</v>
      </c>
      <c r="K73" t="str">
        <f t="shared" si="10"/>
        <v>Medium Discount</v>
      </c>
    </row>
    <row r="74" spans="1:14" hidden="1" x14ac:dyDescent="0.35">
      <c r="A74" t="s">
        <v>95</v>
      </c>
      <c r="B74" s="4">
        <v>2300</v>
      </c>
      <c r="C74" s="4">
        <v>3240</v>
      </c>
      <c r="D74" s="4">
        <f t="shared" si="6"/>
        <v>940</v>
      </c>
      <c r="E74" s="1">
        <v>0.28999999999999998</v>
      </c>
      <c r="F74">
        <v>5</v>
      </c>
      <c r="G74" t="s">
        <v>79</v>
      </c>
      <c r="H74" s="5">
        <f t="shared" si="7"/>
        <v>3</v>
      </c>
      <c r="I74" t="str">
        <f t="shared" si="8"/>
        <v>Complete</v>
      </c>
      <c r="J74" t="str">
        <f t="shared" si="11"/>
        <v>Excellent</v>
      </c>
      <c r="K74" t="str">
        <f t="shared" si="10"/>
        <v>High Discount</v>
      </c>
    </row>
    <row r="75" spans="1:14" hidden="1" x14ac:dyDescent="0.35">
      <c r="A75" t="s">
        <v>97</v>
      </c>
      <c r="B75" s="4">
        <v>509</v>
      </c>
      <c r="C75" s="4">
        <v>899</v>
      </c>
      <c r="D75" s="4">
        <f t="shared" si="6"/>
        <v>390</v>
      </c>
      <c r="E75" s="1">
        <v>0.43</v>
      </c>
      <c r="F75">
        <v>5</v>
      </c>
      <c r="G75" t="s">
        <v>79</v>
      </c>
      <c r="H75" s="5">
        <f t="shared" si="7"/>
        <v>3</v>
      </c>
      <c r="I75" t="str">
        <f t="shared" si="8"/>
        <v>Complete</v>
      </c>
      <c r="J75" t="str">
        <f t="shared" si="11"/>
        <v>Excellent</v>
      </c>
      <c r="K75" t="str">
        <f t="shared" si="10"/>
        <v>High Discount</v>
      </c>
    </row>
    <row r="76" spans="1:14" hidden="1" x14ac:dyDescent="0.35">
      <c r="A76" t="s">
        <v>104</v>
      </c>
      <c r="B76" s="4">
        <v>1189</v>
      </c>
      <c r="C76" s="4">
        <v>2199</v>
      </c>
      <c r="D76" s="4">
        <f t="shared" si="6"/>
        <v>1010</v>
      </c>
      <c r="E76" s="1">
        <v>0.46</v>
      </c>
      <c r="F76">
        <v>1</v>
      </c>
      <c r="G76" t="s">
        <v>79</v>
      </c>
      <c r="H76" s="5">
        <f t="shared" si="7"/>
        <v>3</v>
      </c>
      <c r="I76" t="str">
        <f t="shared" si="8"/>
        <v>Complete</v>
      </c>
      <c r="J76" t="str">
        <f t="shared" si="11"/>
        <v>Poor</v>
      </c>
      <c r="K76" t="str">
        <f t="shared" si="10"/>
        <v>High Discount</v>
      </c>
    </row>
    <row r="77" spans="1:14" x14ac:dyDescent="0.35">
      <c r="A77" t="s">
        <v>41</v>
      </c>
      <c r="B77" s="4">
        <v>2048</v>
      </c>
      <c r="C77" s="4">
        <v>4500</v>
      </c>
      <c r="D77" s="4">
        <f t="shared" si="6"/>
        <v>2452</v>
      </c>
      <c r="E77" s="1">
        <v>0.54</v>
      </c>
      <c r="F77">
        <v>7</v>
      </c>
      <c r="G77" t="s">
        <v>42</v>
      </c>
      <c r="H77" s="5">
        <f t="shared" si="7"/>
        <v>4.3</v>
      </c>
      <c r="I77" t="str">
        <f t="shared" si="8"/>
        <v>Complete</v>
      </c>
      <c r="J77" t="str">
        <f t="shared" si="11"/>
        <v>Excellent</v>
      </c>
      <c r="K77" t="str">
        <f t="shared" si="10"/>
        <v>High Discount</v>
      </c>
      <c r="N77"/>
    </row>
    <row r="78" spans="1:14" hidden="1" x14ac:dyDescent="0.35">
      <c r="A78" t="s">
        <v>21</v>
      </c>
      <c r="B78" s="4">
        <v>1600</v>
      </c>
      <c r="C78" s="4">
        <v>2929</v>
      </c>
      <c r="D78" s="4">
        <f t="shared" ref="D78:D109" si="12">C78-B78</f>
        <v>1329</v>
      </c>
      <c r="E78" s="1">
        <v>0.45</v>
      </c>
      <c r="F78">
        <v>5</v>
      </c>
      <c r="G78" t="s">
        <v>22</v>
      </c>
      <c r="H78" s="5">
        <f t="shared" ref="H78:H109" si="13">IF(G78="", "", VALUE(LEFT(G78, SEARCH(" out", G78)-1)))</f>
        <v>3.8</v>
      </c>
      <c r="I78" t="str">
        <f t="shared" ref="I78:I114" si="14">IF(OR(ISBLANK(G78), ISBLANK(D78)), "Missing", "Complete")</f>
        <v>Complete</v>
      </c>
      <c r="J78" t="str">
        <f>IF(H78="","",IF(H78 &lt;3, "Poor", IF(AND(H78&gt;3,H78&lt;4.5),"Average", "Excellent" )))</f>
        <v>Average</v>
      </c>
      <c r="K78" t="str">
        <f t="shared" si="10"/>
        <v>Low Discount</v>
      </c>
      <c r="N78"/>
    </row>
    <row r="79" spans="1:14" hidden="1" x14ac:dyDescent="0.35">
      <c r="A79" t="s">
        <v>44</v>
      </c>
      <c r="B79" s="4">
        <v>2880</v>
      </c>
      <c r="C79" s="4">
        <v>3520</v>
      </c>
      <c r="D79" s="4">
        <f t="shared" si="12"/>
        <v>640</v>
      </c>
      <c r="E79" s="1">
        <v>0.18</v>
      </c>
      <c r="F79">
        <v>12</v>
      </c>
      <c r="G79" t="s">
        <v>22</v>
      </c>
      <c r="H79" s="5">
        <f t="shared" si="13"/>
        <v>3.8</v>
      </c>
      <c r="I79" t="str">
        <f t="shared" si="14"/>
        <v>Complete</v>
      </c>
      <c r="J79" t="str">
        <f>IF(F79="","",IF(F79 &lt;3, "Poor", IF(AND(F79&gt;3,F79&lt;4.5),"Average", "Excellent" )))</f>
        <v>Excellent</v>
      </c>
      <c r="K79" t="str">
        <f t="shared" si="10"/>
        <v>Medium Discount</v>
      </c>
      <c r="N79"/>
    </row>
    <row r="80" spans="1:14" hidden="1" x14ac:dyDescent="0.35">
      <c r="A80" t="s">
        <v>45</v>
      </c>
      <c r="B80" s="4">
        <v>1350</v>
      </c>
      <c r="C80" s="4">
        <v>1990</v>
      </c>
      <c r="D80" s="4">
        <f t="shared" si="12"/>
        <v>640</v>
      </c>
      <c r="E80" s="1">
        <v>0.32</v>
      </c>
      <c r="F80">
        <v>13</v>
      </c>
      <c r="G80" t="s">
        <v>22</v>
      </c>
      <c r="H80" s="5">
        <f t="shared" si="13"/>
        <v>3.8</v>
      </c>
      <c r="I80" t="str">
        <f t="shared" si="14"/>
        <v>Complete</v>
      </c>
      <c r="J80" t="str">
        <f>IF(F80="","",IF(F80 &lt;3, "Poor", IF(AND(F80&gt;3,F80&lt;4.5),"Average", "Excellent" )))</f>
        <v>Excellent</v>
      </c>
      <c r="K80" t="str">
        <f t="shared" si="10"/>
        <v>Low Discount</v>
      </c>
      <c r="N80"/>
    </row>
    <row r="81" spans="1:14" hidden="1" x14ac:dyDescent="0.35">
      <c r="A81" t="s">
        <v>16</v>
      </c>
      <c r="B81" s="4">
        <v>2999</v>
      </c>
      <c r="C81" s="4">
        <v>3290</v>
      </c>
      <c r="D81" s="4">
        <f t="shared" si="12"/>
        <v>291</v>
      </c>
      <c r="E81" s="1">
        <v>0.09</v>
      </c>
      <c r="F81">
        <v>15</v>
      </c>
      <c r="G81" t="s">
        <v>17</v>
      </c>
      <c r="H81" s="5">
        <f t="shared" si="13"/>
        <v>4</v>
      </c>
      <c r="I81" t="str">
        <f t="shared" si="14"/>
        <v>Complete</v>
      </c>
      <c r="J81" t="str">
        <f>IF(H81="","",IF(H81 &lt;3, "Poor", IF(AND(H81&gt;3,H81&lt;4.5),"Average", "Excellent" )))</f>
        <v>Average</v>
      </c>
      <c r="K81" t="str">
        <f t="shared" si="10"/>
        <v>Medium Discount</v>
      </c>
    </row>
    <row r="82" spans="1:14" hidden="1" x14ac:dyDescent="0.35">
      <c r="A82" t="s">
        <v>19</v>
      </c>
      <c r="B82" s="4">
        <v>988</v>
      </c>
      <c r="C82" s="4">
        <v>1580</v>
      </c>
      <c r="D82" s="4">
        <f t="shared" si="12"/>
        <v>592</v>
      </c>
      <c r="E82" s="1">
        <v>0.37</v>
      </c>
      <c r="F82">
        <v>2</v>
      </c>
      <c r="G82" t="s">
        <v>17</v>
      </c>
      <c r="H82" s="5">
        <f t="shared" si="13"/>
        <v>4</v>
      </c>
      <c r="I82" t="str">
        <f t="shared" si="14"/>
        <v>Complete</v>
      </c>
      <c r="J82" t="str">
        <f>IF(H82="","",IF(H82 &lt;3, "Poor", IF(AND(H82&gt;3,H82&lt;4.5),"Average", "Excellent" )))</f>
        <v>Average</v>
      </c>
      <c r="K82" t="str">
        <f t="shared" si="10"/>
        <v>Medium Discount</v>
      </c>
    </row>
    <row r="83" spans="1:14" hidden="1" x14ac:dyDescent="0.35">
      <c r="A83" t="s">
        <v>38</v>
      </c>
      <c r="B83" s="4">
        <v>880</v>
      </c>
      <c r="C83" s="4">
        <v>1350</v>
      </c>
      <c r="D83" s="4">
        <f t="shared" si="12"/>
        <v>470</v>
      </c>
      <c r="E83" s="1">
        <v>0.35</v>
      </c>
      <c r="F83">
        <v>6</v>
      </c>
      <c r="G83" t="s">
        <v>17</v>
      </c>
      <c r="H83" s="5">
        <f t="shared" si="13"/>
        <v>4</v>
      </c>
      <c r="I83" t="str">
        <f t="shared" si="14"/>
        <v>Complete</v>
      </c>
      <c r="J83" t="str">
        <f>IF(F83="","",IF(F83 &lt;3, "Poor", IF(AND(F83&gt;3,F83&lt;4.5),"Average", "Excellent" )))</f>
        <v>Excellent</v>
      </c>
      <c r="K83" t="str">
        <f t="shared" si="10"/>
        <v>High Discount</v>
      </c>
      <c r="N83"/>
    </row>
    <row r="84" spans="1:14" hidden="1" x14ac:dyDescent="0.35">
      <c r="A84" t="s">
        <v>108</v>
      </c>
      <c r="B84" s="4">
        <v>330</v>
      </c>
      <c r="C84" s="4">
        <v>647</v>
      </c>
      <c r="D84" s="4">
        <f t="shared" si="12"/>
        <v>317</v>
      </c>
      <c r="E84" s="1">
        <v>0.49</v>
      </c>
      <c r="F84">
        <v>1</v>
      </c>
      <c r="G84" t="s">
        <v>17</v>
      </c>
      <c r="H84" s="5">
        <f t="shared" si="13"/>
        <v>4</v>
      </c>
      <c r="I84" t="str">
        <f t="shared" si="14"/>
        <v>Complete</v>
      </c>
      <c r="J84" t="str">
        <f>IF(F84="","",IF(F84 &lt;3, "Poor", IF(AND(F84&gt;3,F84&lt;4.5),"Average", "Excellent" )))</f>
        <v>Poor</v>
      </c>
      <c r="K84" t="str">
        <f t="shared" si="10"/>
        <v>High Discount</v>
      </c>
      <c r="N84"/>
    </row>
    <row r="85" spans="1:14" hidden="1" x14ac:dyDescent="0.35">
      <c r="A85" t="s">
        <v>8</v>
      </c>
      <c r="B85" s="4">
        <v>527</v>
      </c>
      <c r="C85" s="4">
        <v>999</v>
      </c>
      <c r="D85" s="4">
        <f t="shared" si="12"/>
        <v>472</v>
      </c>
      <c r="E85" s="1">
        <v>0.47</v>
      </c>
      <c r="F85">
        <v>14</v>
      </c>
      <c r="G85" t="s">
        <v>9</v>
      </c>
      <c r="H85" s="5">
        <f t="shared" si="13"/>
        <v>4.0999999999999996</v>
      </c>
      <c r="I85" t="str">
        <f t="shared" si="14"/>
        <v>Complete</v>
      </c>
      <c r="J85" t="str">
        <f>IF(H85="","",IF(H85 &lt;3, "Poor", IF(AND(H85&gt;3,H85&lt;4.5),"Average", "Excellent" )))</f>
        <v>Average</v>
      </c>
      <c r="K85" t="str">
        <f t="shared" si="10"/>
        <v>High Discount</v>
      </c>
    </row>
    <row r="86" spans="1:14" hidden="1" x14ac:dyDescent="0.35">
      <c r="A86" t="s">
        <v>23</v>
      </c>
      <c r="B86" s="4">
        <v>799</v>
      </c>
      <c r="C86" s="4">
        <v>999</v>
      </c>
      <c r="D86" s="4">
        <f t="shared" si="12"/>
        <v>200</v>
      </c>
      <c r="E86" s="1">
        <v>0.2</v>
      </c>
      <c r="F86">
        <v>12</v>
      </c>
      <c r="G86" t="s">
        <v>9</v>
      </c>
      <c r="H86" s="5">
        <f t="shared" si="13"/>
        <v>4.0999999999999996</v>
      </c>
      <c r="I86" t="str">
        <f t="shared" si="14"/>
        <v>Complete</v>
      </c>
      <c r="J86" t="str">
        <f>IF(H86="","",IF(H86 &lt;3, "Poor", IF(AND(H86&gt;3,H86&lt;4.5),"Average", "Excellent" )))</f>
        <v>Average</v>
      </c>
      <c r="K86" t="str">
        <f t="shared" si="10"/>
        <v>Medium Discount</v>
      </c>
      <c r="N86"/>
    </row>
    <row r="87" spans="1:14" hidden="1" x14ac:dyDescent="0.35">
      <c r="A87" t="s">
        <v>46</v>
      </c>
      <c r="B87" s="4">
        <v>1758</v>
      </c>
      <c r="C87" s="4">
        <v>2499</v>
      </c>
      <c r="D87" s="4">
        <f t="shared" si="12"/>
        <v>741</v>
      </c>
      <c r="E87" s="1">
        <v>0.3</v>
      </c>
      <c r="F87">
        <v>20</v>
      </c>
      <c r="G87" t="s">
        <v>9</v>
      </c>
      <c r="H87" s="5">
        <f t="shared" si="13"/>
        <v>4.0999999999999996</v>
      </c>
      <c r="I87" t="str">
        <f t="shared" si="14"/>
        <v>Complete</v>
      </c>
      <c r="J87" t="str">
        <f>IF(F87="","",IF(F87 &lt;3, "Poor", IF(AND(F87&gt;3,F87&lt;4.5),"Average", "Excellent" )))</f>
        <v>Excellent</v>
      </c>
      <c r="K87" t="str">
        <f t="shared" si="10"/>
        <v>Medium Discount</v>
      </c>
      <c r="N87"/>
    </row>
    <row r="88" spans="1:14" hidden="1" x14ac:dyDescent="0.35">
      <c r="A88" t="s">
        <v>27</v>
      </c>
      <c r="B88" s="4">
        <v>1680</v>
      </c>
      <c r="C88" s="4">
        <v>2499</v>
      </c>
      <c r="D88" s="4">
        <f t="shared" si="12"/>
        <v>819</v>
      </c>
      <c r="E88" s="1">
        <v>0.33</v>
      </c>
      <c r="F88">
        <v>9</v>
      </c>
      <c r="G88" t="s">
        <v>28</v>
      </c>
      <c r="H88" s="5">
        <f t="shared" si="13"/>
        <v>4.2</v>
      </c>
      <c r="I88" t="str">
        <f t="shared" si="14"/>
        <v>Complete</v>
      </c>
      <c r="J88" t="str">
        <f>IF(H88="","",IF(H88 &lt;3, "Poor", IF(AND(H88&gt;3,H88&lt;4.5),"Average", "Excellent" )))</f>
        <v>Average</v>
      </c>
      <c r="K88" t="str">
        <f t="shared" si="10"/>
        <v>High Discount</v>
      </c>
      <c r="N88"/>
    </row>
    <row r="89" spans="1:14" x14ac:dyDescent="0.35">
      <c r="A89" t="s">
        <v>35</v>
      </c>
      <c r="B89" s="4">
        <v>38</v>
      </c>
      <c r="C89" s="4">
        <v>80</v>
      </c>
      <c r="D89" s="4">
        <f t="shared" si="12"/>
        <v>42</v>
      </c>
      <c r="E89" s="1">
        <v>0.53</v>
      </c>
      <c r="F89">
        <v>13</v>
      </c>
      <c r="G89" t="s">
        <v>36</v>
      </c>
      <c r="H89" s="5">
        <f t="shared" si="13"/>
        <v>3.3</v>
      </c>
      <c r="I89" t="str">
        <f t="shared" si="14"/>
        <v>Complete</v>
      </c>
      <c r="J89" t="str">
        <f>IF(H89="","",IF(H89 &lt;3, "Poor", IF(AND(H89&gt;3,H89&lt;4.5),"Average", "Excellent" )))</f>
        <v>Average</v>
      </c>
      <c r="K89" t="str">
        <f t="shared" si="10"/>
        <v>High Discount</v>
      </c>
      <c r="N89"/>
    </row>
    <row r="90" spans="1:14" x14ac:dyDescent="0.35">
      <c r="A90" t="s">
        <v>54</v>
      </c>
      <c r="B90" s="4">
        <v>171</v>
      </c>
      <c r="C90" s="4">
        <v>360</v>
      </c>
      <c r="D90" s="4">
        <f t="shared" si="12"/>
        <v>189</v>
      </c>
      <c r="E90" s="1">
        <v>0.53</v>
      </c>
      <c r="F90">
        <v>2</v>
      </c>
      <c r="G90" t="s">
        <v>30</v>
      </c>
      <c r="H90" s="5">
        <f t="shared" si="13"/>
        <v>5</v>
      </c>
      <c r="I90" t="str">
        <f t="shared" si="14"/>
        <v>Complete</v>
      </c>
      <c r="J90" t="str">
        <f>IF(F90="","",IF(F90 &lt;3, "Poor", IF(AND(F90&gt;3,F90&lt;4.5),"Average", "Excellent" )))</f>
        <v>Poor</v>
      </c>
      <c r="K90" t="str">
        <f t="shared" si="10"/>
        <v>High Discount</v>
      </c>
      <c r="N90"/>
    </row>
    <row r="91" spans="1:14" hidden="1" x14ac:dyDescent="0.35">
      <c r="A91" t="s">
        <v>50</v>
      </c>
      <c r="B91" s="4">
        <v>1820</v>
      </c>
      <c r="C91" s="4">
        <v>3490</v>
      </c>
      <c r="D91" s="4">
        <f t="shared" si="12"/>
        <v>1670</v>
      </c>
      <c r="E91" s="1">
        <v>0.48</v>
      </c>
      <c r="F91">
        <v>9</v>
      </c>
      <c r="G91" t="s">
        <v>42</v>
      </c>
      <c r="H91" s="5">
        <f t="shared" si="13"/>
        <v>4.3</v>
      </c>
      <c r="I91" t="str">
        <f t="shared" si="14"/>
        <v>Complete</v>
      </c>
      <c r="J91" t="str">
        <f>IF(F91="","",IF(F91 &lt;3, "Poor", IF(AND(F91&gt;3,F91&lt;4.5),"Average", "Excellent" )))</f>
        <v>Excellent</v>
      </c>
      <c r="K91" t="str">
        <f t="shared" si="10"/>
        <v>High Discount</v>
      </c>
      <c r="N91"/>
    </row>
    <row r="92" spans="1:14" hidden="1" x14ac:dyDescent="0.35">
      <c r="A92" t="s">
        <v>55</v>
      </c>
      <c r="B92" s="4">
        <v>389</v>
      </c>
      <c r="C92" s="4">
        <v>656</v>
      </c>
      <c r="D92" s="4">
        <f t="shared" si="12"/>
        <v>267</v>
      </c>
      <c r="E92" s="1">
        <v>0.41</v>
      </c>
      <c r="F92">
        <v>36</v>
      </c>
      <c r="G92" t="s">
        <v>42</v>
      </c>
      <c r="H92" s="5">
        <f t="shared" si="13"/>
        <v>4.3</v>
      </c>
      <c r="I92" t="str">
        <f t="shared" si="14"/>
        <v>Complete</v>
      </c>
      <c r="J92" t="str">
        <f>IF(F92="","",IF(F92 &lt;3, "Poor", IF(AND(F92&gt;3,F92&lt;4.5),"Average", "Excellent" )))</f>
        <v>Excellent</v>
      </c>
      <c r="K92" t="str">
        <f t="shared" ref="K92:K114" si="15">IF(E93&lt;20%, "Low Discount", IF(AND(E93&gt;20%, E93&lt;40%), "Medium Discount", "High Discount"))</f>
        <v>Medium Discount</v>
      </c>
      <c r="N92"/>
    </row>
    <row r="93" spans="1:14" hidden="1" x14ac:dyDescent="0.35">
      <c r="A93" t="s">
        <v>39</v>
      </c>
      <c r="B93" s="4">
        <v>1650</v>
      </c>
      <c r="C93" s="4">
        <v>2150</v>
      </c>
      <c r="D93" s="4">
        <f t="shared" si="12"/>
        <v>500</v>
      </c>
      <c r="E93" s="1">
        <v>0.23</v>
      </c>
      <c r="F93">
        <v>14</v>
      </c>
      <c r="G93" t="s">
        <v>40</v>
      </c>
      <c r="H93" s="5">
        <f t="shared" si="13"/>
        <v>4.4000000000000004</v>
      </c>
      <c r="I93" t="str">
        <f t="shared" si="14"/>
        <v>Complete</v>
      </c>
      <c r="J93" t="str">
        <f>IF(F93="","",IF(F93 &lt;3, "Poor", IF(AND(F93&gt;3,F93&lt;4.5),"Average", "Excellent" )))</f>
        <v>Excellent</v>
      </c>
      <c r="K93" t="str">
        <f t="shared" si="15"/>
        <v>Medium Discount</v>
      </c>
      <c r="N93"/>
    </row>
    <row r="94" spans="1:14" hidden="1" x14ac:dyDescent="0.35">
      <c r="A94" t="s">
        <v>6</v>
      </c>
      <c r="B94" s="4">
        <v>950</v>
      </c>
      <c r="C94" s="4">
        <v>1525</v>
      </c>
      <c r="D94" s="4">
        <f t="shared" si="12"/>
        <v>575</v>
      </c>
      <c r="E94" s="1">
        <v>0.38</v>
      </c>
      <c r="F94">
        <v>2</v>
      </c>
      <c r="G94" t="s">
        <v>7</v>
      </c>
      <c r="H94" s="5">
        <f t="shared" si="13"/>
        <v>4.5</v>
      </c>
      <c r="I94" t="str">
        <f t="shared" si="14"/>
        <v>Complete</v>
      </c>
      <c r="J94" t="str">
        <f>IF(H94="","",IF(H94 &lt;3, "Poor", IF(AND(H94&gt;3,H94&lt;4.5),"Average", "Excellent" )))</f>
        <v>Excellent</v>
      </c>
      <c r="K94" t="str">
        <f t="shared" si="15"/>
        <v>High Discount</v>
      </c>
      <c r="N94"/>
    </row>
    <row r="95" spans="1:14" hidden="1" x14ac:dyDescent="0.35">
      <c r="A95" t="s">
        <v>26</v>
      </c>
      <c r="B95" s="4">
        <v>501</v>
      </c>
      <c r="C95" s="4">
        <v>860</v>
      </c>
      <c r="D95" s="4">
        <f t="shared" si="12"/>
        <v>359</v>
      </c>
      <c r="E95" s="1">
        <v>0.42</v>
      </c>
      <c r="F95">
        <v>6</v>
      </c>
      <c r="G95" t="s">
        <v>7</v>
      </c>
      <c r="H95" s="5">
        <f t="shared" si="13"/>
        <v>4.5</v>
      </c>
      <c r="I95" t="str">
        <f t="shared" si="14"/>
        <v>Complete</v>
      </c>
      <c r="J95" t="str">
        <f>IF(H95="","",IF(H95 &lt;3, "Poor", IF(AND(H95&gt;3,H95&lt;4.5),"Average", "Excellent" )))</f>
        <v>Excellent</v>
      </c>
      <c r="K95" t="str">
        <f t="shared" si="15"/>
        <v>Medium Discount</v>
      </c>
      <c r="N95"/>
    </row>
    <row r="96" spans="1:14" hidden="1" x14ac:dyDescent="0.35">
      <c r="A96" t="s">
        <v>52</v>
      </c>
      <c r="B96" s="4">
        <v>1980</v>
      </c>
      <c r="C96" s="4">
        <v>2699</v>
      </c>
      <c r="D96" s="4">
        <f t="shared" si="12"/>
        <v>719</v>
      </c>
      <c r="E96" s="1">
        <v>0.27</v>
      </c>
      <c r="F96">
        <v>32</v>
      </c>
      <c r="G96" t="s">
        <v>7</v>
      </c>
      <c r="H96" s="5">
        <f t="shared" si="13"/>
        <v>4.5</v>
      </c>
      <c r="I96" t="str">
        <f t="shared" si="14"/>
        <v>Complete</v>
      </c>
      <c r="J96" t="str">
        <f>IF(F96="","",IF(F96 &lt;3, "Poor", IF(AND(F96&gt;3,F96&lt;4.5),"Average", "Excellent" )))</f>
        <v>Excellent</v>
      </c>
      <c r="K96" t="str">
        <f t="shared" si="15"/>
        <v>Medium Discount</v>
      </c>
      <c r="N96"/>
    </row>
    <row r="97" spans="1:14" hidden="1" x14ac:dyDescent="0.35">
      <c r="A97" t="s">
        <v>56</v>
      </c>
      <c r="B97" s="4" t="s">
        <v>138</v>
      </c>
      <c r="C97" s="4" t="s">
        <v>137</v>
      </c>
      <c r="D97" s="4" t="e">
        <f t="shared" si="12"/>
        <v>#VALUE!</v>
      </c>
      <c r="E97" s="1">
        <v>0.38</v>
      </c>
      <c r="F97">
        <v>2</v>
      </c>
      <c r="G97" t="s">
        <v>7</v>
      </c>
      <c r="H97" s="5">
        <f t="shared" si="13"/>
        <v>4.5</v>
      </c>
      <c r="I97" t="str">
        <f t="shared" si="14"/>
        <v>Complete</v>
      </c>
      <c r="J97" t="str">
        <f>IF(F97="","",IF(F97 &lt;3, "Poor", IF(AND(F97&gt;3,F97&lt;4.5),"Average", "Excellent" )))</f>
        <v>Poor</v>
      </c>
      <c r="K97" t="str">
        <f t="shared" si="15"/>
        <v>Medium Discount</v>
      </c>
      <c r="N97"/>
    </row>
    <row r="98" spans="1:14" hidden="1" x14ac:dyDescent="0.35">
      <c r="A98" t="s">
        <v>10</v>
      </c>
      <c r="B98" s="4">
        <v>2199</v>
      </c>
      <c r="C98" s="4">
        <v>2923</v>
      </c>
      <c r="D98" s="4">
        <f t="shared" si="12"/>
        <v>724</v>
      </c>
      <c r="E98" s="1">
        <v>0.25</v>
      </c>
      <c r="F98">
        <v>24</v>
      </c>
      <c r="G98" t="s">
        <v>11</v>
      </c>
      <c r="H98" s="5">
        <f t="shared" si="13"/>
        <v>4.5999999999999996</v>
      </c>
      <c r="I98" t="str">
        <f t="shared" si="14"/>
        <v>Complete</v>
      </c>
      <c r="J98" t="str">
        <f>IF(H98="","",IF(H98 &lt;3, "Poor", IF(AND(H98&gt;3,H98&lt;4.5),"Average", "Excellent" )))</f>
        <v>Excellent</v>
      </c>
      <c r="K98" t="str">
        <f t="shared" si="15"/>
        <v>Medium Discount</v>
      </c>
      <c r="N98"/>
    </row>
    <row r="99" spans="1:14" hidden="1" x14ac:dyDescent="0.35">
      <c r="A99" t="s">
        <v>18</v>
      </c>
      <c r="B99" s="4">
        <v>2319</v>
      </c>
      <c r="C99" s="4">
        <v>3032</v>
      </c>
      <c r="D99" s="4">
        <f t="shared" si="12"/>
        <v>713</v>
      </c>
      <c r="E99" s="1">
        <v>0.24</v>
      </c>
      <c r="F99">
        <v>55</v>
      </c>
      <c r="G99" t="s">
        <v>11</v>
      </c>
      <c r="H99" s="5">
        <f t="shared" si="13"/>
        <v>4.5999999999999996</v>
      </c>
      <c r="I99" t="str">
        <f t="shared" si="14"/>
        <v>Complete</v>
      </c>
      <c r="J99" t="str">
        <f>IF(H99="","",IF(H99 &lt;3, "Poor", IF(AND(H99&gt;3,H99&lt;4.5),"Average", "Excellent" )))</f>
        <v>Excellent</v>
      </c>
      <c r="K99" t="str">
        <f t="shared" si="15"/>
        <v>Low Discount</v>
      </c>
      <c r="N99"/>
    </row>
    <row r="100" spans="1:14" hidden="1" x14ac:dyDescent="0.35">
      <c r="A100" t="s">
        <v>33</v>
      </c>
      <c r="B100" s="4">
        <v>2999</v>
      </c>
      <c r="C100" s="4">
        <v>3699</v>
      </c>
      <c r="D100" s="4">
        <f t="shared" si="12"/>
        <v>700</v>
      </c>
      <c r="E100" s="1">
        <v>0.19</v>
      </c>
      <c r="F100">
        <v>5</v>
      </c>
      <c r="G100" t="s">
        <v>11</v>
      </c>
      <c r="H100" s="5">
        <f t="shared" si="13"/>
        <v>4.5999999999999996</v>
      </c>
      <c r="I100" t="str">
        <f t="shared" si="14"/>
        <v>Complete</v>
      </c>
      <c r="J100" t="str">
        <f>IF(H100="","",IF(H100 &lt;3, "Poor", IF(AND(H100&gt;3,H100&lt;4.5),"Average", "Excellent" )))</f>
        <v>Excellent</v>
      </c>
      <c r="K100" t="str">
        <f t="shared" si="15"/>
        <v>High Discount</v>
      </c>
      <c r="N100"/>
    </row>
    <row r="101" spans="1:14" hidden="1" x14ac:dyDescent="0.35">
      <c r="A101" t="s">
        <v>34</v>
      </c>
      <c r="B101" s="4">
        <v>998</v>
      </c>
      <c r="C101" s="4">
        <v>1966</v>
      </c>
      <c r="D101" s="4">
        <f t="shared" si="12"/>
        <v>968</v>
      </c>
      <c r="E101" s="1">
        <v>0.49</v>
      </c>
      <c r="F101">
        <v>44</v>
      </c>
      <c r="G101" t="s">
        <v>11</v>
      </c>
      <c r="H101" s="5">
        <f t="shared" si="13"/>
        <v>4.5999999999999996</v>
      </c>
      <c r="I101" t="str">
        <f t="shared" si="14"/>
        <v>Complete</v>
      </c>
      <c r="J101" t="str">
        <f>IF(H101="","",IF(H101 &lt;3, "Poor", IF(AND(H101&gt;3,H101&lt;4.5),"Average", "Excellent" )))</f>
        <v>Excellent</v>
      </c>
      <c r="K101" t="str">
        <f t="shared" si="15"/>
        <v>Medium Discount</v>
      </c>
      <c r="N101"/>
    </row>
    <row r="102" spans="1:14" hidden="1" x14ac:dyDescent="0.35">
      <c r="A102" t="s">
        <v>43</v>
      </c>
      <c r="B102" s="4">
        <v>420</v>
      </c>
      <c r="C102" s="4">
        <v>647</v>
      </c>
      <c r="D102" s="4">
        <f t="shared" si="12"/>
        <v>227</v>
      </c>
      <c r="E102" s="1">
        <v>0.35</v>
      </c>
      <c r="F102">
        <v>49</v>
      </c>
      <c r="G102" t="s">
        <v>11</v>
      </c>
      <c r="H102" s="5">
        <f t="shared" si="13"/>
        <v>4.5999999999999996</v>
      </c>
      <c r="I102" t="str">
        <f t="shared" si="14"/>
        <v>Complete</v>
      </c>
      <c r="J102" t="str">
        <f>IF(F102="","",IF(F102 &lt;3, "Poor", IF(AND(F102&gt;3,F102&lt;4.5),"Average", "Excellent" )))</f>
        <v>Excellent</v>
      </c>
      <c r="K102" t="str">
        <f t="shared" si="15"/>
        <v>Medium Discount</v>
      </c>
      <c r="N102"/>
    </row>
    <row r="103" spans="1:14" hidden="1" x14ac:dyDescent="0.35">
      <c r="A103" t="s">
        <v>12</v>
      </c>
      <c r="B103" s="4">
        <v>1580</v>
      </c>
      <c r="C103" s="4">
        <v>2499</v>
      </c>
      <c r="D103" s="4">
        <f t="shared" si="12"/>
        <v>919</v>
      </c>
      <c r="E103" s="1">
        <v>0.37</v>
      </c>
      <c r="F103">
        <v>7</v>
      </c>
      <c r="G103" t="s">
        <v>13</v>
      </c>
      <c r="H103" s="5">
        <f t="shared" si="13"/>
        <v>4.7</v>
      </c>
      <c r="I103" t="str">
        <f t="shared" si="14"/>
        <v>Complete</v>
      </c>
      <c r="J103" t="str">
        <f>IF(H103="","",IF(H103 &lt;3, "Poor", IF(AND(H103&gt;3,H103&lt;4.5),"Average", "Excellent" )))</f>
        <v>Excellent</v>
      </c>
      <c r="K103" t="str">
        <f t="shared" si="15"/>
        <v>Medium Discount</v>
      </c>
      <c r="N103"/>
    </row>
    <row r="104" spans="1:14" hidden="1" x14ac:dyDescent="0.35">
      <c r="A104" t="s">
        <v>24</v>
      </c>
      <c r="B104" s="4">
        <v>990</v>
      </c>
      <c r="C104" s="4">
        <v>1500</v>
      </c>
      <c r="D104" s="4">
        <f t="shared" si="12"/>
        <v>510</v>
      </c>
      <c r="E104" s="1">
        <v>0.34</v>
      </c>
      <c r="F104">
        <v>39</v>
      </c>
      <c r="G104" t="s">
        <v>13</v>
      </c>
      <c r="H104" s="5">
        <f t="shared" si="13"/>
        <v>4.7</v>
      </c>
      <c r="I104" t="str">
        <f t="shared" si="14"/>
        <v>Complete</v>
      </c>
      <c r="J104" t="str">
        <f>IF(H104="","",IF(H104 &lt;3, "Poor", IF(AND(H104&gt;3,H104&lt;4.5),"Average", "Excellent" )))</f>
        <v>Excellent</v>
      </c>
      <c r="K104" t="str">
        <f t="shared" si="15"/>
        <v>Medium Discount</v>
      </c>
      <c r="N104"/>
    </row>
    <row r="105" spans="1:14" hidden="1" x14ac:dyDescent="0.35">
      <c r="A105" t="s">
        <v>49</v>
      </c>
      <c r="B105" s="4">
        <v>980</v>
      </c>
      <c r="C105" s="4">
        <v>1490</v>
      </c>
      <c r="D105" s="4">
        <f t="shared" si="12"/>
        <v>510</v>
      </c>
      <c r="E105" s="1">
        <v>0.34</v>
      </c>
      <c r="F105">
        <v>12</v>
      </c>
      <c r="G105" t="s">
        <v>13</v>
      </c>
      <c r="H105" s="5">
        <f t="shared" si="13"/>
        <v>4.7</v>
      </c>
      <c r="I105" t="str">
        <f t="shared" si="14"/>
        <v>Complete</v>
      </c>
      <c r="J105" t="str">
        <f>IF(F105="","",IF(F105 &lt;3, "Poor", IF(AND(F105&gt;3,F105&lt;4.5),"Average", "Excellent" )))</f>
        <v>Excellent</v>
      </c>
      <c r="K105" t="str">
        <f t="shared" si="15"/>
        <v>Medium Discount</v>
      </c>
      <c r="N105"/>
    </row>
    <row r="106" spans="1:14" hidden="1" x14ac:dyDescent="0.35">
      <c r="A106" t="s">
        <v>51</v>
      </c>
      <c r="B106" s="4">
        <v>1940</v>
      </c>
      <c r="C106" s="4">
        <v>2650</v>
      </c>
      <c r="D106" s="4">
        <f t="shared" si="12"/>
        <v>710</v>
      </c>
      <c r="E106" s="1">
        <v>0.27</v>
      </c>
      <c r="F106">
        <v>20</v>
      </c>
      <c r="G106" t="s">
        <v>13</v>
      </c>
      <c r="H106" s="5">
        <f t="shared" si="13"/>
        <v>4.7</v>
      </c>
      <c r="I106" t="str">
        <f t="shared" si="14"/>
        <v>Complete</v>
      </c>
      <c r="J106" t="str">
        <f>IF(F106="","",IF(F106 &lt;3, "Poor", IF(AND(F106&gt;3,F106&lt;4.5),"Average", "Excellent" )))</f>
        <v>Excellent</v>
      </c>
      <c r="K106" t="str">
        <f t="shared" si="15"/>
        <v>Medium Discount</v>
      </c>
    </row>
    <row r="107" spans="1:14" hidden="1" x14ac:dyDescent="0.35">
      <c r="A107" t="s">
        <v>14</v>
      </c>
      <c r="B107" s="4">
        <v>1740</v>
      </c>
      <c r="C107" s="4">
        <v>2356</v>
      </c>
      <c r="D107" s="4">
        <f t="shared" si="12"/>
        <v>616</v>
      </c>
      <c r="E107" s="1">
        <v>0.26</v>
      </c>
      <c r="F107">
        <v>5</v>
      </c>
      <c r="G107" t="s">
        <v>15</v>
      </c>
      <c r="H107" s="5">
        <f t="shared" si="13"/>
        <v>4.8</v>
      </c>
      <c r="I107" t="str">
        <f t="shared" si="14"/>
        <v>Complete</v>
      </c>
      <c r="J107" t="str">
        <f>IF(H107="","",IF(H107 &lt;3, "Poor", IF(AND(H107&gt;3,H107&lt;4.5),"Average", "Excellent" )))</f>
        <v>Excellent</v>
      </c>
      <c r="K107" t="str">
        <f t="shared" si="15"/>
        <v>High Discount</v>
      </c>
      <c r="N107"/>
    </row>
    <row r="108" spans="1:14" x14ac:dyDescent="0.35">
      <c r="A108" t="s">
        <v>84</v>
      </c>
      <c r="B108" s="4">
        <v>325</v>
      </c>
      <c r="C108" s="4">
        <v>680</v>
      </c>
      <c r="D108" s="4">
        <f t="shared" si="12"/>
        <v>355</v>
      </c>
      <c r="E108" s="1">
        <v>0.52</v>
      </c>
      <c r="F108">
        <v>15</v>
      </c>
      <c r="G108" t="s">
        <v>85</v>
      </c>
      <c r="H108" s="5">
        <f t="shared" si="13"/>
        <v>2.7</v>
      </c>
      <c r="I108" t="str">
        <f t="shared" si="14"/>
        <v>Complete</v>
      </c>
      <c r="J108" t="str">
        <f>IF(F108="","",IF(F108 &lt;3, "Poor", IF(AND(F108&gt;3,F108&lt;4.5),"Average", "Excellent" )))</f>
        <v>Excellent</v>
      </c>
      <c r="K108" t="str">
        <f t="shared" si="15"/>
        <v>High Discount</v>
      </c>
      <c r="N108"/>
    </row>
    <row r="109" spans="1:14" hidden="1" x14ac:dyDescent="0.35">
      <c r="A109" t="s">
        <v>25</v>
      </c>
      <c r="B109" s="4">
        <v>552</v>
      </c>
      <c r="C109" s="4">
        <v>1035</v>
      </c>
      <c r="D109" s="4">
        <f t="shared" si="12"/>
        <v>483</v>
      </c>
      <c r="E109" s="1">
        <v>0.47</v>
      </c>
      <c r="F109">
        <v>12</v>
      </c>
      <c r="G109" t="s">
        <v>15</v>
      </c>
      <c r="H109" s="5">
        <f t="shared" si="13"/>
        <v>4.8</v>
      </c>
      <c r="I109" t="str">
        <f t="shared" si="14"/>
        <v>Complete</v>
      </c>
      <c r="J109" t="str">
        <f>IF(H109="","",IF(H109 &lt;3, "Poor", IF(AND(H109&gt;3,H109&lt;4.5),"Average", "Excellent" )))</f>
        <v>Excellent</v>
      </c>
      <c r="K109" t="str">
        <f t="shared" si="15"/>
        <v>High Discount</v>
      </c>
      <c r="N109"/>
    </row>
    <row r="110" spans="1:14" hidden="1" x14ac:dyDescent="0.35">
      <c r="A110" t="s">
        <v>29</v>
      </c>
      <c r="B110" s="4">
        <v>332</v>
      </c>
      <c r="C110" s="4">
        <v>684</v>
      </c>
      <c r="D110" s="4">
        <f t="shared" ref="D110:D141" si="16">C110-B110</f>
        <v>352</v>
      </c>
      <c r="E110" s="1">
        <v>0.51</v>
      </c>
      <c r="F110">
        <v>2</v>
      </c>
      <c r="G110" t="s">
        <v>30</v>
      </c>
      <c r="H110" s="5">
        <f t="shared" ref="H110:H141" si="17">IF(G110="", "", VALUE(LEFT(G110, SEARCH(" out", G110)-1)))</f>
        <v>5</v>
      </c>
      <c r="I110" t="str">
        <f t="shared" si="14"/>
        <v>Complete</v>
      </c>
      <c r="J110" t="str">
        <f>IF(H110="","",IF(H110 &lt;3, "Poor", IF(AND(H110&gt;3,H110&lt;4.5),"Average", "Excellent" )))</f>
        <v>Excellent</v>
      </c>
      <c r="K110" t="str">
        <f t="shared" si="15"/>
        <v>High Discount</v>
      </c>
      <c r="N110"/>
    </row>
    <row r="111" spans="1:14" hidden="1" x14ac:dyDescent="0.35">
      <c r="A111" t="s">
        <v>31</v>
      </c>
      <c r="B111" s="4">
        <v>195</v>
      </c>
      <c r="C111" s="4">
        <v>360</v>
      </c>
      <c r="D111" s="4">
        <f t="shared" si="16"/>
        <v>165</v>
      </c>
      <c r="E111" s="1">
        <v>0.46</v>
      </c>
      <c r="F111">
        <v>2</v>
      </c>
      <c r="G111" t="s">
        <v>30</v>
      </c>
      <c r="H111" s="5">
        <f t="shared" si="17"/>
        <v>5</v>
      </c>
      <c r="I111" t="str">
        <f t="shared" si="14"/>
        <v>Complete</v>
      </c>
      <c r="J111" t="str">
        <f>IF(H111="","",IF(H111 &lt;3, "Poor", IF(AND(H111&gt;3,H111&lt;4.5),"Average", "Excellent" )))</f>
        <v>Excellent</v>
      </c>
      <c r="K111" t="str">
        <f t="shared" si="15"/>
        <v>High Discount</v>
      </c>
      <c r="N111"/>
    </row>
    <row r="112" spans="1:14" hidden="1" x14ac:dyDescent="0.35">
      <c r="A112" t="s">
        <v>32</v>
      </c>
      <c r="B112" s="4">
        <v>2025</v>
      </c>
      <c r="C112" s="4">
        <v>3971</v>
      </c>
      <c r="D112" s="4">
        <f t="shared" si="16"/>
        <v>1946</v>
      </c>
      <c r="E112" s="1">
        <v>0.49</v>
      </c>
      <c r="F112">
        <v>3</v>
      </c>
      <c r="G112" t="s">
        <v>30</v>
      </c>
      <c r="H112" s="5">
        <f t="shared" si="17"/>
        <v>5</v>
      </c>
      <c r="I112" t="str">
        <f t="shared" si="14"/>
        <v>Complete</v>
      </c>
      <c r="J112" t="str">
        <f>IF(H112="","",IF(H112 &lt;3, "Poor", IF(AND(H112&gt;3,H112&lt;4.5),"Average", "Excellent" )))</f>
        <v>Excellent</v>
      </c>
      <c r="K112" t="str">
        <f t="shared" si="15"/>
        <v>High Discount</v>
      </c>
      <c r="N112"/>
    </row>
    <row r="113" spans="1:14" hidden="1" x14ac:dyDescent="0.35">
      <c r="A113" t="s">
        <v>53</v>
      </c>
      <c r="B113" s="4">
        <v>1620</v>
      </c>
      <c r="C113" s="4">
        <v>2690</v>
      </c>
      <c r="D113" s="4">
        <f t="shared" si="16"/>
        <v>1070</v>
      </c>
      <c r="E113" s="1">
        <v>0.4</v>
      </c>
      <c r="F113">
        <v>1</v>
      </c>
      <c r="G113" t="s">
        <v>30</v>
      </c>
      <c r="H113" s="5">
        <f t="shared" si="17"/>
        <v>5</v>
      </c>
      <c r="I113" t="str">
        <f t="shared" si="14"/>
        <v>Complete</v>
      </c>
      <c r="J113" t="str">
        <f>IF(F113="","",IF(F113 &lt;3, "Poor", IF(AND(F113&gt;3,F113&lt;4.5),"Average", "Excellent" )))</f>
        <v>Poor</v>
      </c>
      <c r="K113" t="str">
        <f t="shared" si="15"/>
        <v>High Discount</v>
      </c>
      <c r="N113"/>
    </row>
    <row r="114" spans="1:14" x14ac:dyDescent="0.35">
      <c r="A114" t="s">
        <v>48</v>
      </c>
      <c r="B114" s="4">
        <v>185</v>
      </c>
      <c r="C114" s="4">
        <v>382</v>
      </c>
      <c r="D114" s="4">
        <f t="shared" si="16"/>
        <v>197</v>
      </c>
      <c r="E114" s="1">
        <v>0.52</v>
      </c>
      <c r="F114">
        <v>9</v>
      </c>
      <c r="G114" t="s">
        <v>42</v>
      </c>
      <c r="H114" s="5">
        <f t="shared" si="17"/>
        <v>4.3</v>
      </c>
      <c r="I114" t="str">
        <f t="shared" si="14"/>
        <v>Complete</v>
      </c>
      <c r="J114" t="str">
        <f>IF(F114="","",IF(F114 &lt;3, "Poor", IF(AND(F114&gt;3,F114&lt;4.5),"Average", "Excellent" )))</f>
        <v>Excellent</v>
      </c>
      <c r="K114" t="str">
        <f t="shared" si="15"/>
        <v>High Discount</v>
      </c>
      <c r="N114"/>
    </row>
    <row r="115" spans="1:14" hidden="1" x14ac:dyDescent="0.35">
      <c r="A115" t="s">
        <v>105</v>
      </c>
      <c r="B115" s="4">
        <v>979</v>
      </c>
      <c r="C115" s="4">
        <v>1920</v>
      </c>
      <c r="D115" s="4">
        <f t="shared" ref="D115:D116" si="18">C115-B115</f>
        <v>941</v>
      </c>
      <c r="E115" s="1">
        <v>0.49</v>
      </c>
      <c r="F115">
        <v>1</v>
      </c>
      <c r="G115" t="s">
        <v>30</v>
      </c>
      <c r="H115" s="5">
        <f t="shared" ref="H115:H116" si="19">IF(G115="", "", VALUE(LEFT(G115, SEARCH(" out", G115)-1)))</f>
        <v>5</v>
      </c>
      <c r="I115" t="str">
        <f t="shared" ref="I115:I116" si="20">IF(OR(ISBLANK(G115), ISBLANK(D115)), "Missing", "Complete")</f>
        <v>Complete</v>
      </c>
      <c r="J115" t="str">
        <f>IF(F115="","",IF(F115 &lt;3, "Poor", IF(AND(F115&gt;3,F115&lt;4.5),"Average", "Excellent" )))</f>
        <v>Poor</v>
      </c>
      <c r="K115" t="str">
        <f t="shared" ref="K115:K116" si="21">IF(E116&lt;20%, "Low Discount", IF(AND(E116&gt;20%, E116&lt;40%), "Medium Discount", "High Discount"))</f>
        <v>Medium Discount</v>
      </c>
    </row>
    <row r="116" spans="1:14" hidden="1" x14ac:dyDescent="0.35">
      <c r="A116" t="s">
        <v>125</v>
      </c>
      <c r="B116" s="4">
        <v>3640</v>
      </c>
      <c r="C116" s="4">
        <v>4588</v>
      </c>
      <c r="D116" s="4">
        <f t="shared" si="18"/>
        <v>948</v>
      </c>
      <c r="E116" s="1">
        <v>0.21</v>
      </c>
      <c r="F116">
        <v>1</v>
      </c>
      <c r="G116" t="s">
        <v>30</v>
      </c>
      <c r="H116" s="5">
        <f t="shared" si="19"/>
        <v>5</v>
      </c>
      <c r="I116" t="str">
        <f t="shared" si="20"/>
        <v>Complete</v>
      </c>
      <c r="J116" t="str">
        <f>IF(F116="","",IF(F116 &lt;3, "Poor", IF(AND(F116&gt;3,F116&lt;4.5),"Average", "Excellent" )))</f>
        <v>Poor</v>
      </c>
      <c r="K116" t="str">
        <f t="shared" si="21"/>
        <v>Low Discount</v>
      </c>
      <c r="N11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DB487-DEB2-4C8D-925E-28925D497811}">
  <dimension ref="A1:Q116"/>
  <sheetViews>
    <sheetView topLeftCell="B1" workbookViewId="0">
      <selection activeCell="D123" sqref="D123"/>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8.7265625" customWidth="1"/>
    <col min="7" max="7" width="10.26953125" bestFit="1"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hidden="1"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hidden="1"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hidden="1" x14ac:dyDescent="0.35">
      <c r="A4" t="s">
        <v>57</v>
      </c>
      <c r="B4" s="4">
        <v>2750</v>
      </c>
      <c r="C4" s="4">
        <v>4471</v>
      </c>
      <c r="D4" s="4">
        <f t="shared" si="0"/>
        <v>1721</v>
      </c>
      <c r="E4" s="1">
        <v>0.38</v>
      </c>
      <c r="H4" s="5" t="str">
        <f t="shared" si="1"/>
        <v/>
      </c>
      <c r="I4" t="str">
        <f t="shared" si="2"/>
        <v>Missing</v>
      </c>
      <c r="N4" s="8">
        <f>AVERAGE(B:B)</f>
        <v>1168.8684210526317</v>
      </c>
      <c r="O4" s="4">
        <f>AVERAGE(C:C)</f>
        <v>1789.1491228070176</v>
      </c>
      <c r="P4">
        <f>AVERAGE(E:E)</f>
        <v>0.36956521739130432</v>
      </c>
      <c r="Q4">
        <f>AVERAGE(H:H)</f>
        <v>3.8894736842105262</v>
      </c>
    </row>
    <row r="5" spans="1:17" hidden="1" x14ac:dyDescent="0.35">
      <c r="A5" t="s">
        <v>58</v>
      </c>
      <c r="B5" s="4">
        <v>475</v>
      </c>
      <c r="C5" s="4">
        <v>931</v>
      </c>
      <c r="D5" s="4">
        <f t="shared" si="0"/>
        <v>456</v>
      </c>
      <c r="E5" s="1">
        <v>0.49</v>
      </c>
      <c r="H5" s="5" t="str">
        <f t="shared" si="1"/>
        <v/>
      </c>
      <c r="I5" t="str">
        <f t="shared" si="2"/>
        <v>Missing</v>
      </c>
    </row>
    <row r="6" spans="1:17" hidden="1" x14ac:dyDescent="0.35">
      <c r="A6" t="s">
        <v>59</v>
      </c>
      <c r="B6" s="4">
        <v>238</v>
      </c>
      <c r="C6" s="4">
        <v>476</v>
      </c>
      <c r="D6" s="4">
        <f t="shared" si="0"/>
        <v>238</v>
      </c>
      <c r="E6" s="1">
        <v>0.5</v>
      </c>
      <c r="H6" s="5" t="str">
        <f t="shared" si="1"/>
        <v/>
      </c>
      <c r="I6" t="str">
        <f t="shared" si="2"/>
        <v>Missing</v>
      </c>
      <c r="N6" s="6" t="s">
        <v>148</v>
      </c>
      <c r="O6" s="2"/>
    </row>
    <row r="7" spans="1:17" hidden="1"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hidden="1" x14ac:dyDescent="0.35">
      <c r="A8" t="s">
        <v>60</v>
      </c>
      <c r="B8" s="4">
        <v>610</v>
      </c>
      <c r="C8" s="4">
        <v>1060</v>
      </c>
      <c r="D8" s="4">
        <f t="shared" si="0"/>
        <v>450</v>
      </c>
      <c r="E8" s="1">
        <v>0.42</v>
      </c>
      <c r="H8" s="5" t="str">
        <f t="shared" si="1"/>
        <v/>
      </c>
      <c r="I8" t="str">
        <f t="shared" si="2"/>
        <v>Missing</v>
      </c>
    </row>
    <row r="9" spans="1:17" hidden="1" x14ac:dyDescent="0.35">
      <c r="A9" t="s">
        <v>61</v>
      </c>
      <c r="B9" s="4">
        <v>2132</v>
      </c>
      <c r="C9" s="4">
        <v>2169</v>
      </c>
      <c r="D9" s="4">
        <f t="shared" si="0"/>
        <v>37</v>
      </c>
      <c r="E9" s="1">
        <v>0.02</v>
      </c>
      <c r="H9" s="5" t="str">
        <f t="shared" si="1"/>
        <v/>
      </c>
      <c r="I9" t="str">
        <f t="shared" si="2"/>
        <v>Missing</v>
      </c>
      <c r="N9" s="6" t="s">
        <v>149</v>
      </c>
    </row>
    <row r="10" spans="1:17" hidden="1"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hidden="1" x14ac:dyDescent="0.35">
      <c r="A11" t="s">
        <v>63</v>
      </c>
      <c r="B11" s="4">
        <v>1190</v>
      </c>
      <c r="C11" s="4">
        <v>1785</v>
      </c>
      <c r="D11" s="4">
        <f t="shared" si="0"/>
        <v>595</v>
      </c>
      <c r="E11" s="1">
        <v>0.33</v>
      </c>
      <c r="H11" s="5" t="str">
        <f t="shared" si="1"/>
        <v/>
      </c>
      <c r="I11" t="str">
        <f t="shared" si="2"/>
        <v>Missing</v>
      </c>
    </row>
    <row r="12" spans="1:17" hidden="1" x14ac:dyDescent="0.35">
      <c r="A12" t="s">
        <v>64</v>
      </c>
      <c r="B12" s="4">
        <v>671</v>
      </c>
      <c r="C12" s="4">
        <v>1316</v>
      </c>
      <c r="D12" s="4">
        <f t="shared" si="0"/>
        <v>645</v>
      </c>
      <c r="E12" s="1">
        <v>0.49</v>
      </c>
      <c r="H12" s="5" t="str">
        <f t="shared" si="1"/>
        <v/>
      </c>
      <c r="I12" t="str">
        <f t="shared" si="2"/>
        <v>Missing</v>
      </c>
      <c r="N12" s="10" t="s">
        <v>150</v>
      </c>
    </row>
    <row r="13" spans="1:17" hidden="1" x14ac:dyDescent="0.35">
      <c r="A13" t="s">
        <v>65</v>
      </c>
      <c r="B13" s="4">
        <v>1200</v>
      </c>
      <c r="C13" s="4">
        <v>1950</v>
      </c>
      <c r="D13" s="4">
        <f t="shared" si="0"/>
        <v>750</v>
      </c>
      <c r="E13" s="1">
        <v>0.38</v>
      </c>
      <c r="H13" s="5" t="str">
        <f t="shared" si="1"/>
        <v/>
      </c>
      <c r="I13" t="str">
        <f t="shared" si="2"/>
        <v>Missing</v>
      </c>
      <c r="N13" s="9">
        <f>AVERAGEIF(J:J, "Excellent", E:E)</f>
        <v>0.38833333333333336</v>
      </c>
    </row>
    <row r="14" spans="1:17" hidden="1" x14ac:dyDescent="0.35">
      <c r="A14" t="s">
        <v>66</v>
      </c>
      <c r="B14" s="4">
        <v>199</v>
      </c>
      <c r="C14" s="4">
        <v>504</v>
      </c>
      <c r="D14" s="4">
        <f t="shared" si="0"/>
        <v>305</v>
      </c>
      <c r="E14" s="1">
        <v>0.61</v>
      </c>
      <c r="H14" s="5" t="str">
        <f t="shared" si="1"/>
        <v/>
      </c>
      <c r="I14" t="str">
        <f t="shared" si="2"/>
        <v>Missing</v>
      </c>
    </row>
    <row r="15" spans="1:17" hidden="1" x14ac:dyDescent="0.35">
      <c r="A15" t="s">
        <v>67</v>
      </c>
      <c r="B15" s="4">
        <v>299</v>
      </c>
      <c r="C15" s="4">
        <v>600</v>
      </c>
      <c r="D15" s="4">
        <f t="shared" si="0"/>
        <v>301</v>
      </c>
      <c r="E15" s="1">
        <v>0.5</v>
      </c>
      <c r="H15" s="5" t="str">
        <f t="shared" si="1"/>
        <v/>
      </c>
      <c r="I15" t="str">
        <f t="shared" si="2"/>
        <v>Missing</v>
      </c>
      <c r="N15" s="6" t="s">
        <v>151</v>
      </c>
    </row>
    <row r="16" spans="1:17" hidden="1" x14ac:dyDescent="0.35">
      <c r="A16" t="s">
        <v>68</v>
      </c>
      <c r="B16" s="4">
        <v>1660</v>
      </c>
      <c r="C16" s="4">
        <v>1699</v>
      </c>
      <c r="D16" s="4">
        <f t="shared" si="0"/>
        <v>39</v>
      </c>
      <c r="E16" s="1">
        <v>0.02</v>
      </c>
      <c r="H16" s="5" t="str">
        <f t="shared" si="1"/>
        <v/>
      </c>
      <c r="I16" t="str">
        <f t="shared" si="2"/>
        <v>Missing</v>
      </c>
    </row>
    <row r="17" spans="1:14" hidden="1" x14ac:dyDescent="0.35">
      <c r="A17" t="s">
        <v>69</v>
      </c>
      <c r="B17" s="4">
        <v>299</v>
      </c>
      <c r="C17" s="4">
        <v>384</v>
      </c>
      <c r="D17" s="4">
        <f t="shared" si="0"/>
        <v>85</v>
      </c>
      <c r="E17" s="1">
        <v>0.22</v>
      </c>
      <c r="H17" s="5" t="str">
        <f t="shared" si="1"/>
        <v/>
      </c>
      <c r="I17" t="str">
        <f t="shared" si="2"/>
        <v>Missing</v>
      </c>
    </row>
    <row r="18" spans="1:14" hidden="1" x14ac:dyDescent="0.35">
      <c r="A18" t="s">
        <v>70</v>
      </c>
      <c r="B18" s="4">
        <v>1459</v>
      </c>
      <c r="C18" s="4">
        <v>1499</v>
      </c>
      <c r="D18" s="4">
        <f t="shared" si="0"/>
        <v>40</v>
      </c>
      <c r="E18" s="1">
        <v>0.03</v>
      </c>
      <c r="H18" s="5" t="str">
        <f t="shared" si="1"/>
        <v/>
      </c>
      <c r="I18" t="str">
        <f t="shared" si="2"/>
        <v>Missing</v>
      </c>
    </row>
    <row r="19" spans="1:14" hidden="1" x14ac:dyDescent="0.35">
      <c r="A19" t="s">
        <v>71</v>
      </c>
      <c r="B19" s="4">
        <v>799</v>
      </c>
      <c r="C19" s="4">
        <v>1343</v>
      </c>
      <c r="D19" s="4">
        <f t="shared" si="0"/>
        <v>544</v>
      </c>
      <c r="E19" s="1">
        <v>0.41</v>
      </c>
      <c r="H19" s="5" t="str">
        <f t="shared" si="1"/>
        <v/>
      </c>
      <c r="I19" t="str">
        <f t="shared" si="2"/>
        <v>Missing</v>
      </c>
    </row>
    <row r="20" spans="1:14" hidden="1" x14ac:dyDescent="0.35">
      <c r="A20" t="s">
        <v>72</v>
      </c>
      <c r="B20" s="4">
        <v>499</v>
      </c>
      <c r="C20" s="4">
        <v>900</v>
      </c>
      <c r="D20" s="4">
        <f t="shared" si="0"/>
        <v>401</v>
      </c>
      <c r="E20" s="1">
        <v>0.45</v>
      </c>
      <c r="H20" s="5" t="str">
        <f t="shared" si="1"/>
        <v/>
      </c>
      <c r="I20" t="str">
        <f t="shared" si="2"/>
        <v>Missing</v>
      </c>
    </row>
    <row r="21" spans="1:14" hidden="1" x14ac:dyDescent="0.35">
      <c r="A21" t="s">
        <v>73</v>
      </c>
      <c r="B21" s="4">
        <v>699</v>
      </c>
      <c r="C21" s="4">
        <v>1343</v>
      </c>
      <c r="D21" s="4">
        <f t="shared" si="0"/>
        <v>644</v>
      </c>
      <c r="E21" s="1">
        <v>0.48</v>
      </c>
      <c r="H21" s="5" t="str">
        <f t="shared" si="1"/>
        <v/>
      </c>
      <c r="I21" t="str">
        <f t="shared" si="2"/>
        <v>Missing</v>
      </c>
    </row>
    <row r="22" spans="1:14" hidden="1" x14ac:dyDescent="0.35">
      <c r="A22" t="s">
        <v>74</v>
      </c>
      <c r="B22" s="4">
        <v>799</v>
      </c>
      <c r="C22" s="4">
        <v>1567</v>
      </c>
      <c r="D22" s="4">
        <f t="shared" si="0"/>
        <v>768</v>
      </c>
      <c r="E22" s="1">
        <v>0.49</v>
      </c>
      <c r="H22" s="5" t="str">
        <f t="shared" si="1"/>
        <v/>
      </c>
      <c r="I22" t="str">
        <f t="shared" si="2"/>
        <v>Missing</v>
      </c>
    </row>
    <row r="23" spans="1:14" hidden="1" x14ac:dyDescent="0.35">
      <c r="A23" t="s">
        <v>75</v>
      </c>
      <c r="B23" s="4">
        <v>2799</v>
      </c>
      <c r="C23" s="4">
        <v>3810</v>
      </c>
      <c r="D23" s="4">
        <f t="shared" si="0"/>
        <v>1011</v>
      </c>
      <c r="E23" s="1">
        <v>0.27</v>
      </c>
      <c r="H23" s="5" t="str">
        <f t="shared" si="1"/>
        <v/>
      </c>
      <c r="I23" t="str">
        <f t="shared" si="2"/>
        <v>Missing</v>
      </c>
      <c r="N23"/>
    </row>
    <row r="24" spans="1:14" hidden="1" x14ac:dyDescent="0.35">
      <c r="A24" t="s">
        <v>72</v>
      </c>
      <c r="B24" s="4">
        <v>399</v>
      </c>
      <c r="C24" s="4">
        <v>896</v>
      </c>
      <c r="D24" s="4">
        <f t="shared" si="0"/>
        <v>497</v>
      </c>
      <c r="E24" s="1">
        <v>0.55000000000000004</v>
      </c>
      <c r="H24" s="5" t="str">
        <f t="shared" si="1"/>
        <v/>
      </c>
      <c r="I24" t="str">
        <f t="shared" si="2"/>
        <v>Missing</v>
      </c>
    </row>
    <row r="25" spans="1:14" hidden="1" x14ac:dyDescent="0.35">
      <c r="A25" t="s">
        <v>100</v>
      </c>
      <c r="B25" s="4">
        <v>790</v>
      </c>
      <c r="C25" s="4">
        <v>1485</v>
      </c>
      <c r="D25" s="4">
        <f t="shared" si="0"/>
        <v>695</v>
      </c>
      <c r="E25" s="1">
        <v>0.47</v>
      </c>
      <c r="H25" s="5" t="str">
        <f t="shared" si="1"/>
        <v/>
      </c>
      <c r="I25" t="str">
        <f t="shared" si="2"/>
        <v>Missing</v>
      </c>
    </row>
    <row r="26" spans="1:14" hidden="1" x14ac:dyDescent="0.35">
      <c r="A26" t="s">
        <v>101</v>
      </c>
      <c r="B26" s="4">
        <v>690</v>
      </c>
      <c r="C26" s="4">
        <v>1200</v>
      </c>
      <c r="D26" s="4">
        <f t="shared" si="0"/>
        <v>510</v>
      </c>
      <c r="E26" s="1">
        <v>0.43</v>
      </c>
      <c r="H26" s="5" t="str">
        <f t="shared" si="1"/>
        <v/>
      </c>
      <c r="I26" t="str">
        <f t="shared" si="2"/>
        <v>Missing</v>
      </c>
    </row>
    <row r="27" spans="1:14" hidden="1" x14ac:dyDescent="0.35">
      <c r="A27" t="s">
        <v>102</v>
      </c>
      <c r="B27" s="4">
        <v>1732</v>
      </c>
      <c r="C27" s="4">
        <v>1799</v>
      </c>
      <c r="D27" s="4">
        <f t="shared" si="0"/>
        <v>67</v>
      </c>
      <c r="E27" s="1">
        <v>0.04</v>
      </c>
      <c r="H27" s="5" t="str">
        <f t="shared" si="1"/>
        <v/>
      </c>
      <c r="I27" t="str">
        <f t="shared" si="2"/>
        <v>Missing</v>
      </c>
    </row>
    <row r="28" spans="1:14" hidden="1" x14ac:dyDescent="0.35">
      <c r="A28" t="s">
        <v>103</v>
      </c>
      <c r="B28" s="4">
        <v>230</v>
      </c>
      <c r="C28" s="4">
        <v>450</v>
      </c>
      <c r="D28" s="4">
        <f t="shared" si="0"/>
        <v>220</v>
      </c>
      <c r="E28" s="1">
        <v>0.49</v>
      </c>
      <c r="H28" s="5" t="str">
        <f t="shared" si="1"/>
        <v/>
      </c>
      <c r="I28" t="str">
        <f t="shared" si="2"/>
        <v>Missing</v>
      </c>
    </row>
    <row r="29" spans="1:14" hidden="1" x14ac:dyDescent="0.35">
      <c r="A29" t="s">
        <v>106</v>
      </c>
      <c r="B29" s="4">
        <v>1460</v>
      </c>
      <c r="C29" s="4">
        <v>2290</v>
      </c>
      <c r="D29" s="4">
        <f t="shared" si="0"/>
        <v>830</v>
      </c>
      <c r="E29" s="1">
        <v>0.36</v>
      </c>
      <c r="H29" s="5" t="str">
        <f t="shared" si="1"/>
        <v/>
      </c>
      <c r="I29" t="str">
        <f t="shared" si="2"/>
        <v>Missing</v>
      </c>
    </row>
    <row r="30" spans="1:14" hidden="1" x14ac:dyDescent="0.35">
      <c r="A30" t="s">
        <v>107</v>
      </c>
      <c r="B30" s="4">
        <v>1666</v>
      </c>
      <c r="C30" s="4">
        <v>1699</v>
      </c>
      <c r="D30" s="4">
        <f t="shared" si="0"/>
        <v>33</v>
      </c>
      <c r="E30" s="1">
        <v>0.02</v>
      </c>
      <c r="H30" s="5" t="str">
        <f t="shared" si="1"/>
        <v/>
      </c>
      <c r="I30" t="str">
        <f t="shared" si="2"/>
        <v>Missing</v>
      </c>
    </row>
    <row r="31" spans="1:14" hidden="1" x14ac:dyDescent="0.35">
      <c r="A31" t="s">
        <v>60</v>
      </c>
      <c r="B31" s="4">
        <v>610</v>
      </c>
      <c r="C31" s="4">
        <v>1060</v>
      </c>
      <c r="D31" s="4">
        <f t="shared" si="0"/>
        <v>450</v>
      </c>
      <c r="E31" s="1">
        <v>0.42</v>
      </c>
      <c r="H31" s="5" t="str">
        <f t="shared" si="1"/>
        <v/>
      </c>
      <c r="I31" t="str">
        <f t="shared" si="2"/>
        <v>Missing</v>
      </c>
      <c r="N31"/>
    </row>
    <row r="32" spans="1:14" hidden="1" x14ac:dyDescent="0.35">
      <c r="A32" t="s">
        <v>66</v>
      </c>
      <c r="B32" s="4">
        <v>176</v>
      </c>
      <c r="C32" s="4">
        <v>345</v>
      </c>
      <c r="D32" s="4">
        <f t="shared" si="0"/>
        <v>169</v>
      </c>
      <c r="E32" s="1">
        <v>0.49</v>
      </c>
      <c r="H32" s="5" t="str">
        <f t="shared" si="1"/>
        <v/>
      </c>
      <c r="I32" t="str">
        <f t="shared" si="2"/>
        <v>Missing</v>
      </c>
    </row>
    <row r="33" spans="1:14" hidden="1" x14ac:dyDescent="0.35">
      <c r="A33" t="s">
        <v>109</v>
      </c>
      <c r="B33" s="4">
        <v>1466</v>
      </c>
      <c r="C33" s="4">
        <v>1699</v>
      </c>
      <c r="D33" s="4">
        <f t="shared" si="0"/>
        <v>233</v>
      </c>
      <c r="E33" s="1">
        <v>0.14000000000000001</v>
      </c>
      <c r="H33" s="5" t="str">
        <f t="shared" si="1"/>
        <v/>
      </c>
      <c r="I33" t="str">
        <f t="shared" si="2"/>
        <v>Missing</v>
      </c>
    </row>
    <row r="34" spans="1:14" hidden="1" x14ac:dyDescent="0.35">
      <c r="A34" t="s">
        <v>110</v>
      </c>
      <c r="B34" s="4">
        <v>274</v>
      </c>
      <c r="C34" s="4">
        <v>537</v>
      </c>
      <c r="D34" s="4">
        <f t="shared" ref="D34:D65" si="3">C34-B34</f>
        <v>263</v>
      </c>
      <c r="E34" s="1">
        <v>0.49</v>
      </c>
      <c r="H34" s="5" t="str">
        <f t="shared" ref="H34:H65" si="4">IF(G34="", "", VALUE(LEFT(G34, SEARCH(" out", G34)-1)))</f>
        <v/>
      </c>
      <c r="I34" t="str">
        <f t="shared" ref="I34:I65" si="5">IF(OR(ISBLANK(G34), ISBLANK(D34)), "Missing", "Complete")</f>
        <v>Missing</v>
      </c>
    </row>
    <row r="35" spans="1:14" hidden="1" x14ac:dyDescent="0.35">
      <c r="A35" t="s">
        <v>111</v>
      </c>
      <c r="B35" s="4">
        <v>799</v>
      </c>
      <c r="C35" s="4">
        <v>900</v>
      </c>
      <c r="D35" s="4">
        <f t="shared" si="3"/>
        <v>101</v>
      </c>
      <c r="E35" s="1">
        <v>0.11</v>
      </c>
      <c r="H35" s="5" t="str">
        <f t="shared" si="4"/>
        <v/>
      </c>
      <c r="I35" t="str">
        <f t="shared" si="5"/>
        <v>Missing</v>
      </c>
    </row>
    <row r="36" spans="1:14" hidden="1" x14ac:dyDescent="0.35">
      <c r="A36" t="s">
        <v>74</v>
      </c>
      <c r="B36" s="4">
        <v>657</v>
      </c>
      <c r="C36" s="4">
        <v>1288</v>
      </c>
      <c r="D36" s="4">
        <f t="shared" si="3"/>
        <v>631</v>
      </c>
      <c r="E36" s="1">
        <v>0.49</v>
      </c>
      <c r="H36" s="5" t="str">
        <f t="shared" si="4"/>
        <v/>
      </c>
      <c r="I36" t="str">
        <f t="shared" si="5"/>
        <v>Missing</v>
      </c>
    </row>
    <row r="37" spans="1:14" hidden="1" x14ac:dyDescent="0.35">
      <c r="A37" t="s">
        <v>112</v>
      </c>
      <c r="B37" s="4">
        <v>1468</v>
      </c>
      <c r="C37" s="4">
        <v>1699</v>
      </c>
      <c r="D37" s="4">
        <f t="shared" si="3"/>
        <v>231</v>
      </c>
      <c r="E37" s="1">
        <v>0.14000000000000001</v>
      </c>
      <c r="H37" s="5" t="str">
        <f t="shared" si="4"/>
        <v/>
      </c>
      <c r="I37" t="str">
        <f t="shared" si="5"/>
        <v>Missing</v>
      </c>
    </row>
    <row r="38" spans="1:14" hidden="1" x14ac:dyDescent="0.35">
      <c r="A38" t="s">
        <v>113</v>
      </c>
      <c r="B38" s="4">
        <v>630</v>
      </c>
      <c r="C38" s="4">
        <v>1100</v>
      </c>
      <c r="D38" s="4">
        <f t="shared" si="3"/>
        <v>470</v>
      </c>
      <c r="E38" s="1">
        <v>0.43</v>
      </c>
      <c r="H38" s="5" t="str">
        <f t="shared" si="4"/>
        <v/>
      </c>
      <c r="I38" t="str">
        <f t="shared" si="5"/>
        <v>Missing</v>
      </c>
    </row>
    <row r="39" spans="1:14" hidden="1" x14ac:dyDescent="0.35">
      <c r="A39" t="s">
        <v>114</v>
      </c>
      <c r="B39" s="4">
        <v>850</v>
      </c>
      <c r="C39" s="4">
        <v>1700</v>
      </c>
      <c r="D39" s="4">
        <f t="shared" si="3"/>
        <v>850</v>
      </c>
      <c r="E39" s="1">
        <v>0.5</v>
      </c>
      <c r="H39" s="5" t="str">
        <f t="shared" si="4"/>
        <v/>
      </c>
      <c r="I39" t="str">
        <f t="shared" si="5"/>
        <v>Missing</v>
      </c>
    </row>
    <row r="40" spans="1:14" hidden="1" x14ac:dyDescent="0.35">
      <c r="A40" t="s">
        <v>115</v>
      </c>
      <c r="B40" s="4">
        <v>1300</v>
      </c>
      <c r="C40" s="4">
        <v>2500</v>
      </c>
      <c r="D40" s="4">
        <f t="shared" si="3"/>
        <v>1200</v>
      </c>
      <c r="E40" s="1">
        <v>0.48</v>
      </c>
      <c r="H40" s="5" t="str">
        <f t="shared" si="4"/>
        <v/>
      </c>
      <c r="I40" t="str">
        <f t="shared" si="5"/>
        <v>Missing</v>
      </c>
    </row>
    <row r="41" spans="1:14" hidden="1" x14ac:dyDescent="0.35">
      <c r="A41" t="s">
        <v>116</v>
      </c>
      <c r="B41" s="4">
        <v>105</v>
      </c>
      <c r="C41" s="4">
        <v>200</v>
      </c>
      <c r="D41" s="4">
        <f t="shared" si="3"/>
        <v>95</v>
      </c>
      <c r="E41" s="1">
        <v>0.48</v>
      </c>
      <c r="H41" s="5" t="str">
        <f t="shared" si="4"/>
        <v/>
      </c>
      <c r="I41" t="str">
        <f t="shared" si="5"/>
        <v>Missing</v>
      </c>
      <c r="N41"/>
    </row>
    <row r="42" spans="1:14" hidden="1" x14ac:dyDescent="0.35">
      <c r="A42" t="s">
        <v>117</v>
      </c>
      <c r="B42" s="4">
        <v>899</v>
      </c>
      <c r="C42" s="4">
        <v>1699</v>
      </c>
      <c r="D42" s="4">
        <f t="shared" si="3"/>
        <v>800</v>
      </c>
      <c r="E42" s="1">
        <v>0.47</v>
      </c>
      <c r="H42" s="5" t="str">
        <f t="shared" si="4"/>
        <v/>
      </c>
      <c r="I42" t="str">
        <f t="shared" si="5"/>
        <v>Missing</v>
      </c>
      <c r="N42"/>
    </row>
    <row r="43" spans="1:14" hidden="1" x14ac:dyDescent="0.35">
      <c r="A43" t="s">
        <v>117</v>
      </c>
      <c r="B43" s="4">
        <v>899</v>
      </c>
      <c r="C43" s="4">
        <v>1699</v>
      </c>
      <c r="D43" s="4">
        <f t="shared" si="3"/>
        <v>800</v>
      </c>
      <c r="E43" s="1">
        <v>0.47</v>
      </c>
      <c r="H43" s="5" t="str">
        <f t="shared" si="4"/>
        <v/>
      </c>
      <c r="I43" t="str">
        <f t="shared" si="5"/>
        <v>Missing</v>
      </c>
      <c r="N43"/>
    </row>
    <row r="44" spans="1:14" hidden="1" x14ac:dyDescent="0.35">
      <c r="A44" t="s">
        <v>118</v>
      </c>
      <c r="B44" s="4">
        <v>1200</v>
      </c>
      <c r="C44" s="4">
        <v>2400</v>
      </c>
      <c r="D44" s="4">
        <f t="shared" si="3"/>
        <v>1200</v>
      </c>
      <c r="E44" s="1">
        <v>0.5</v>
      </c>
      <c r="H44" s="5" t="str">
        <f t="shared" si="4"/>
        <v/>
      </c>
      <c r="I44" t="str">
        <f t="shared" si="5"/>
        <v>Missing</v>
      </c>
      <c r="N44"/>
    </row>
    <row r="45" spans="1:14" hidden="1" x14ac:dyDescent="0.35">
      <c r="A45" t="s">
        <v>119</v>
      </c>
      <c r="B45" s="4">
        <v>1526</v>
      </c>
      <c r="C45" s="4">
        <v>1660</v>
      </c>
      <c r="D45" s="4">
        <f t="shared" si="3"/>
        <v>134</v>
      </c>
      <c r="E45" s="1">
        <v>0.08</v>
      </c>
      <c r="H45" s="5" t="str">
        <f t="shared" si="4"/>
        <v/>
      </c>
      <c r="I45" t="str">
        <f t="shared" si="5"/>
        <v>Missing</v>
      </c>
      <c r="N45"/>
    </row>
    <row r="46" spans="1:14" hidden="1" x14ac:dyDescent="0.35">
      <c r="A46" t="s">
        <v>120</v>
      </c>
      <c r="B46" s="4">
        <v>1462</v>
      </c>
      <c r="C46" s="4">
        <v>1499</v>
      </c>
      <c r="D46" s="4">
        <f t="shared" si="3"/>
        <v>37</v>
      </c>
      <c r="E46" s="1">
        <v>0.02</v>
      </c>
      <c r="H46" s="5" t="str">
        <f t="shared" si="4"/>
        <v/>
      </c>
      <c r="I46" t="str">
        <f t="shared" si="5"/>
        <v>Missing</v>
      </c>
      <c r="N46"/>
    </row>
    <row r="47" spans="1:14" hidden="1" x14ac:dyDescent="0.35">
      <c r="A47" t="s">
        <v>121</v>
      </c>
      <c r="B47" s="4">
        <v>248</v>
      </c>
      <c r="C47" s="4">
        <v>486</v>
      </c>
      <c r="D47" s="4">
        <f t="shared" si="3"/>
        <v>238</v>
      </c>
      <c r="E47" s="1">
        <v>0.49</v>
      </c>
      <c r="H47" s="5" t="str">
        <f t="shared" si="4"/>
        <v/>
      </c>
      <c r="I47" t="str">
        <f t="shared" si="5"/>
        <v>Missing</v>
      </c>
      <c r="N47"/>
    </row>
    <row r="48" spans="1:14" hidden="1" x14ac:dyDescent="0.35">
      <c r="A48" t="s">
        <v>122</v>
      </c>
      <c r="B48" s="4">
        <v>3546</v>
      </c>
      <c r="C48" s="4">
        <v>3699</v>
      </c>
      <c r="D48" s="4">
        <f t="shared" si="3"/>
        <v>153</v>
      </c>
      <c r="E48" s="1">
        <v>0.04</v>
      </c>
      <c r="H48" s="5" t="str">
        <f t="shared" si="4"/>
        <v/>
      </c>
      <c r="I48" t="str">
        <f t="shared" si="5"/>
        <v>Missing</v>
      </c>
      <c r="N48"/>
    </row>
    <row r="49" spans="1:14" hidden="1" x14ac:dyDescent="0.35">
      <c r="A49" t="s">
        <v>123</v>
      </c>
      <c r="B49" s="4">
        <v>525</v>
      </c>
      <c r="C49" s="4">
        <v>1029</v>
      </c>
      <c r="D49" s="4">
        <f t="shared" si="3"/>
        <v>504</v>
      </c>
      <c r="E49" s="1">
        <v>0.49</v>
      </c>
      <c r="H49" s="5" t="str">
        <f t="shared" si="4"/>
        <v/>
      </c>
      <c r="I49" t="str">
        <f t="shared" si="5"/>
        <v>Missing</v>
      </c>
      <c r="N49"/>
    </row>
    <row r="50" spans="1:14" hidden="1" x14ac:dyDescent="0.35">
      <c r="A50" t="s">
        <v>124</v>
      </c>
      <c r="B50" s="4">
        <v>1080</v>
      </c>
      <c r="C50" s="4">
        <v>1874</v>
      </c>
      <c r="D50" s="4">
        <f t="shared" si="3"/>
        <v>794</v>
      </c>
      <c r="E50" s="1">
        <v>0.42</v>
      </c>
      <c r="H50" s="5" t="str">
        <f t="shared" si="4"/>
        <v/>
      </c>
      <c r="I50" t="str">
        <f t="shared" si="5"/>
        <v>Missing</v>
      </c>
      <c r="N50"/>
    </row>
    <row r="51" spans="1:14" hidden="1" x14ac:dyDescent="0.35">
      <c r="A51" t="s">
        <v>126</v>
      </c>
      <c r="B51" s="4">
        <v>1420</v>
      </c>
      <c r="C51" s="4">
        <v>2420</v>
      </c>
      <c r="D51" s="4">
        <f t="shared" si="3"/>
        <v>1000</v>
      </c>
      <c r="E51" s="1">
        <v>0.41</v>
      </c>
      <c r="H51" s="5" t="str">
        <f t="shared" si="4"/>
        <v/>
      </c>
      <c r="I51" t="str">
        <f t="shared" si="5"/>
        <v>Missing</v>
      </c>
      <c r="N51"/>
    </row>
    <row r="52" spans="1:14" hidden="1" x14ac:dyDescent="0.35">
      <c r="A52" t="s">
        <v>127</v>
      </c>
      <c r="B52" s="4">
        <v>1875</v>
      </c>
      <c r="C52" s="4">
        <v>1899</v>
      </c>
      <c r="D52" s="4">
        <f t="shared" si="3"/>
        <v>24</v>
      </c>
      <c r="E52" s="1">
        <v>0.01</v>
      </c>
      <c r="H52" s="5" t="str">
        <f t="shared" si="4"/>
        <v/>
      </c>
      <c r="I52" t="str">
        <f t="shared" si="5"/>
        <v>Missing</v>
      </c>
      <c r="N52"/>
    </row>
    <row r="53" spans="1:14" hidden="1" x14ac:dyDescent="0.35">
      <c r="A53" t="s">
        <v>128</v>
      </c>
      <c r="B53" s="4">
        <v>198</v>
      </c>
      <c r="C53" s="4">
        <v>260</v>
      </c>
      <c r="D53" s="4">
        <f t="shared" si="3"/>
        <v>62</v>
      </c>
      <c r="E53" s="1">
        <v>0.24</v>
      </c>
      <c r="H53" s="5" t="str">
        <f t="shared" si="4"/>
        <v/>
      </c>
      <c r="I53" t="str">
        <f t="shared" si="5"/>
        <v>Missing</v>
      </c>
      <c r="N53"/>
    </row>
    <row r="54" spans="1:14" hidden="1" x14ac:dyDescent="0.35">
      <c r="A54" t="s">
        <v>129</v>
      </c>
      <c r="B54" s="4">
        <v>1150</v>
      </c>
      <c r="C54" s="4">
        <v>1737</v>
      </c>
      <c r="D54" s="4">
        <f t="shared" si="3"/>
        <v>587</v>
      </c>
      <c r="E54" s="1">
        <v>0.34</v>
      </c>
      <c r="H54" s="5" t="str">
        <f t="shared" si="4"/>
        <v/>
      </c>
      <c r="I54" t="str">
        <f t="shared" si="5"/>
        <v>Missing</v>
      </c>
      <c r="N54"/>
    </row>
    <row r="55" spans="1:14" hidden="1" x14ac:dyDescent="0.35">
      <c r="A55" t="s">
        <v>130</v>
      </c>
      <c r="B55" s="4">
        <v>1190</v>
      </c>
      <c r="C55" s="4">
        <v>1810</v>
      </c>
      <c r="D55" s="4">
        <f t="shared" si="3"/>
        <v>620</v>
      </c>
      <c r="E55" s="1">
        <v>0.34</v>
      </c>
      <c r="H55" s="5" t="str">
        <f t="shared" si="4"/>
        <v/>
      </c>
      <c r="I55" t="str">
        <f t="shared" si="5"/>
        <v>Missing</v>
      </c>
      <c r="N55"/>
    </row>
    <row r="56" spans="1:14" hidden="1" x14ac:dyDescent="0.35">
      <c r="A56" t="s">
        <v>131</v>
      </c>
      <c r="B56" s="4">
        <v>1658</v>
      </c>
      <c r="C56" s="4">
        <v>1699</v>
      </c>
      <c r="D56" s="4">
        <f t="shared" si="3"/>
        <v>41</v>
      </c>
      <c r="E56" s="1">
        <v>0.02</v>
      </c>
      <c r="H56" s="5" t="str">
        <f t="shared" si="4"/>
        <v/>
      </c>
      <c r="I56" t="str">
        <f t="shared" si="5"/>
        <v>Missing</v>
      </c>
      <c r="N56"/>
    </row>
    <row r="57" spans="1:14" hidden="1" x14ac:dyDescent="0.35">
      <c r="A57" t="s">
        <v>132</v>
      </c>
      <c r="B57" s="4">
        <v>1768</v>
      </c>
      <c r="C57" s="4">
        <v>1799</v>
      </c>
      <c r="D57" s="4">
        <f t="shared" si="3"/>
        <v>31</v>
      </c>
      <c r="E57" s="1">
        <v>0.02</v>
      </c>
      <c r="H57" s="5" t="str">
        <f t="shared" si="4"/>
        <v/>
      </c>
      <c r="I57" t="str">
        <f t="shared" si="5"/>
        <v>Missing</v>
      </c>
      <c r="N57"/>
    </row>
    <row r="58" spans="1:14" hidden="1" x14ac:dyDescent="0.35">
      <c r="A58" t="s">
        <v>133</v>
      </c>
      <c r="B58" s="4">
        <v>199</v>
      </c>
      <c r="C58" s="4">
        <v>553</v>
      </c>
      <c r="D58" s="4">
        <f t="shared" si="3"/>
        <v>354</v>
      </c>
      <c r="E58" s="1">
        <v>0.64</v>
      </c>
      <c r="H58" s="5" t="str">
        <f t="shared" si="4"/>
        <v/>
      </c>
      <c r="I58" t="str">
        <f t="shared" si="5"/>
        <v>Missing</v>
      </c>
      <c r="N58"/>
    </row>
    <row r="59" spans="1:14" hidden="1" x14ac:dyDescent="0.35">
      <c r="A59" t="s">
        <v>136</v>
      </c>
      <c r="B59" s="4">
        <v>169</v>
      </c>
      <c r="C59" s="4">
        <v>320</v>
      </c>
      <c r="D59" s="4">
        <f t="shared" si="3"/>
        <v>151</v>
      </c>
      <c r="E59" s="1">
        <v>0.47</v>
      </c>
      <c r="H59" s="5" t="str">
        <f t="shared" si="4"/>
        <v/>
      </c>
      <c r="I59" t="str">
        <f t="shared" si="5"/>
        <v>Missing</v>
      </c>
      <c r="N59"/>
    </row>
    <row r="60" spans="1:14" x14ac:dyDescent="0.35">
      <c r="A60" t="s">
        <v>82</v>
      </c>
      <c r="B60" s="4">
        <v>445</v>
      </c>
      <c r="C60" s="4">
        <v>873</v>
      </c>
      <c r="D60" s="4">
        <f t="shared" si="3"/>
        <v>428</v>
      </c>
      <c r="E60" s="1">
        <v>0.49</v>
      </c>
      <c r="F60">
        <v>69</v>
      </c>
      <c r="G60" t="s">
        <v>83</v>
      </c>
      <c r="H60" s="5">
        <f t="shared" si="4"/>
        <v>2.8</v>
      </c>
      <c r="I60" t="str">
        <f t="shared" si="5"/>
        <v>Complete</v>
      </c>
      <c r="J60" t="str">
        <f>IF(F60="","",IF(F60 &lt;3, "Poor", IF(AND(F60&gt;3,F60&lt;4.5),"Average", "Excellent" )))</f>
        <v>Excellent</v>
      </c>
      <c r="K60" t="str">
        <f t="shared" ref="K60:K91" si="6">IF(E61&lt;20%, "Low Discount", IF(AND(E61&gt;20%, E61&lt;40%), "Medium Discount", "High Discount"))</f>
        <v>Medium Discount</v>
      </c>
      <c r="N60"/>
    </row>
    <row r="61" spans="1:14" x14ac:dyDescent="0.35">
      <c r="A61" t="s">
        <v>18</v>
      </c>
      <c r="B61" s="4">
        <v>2319</v>
      </c>
      <c r="C61" s="4">
        <v>3032</v>
      </c>
      <c r="D61" s="4">
        <f t="shared" si="3"/>
        <v>713</v>
      </c>
      <c r="E61" s="1">
        <v>0.24</v>
      </c>
      <c r="F61">
        <v>55</v>
      </c>
      <c r="G61" t="s">
        <v>11</v>
      </c>
      <c r="H61" s="5">
        <f t="shared" si="4"/>
        <v>4.5999999999999996</v>
      </c>
      <c r="I61" t="str">
        <f t="shared" si="5"/>
        <v>Complete</v>
      </c>
      <c r="J61" t="str">
        <f>IF(H61="","",IF(H61 &lt;3, "Poor", IF(AND(H61&gt;3,H61&lt;4.5),"Average", "Excellent" )))</f>
        <v>Excellent</v>
      </c>
      <c r="K61" t="str">
        <f t="shared" si="6"/>
        <v>Medium Discount</v>
      </c>
      <c r="N61"/>
    </row>
    <row r="62" spans="1:14" x14ac:dyDescent="0.35">
      <c r="A62" t="s">
        <v>43</v>
      </c>
      <c r="B62" s="4">
        <v>420</v>
      </c>
      <c r="C62" s="4">
        <v>647</v>
      </c>
      <c r="D62" s="4">
        <f t="shared" si="3"/>
        <v>227</v>
      </c>
      <c r="E62" s="1">
        <v>0.35</v>
      </c>
      <c r="F62">
        <v>49</v>
      </c>
      <c r="G62" t="s">
        <v>11</v>
      </c>
      <c r="H62" s="5">
        <f t="shared" si="4"/>
        <v>4.5999999999999996</v>
      </c>
      <c r="I62" t="str">
        <f t="shared" si="5"/>
        <v>Complete</v>
      </c>
      <c r="J62" t="str">
        <f>IF(F62="","",IF(F62 &lt;3, "Poor", IF(AND(F62&gt;3,F62&lt;4.5),"Average", "Excellent" )))</f>
        <v>Excellent</v>
      </c>
      <c r="K62" t="str">
        <f t="shared" si="6"/>
        <v>High Discount</v>
      </c>
    </row>
    <row r="63" spans="1:14" x14ac:dyDescent="0.35">
      <c r="A63" t="s">
        <v>34</v>
      </c>
      <c r="B63" s="4">
        <v>998</v>
      </c>
      <c r="C63" s="4">
        <v>1966</v>
      </c>
      <c r="D63" s="4">
        <f t="shared" si="3"/>
        <v>968</v>
      </c>
      <c r="E63" s="1">
        <v>0.49</v>
      </c>
      <c r="F63">
        <v>44</v>
      </c>
      <c r="G63" t="s">
        <v>11</v>
      </c>
      <c r="H63" s="5">
        <f t="shared" si="4"/>
        <v>4.5999999999999996</v>
      </c>
      <c r="I63" t="str">
        <f t="shared" si="5"/>
        <v>Complete</v>
      </c>
      <c r="J63" t="str">
        <f>IF(H63="","",IF(H63 &lt;3, "Poor", IF(AND(H63&gt;3,H63&lt;4.5),"Average", "Excellent" )))</f>
        <v>Excellent</v>
      </c>
      <c r="K63" t="str">
        <f t="shared" si="6"/>
        <v>Medium Discount</v>
      </c>
    </row>
    <row r="64" spans="1:14" x14ac:dyDescent="0.35">
      <c r="A64" t="s">
        <v>24</v>
      </c>
      <c r="B64" s="4">
        <v>990</v>
      </c>
      <c r="C64" s="4">
        <v>1500</v>
      </c>
      <c r="D64" s="4">
        <f t="shared" si="3"/>
        <v>510</v>
      </c>
      <c r="E64" s="1">
        <v>0.34</v>
      </c>
      <c r="F64">
        <v>39</v>
      </c>
      <c r="G64" t="s">
        <v>13</v>
      </c>
      <c r="H64" s="5">
        <f t="shared" si="4"/>
        <v>4.7</v>
      </c>
      <c r="I64" t="str">
        <f t="shared" si="5"/>
        <v>Complete</v>
      </c>
      <c r="J64" t="str">
        <f>IF(H64="","",IF(H64 &lt;3, "Poor", IF(AND(H64&gt;3,H64&lt;4.5),"Average", "Excellent" )))</f>
        <v>Excellent</v>
      </c>
      <c r="K64" t="str">
        <f t="shared" si="6"/>
        <v>High Discount</v>
      </c>
    </row>
    <row r="65" spans="1:14" x14ac:dyDescent="0.35">
      <c r="A65" t="s">
        <v>55</v>
      </c>
      <c r="B65" s="4">
        <v>389</v>
      </c>
      <c r="C65" s="4">
        <v>656</v>
      </c>
      <c r="D65" s="4">
        <f t="shared" si="3"/>
        <v>267</v>
      </c>
      <c r="E65" s="1">
        <v>0.41</v>
      </c>
      <c r="F65">
        <v>36</v>
      </c>
      <c r="G65" t="s">
        <v>42</v>
      </c>
      <c r="H65" s="5">
        <f t="shared" si="4"/>
        <v>4.3</v>
      </c>
      <c r="I65" t="str">
        <f t="shared" si="5"/>
        <v>Complete</v>
      </c>
      <c r="J65" t="str">
        <f>IF(F65="","",IF(F65 &lt;3, "Poor", IF(AND(F65&gt;3,F65&lt;4.5),"Average", "Excellent" )))</f>
        <v>Excellent</v>
      </c>
      <c r="K65" t="str">
        <f t="shared" si="6"/>
        <v>Medium Discount</v>
      </c>
    </row>
    <row r="66" spans="1:14" x14ac:dyDescent="0.35">
      <c r="A66" t="s">
        <v>52</v>
      </c>
      <c r="B66" s="4">
        <v>1980</v>
      </c>
      <c r="C66" s="4">
        <v>2699</v>
      </c>
      <c r="D66" s="4">
        <f t="shared" ref="D66:D97" si="7">C66-B66</f>
        <v>719</v>
      </c>
      <c r="E66" s="1">
        <v>0.27</v>
      </c>
      <c r="F66">
        <v>32</v>
      </c>
      <c r="G66" t="s">
        <v>7</v>
      </c>
      <c r="H66" s="5">
        <f t="shared" ref="H66:H97" si="8">IF(G66="", "", VALUE(LEFT(G66, SEARCH(" out", G66)-1)))</f>
        <v>4.5</v>
      </c>
      <c r="I66" t="str">
        <f t="shared" ref="I66:I97" si="9">IF(OR(ISBLANK(G66), ISBLANK(D66)), "Missing", "Complete")</f>
        <v>Complete</v>
      </c>
      <c r="J66" t="str">
        <f>IF(F66="","",IF(F66 &lt;3, "Poor", IF(AND(F66&gt;3,F66&lt;4.5),"Average", "Excellent" )))</f>
        <v>Excellent</v>
      </c>
      <c r="K66" t="str">
        <f t="shared" si="6"/>
        <v>Medium Discount</v>
      </c>
    </row>
    <row r="67" spans="1:14" x14ac:dyDescent="0.35">
      <c r="A67" t="s">
        <v>10</v>
      </c>
      <c r="B67" s="4">
        <v>2199</v>
      </c>
      <c r="C67" s="4">
        <v>2923</v>
      </c>
      <c r="D67" s="4">
        <f t="shared" si="7"/>
        <v>724</v>
      </c>
      <c r="E67" s="1">
        <v>0.25</v>
      </c>
      <c r="F67">
        <v>24</v>
      </c>
      <c r="G67" t="s">
        <v>11</v>
      </c>
      <c r="H67" s="5">
        <f t="shared" si="8"/>
        <v>4.5999999999999996</v>
      </c>
      <c r="I67" t="str">
        <f t="shared" si="9"/>
        <v>Complete</v>
      </c>
      <c r="J67" t="str">
        <f>IF(H67="","",IF(H67 &lt;3, "Poor", IF(AND(H67&gt;3,H67&lt;4.5),"Average", "Excellent" )))</f>
        <v>Excellent</v>
      </c>
      <c r="K67" t="str">
        <f t="shared" si="6"/>
        <v>Medium Discount</v>
      </c>
    </row>
    <row r="68" spans="1:14" x14ac:dyDescent="0.35">
      <c r="A68" t="s">
        <v>51</v>
      </c>
      <c r="B68" s="4">
        <v>1940</v>
      </c>
      <c r="C68" s="4">
        <v>2650</v>
      </c>
      <c r="D68" s="4">
        <f t="shared" si="7"/>
        <v>710</v>
      </c>
      <c r="E68" s="1">
        <v>0.27</v>
      </c>
      <c r="F68">
        <v>20</v>
      </c>
      <c r="G68" t="s">
        <v>13</v>
      </c>
      <c r="H68" s="5">
        <f t="shared" si="8"/>
        <v>4.7</v>
      </c>
      <c r="I68" t="str">
        <f t="shared" si="9"/>
        <v>Complete</v>
      </c>
      <c r="J68" t="str">
        <f>IF(F68="","",IF(F68 &lt;3, "Poor", IF(AND(F68&gt;3,F68&lt;4.5),"Average", "Excellent" )))</f>
        <v>Excellent</v>
      </c>
      <c r="K68" t="str">
        <f t="shared" si="6"/>
        <v>Medium Discount</v>
      </c>
    </row>
    <row r="69" spans="1:14" x14ac:dyDescent="0.35">
      <c r="A69" t="s">
        <v>46</v>
      </c>
      <c r="B69" s="4">
        <v>1758</v>
      </c>
      <c r="C69" s="4">
        <v>2499</v>
      </c>
      <c r="D69" s="4">
        <f t="shared" si="7"/>
        <v>741</v>
      </c>
      <c r="E69" s="1">
        <v>0.3</v>
      </c>
      <c r="F69">
        <v>20</v>
      </c>
      <c r="G69" t="s">
        <v>9</v>
      </c>
      <c r="H69" s="5">
        <f t="shared" si="8"/>
        <v>4.0999999999999996</v>
      </c>
      <c r="I69" t="str">
        <f t="shared" si="9"/>
        <v>Complete</v>
      </c>
      <c r="J69" t="str">
        <f>IF(F69="","",IF(F69 &lt;3, "Poor", IF(AND(F69&gt;3,F69&lt;4.5),"Average", "Excellent" )))</f>
        <v>Excellent</v>
      </c>
      <c r="K69" t="str">
        <f t="shared" si="6"/>
        <v>High Discount</v>
      </c>
    </row>
    <row r="70" spans="1:14" hidden="1" x14ac:dyDescent="0.35">
      <c r="A70" t="s">
        <v>93</v>
      </c>
      <c r="B70" s="4">
        <v>382</v>
      </c>
      <c r="C70" s="4">
        <v>700</v>
      </c>
      <c r="D70" s="4">
        <f t="shared" si="7"/>
        <v>318</v>
      </c>
      <c r="E70" s="1">
        <v>0.45</v>
      </c>
      <c r="F70">
        <v>17</v>
      </c>
      <c r="G70" t="s">
        <v>94</v>
      </c>
      <c r="H70" s="5">
        <f t="shared" si="8"/>
        <v>2.6</v>
      </c>
      <c r="I70" t="str">
        <f t="shared" si="9"/>
        <v>Complete</v>
      </c>
      <c r="J70" t="str">
        <f>IF(F70="","",IF(F70 &lt;3, "Poor", IF(AND(F70&gt;3,F70&lt;4.5),"Average", "Excellent" )))</f>
        <v>Excellent</v>
      </c>
      <c r="K70" t="str">
        <f t="shared" si="6"/>
        <v>Medium Discount</v>
      </c>
    </row>
    <row r="71" spans="1:14" hidden="1" x14ac:dyDescent="0.35">
      <c r="A71" t="s">
        <v>86</v>
      </c>
      <c r="B71" s="4">
        <v>1220</v>
      </c>
      <c r="C71" s="4">
        <v>1555</v>
      </c>
      <c r="D71" s="4">
        <f t="shared" si="7"/>
        <v>335</v>
      </c>
      <c r="E71" s="1">
        <v>0.22</v>
      </c>
      <c r="F71">
        <v>16</v>
      </c>
      <c r="G71" t="s">
        <v>87</v>
      </c>
      <c r="H71" s="5">
        <f t="shared" si="8"/>
        <v>2.9</v>
      </c>
      <c r="I71" t="str">
        <f t="shared" si="9"/>
        <v>Complete</v>
      </c>
      <c r="J71" t="str">
        <f>IF(F71="","",IF(F71 &lt;3, "Poor", IF(AND(F71&gt;3,F71&lt;4.5),"Average", "Excellent" )))</f>
        <v>Excellent</v>
      </c>
      <c r="K71" t="str">
        <f t="shared" si="6"/>
        <v>Low Discount</v>
      </c>
    </row>
    <row r="72" spans="1:14" hidden="1" x14ac:dyDescent="0.35">
      <c r="A72" t="s">
        <v>16</v>
      </c>
      <c r="B72" s="4">
        <v>2999</v>
      </c>
      <c r="C72" s="4">
        <v>3290</v>
      </c>
      <c r="D72" s="4">
        <f t="shared" si="7"/>
        <v>291</v>
      </c>
      <c r="E72" s="1">
        <v>0.09</v>
      </c>
      <c r="F72">
        <v>15</v>
      </c>
      <c r="G72" t="s">
        <v>17</v>
      </c>
      <c r="H72" s="5">
        <f t="shared" si="8"/>
        <v>4</v>
      </c>
      <c r="I72" t="str">
        <f t="shared" si="9"/>
        <v>Complete</v>
      </c>
      <c r="J72" t="str">
        <f>IF(H72="","",IF(H72 &lt;3, "Poor", IF(AND(H72&gt;3,H72&lt;4.5),"Average", "Excellent" )))</f>
        <v>Average</v>
      </c>
      <c r="K72" t="str">
        <f t="shared" si="6"/>
        <v>High Discount</v>
      </c>
    </row>
    <row r="73" spans="1:14" hidden="1" x14ac:dyDescent="0.35">
      <c r="A73" t="s">
        <v>84</v>
      </c>
      <c r="B73" s="4">
        <v>325</v>
      </c>
      <c r="C73" s="4">
        <v>680</v>
      </c>
      <c r="D73" s="4">
        <f t="shared" si="7"/>
        <v>355</v>
      </c>
      <c r="E73" s="1">
        <v>0.52</v>
      </c>
      <c r="F73">
        <v>15</v>
      </c>
      <c r="G73" t="s">
        <v>85</v>
      </c>
      <c r="H73" s="5">
        <f t="shared" si="8"/>
        <v>2.7</v>
      </c>
      <c r="I73" t="str">
        <f t="shared" si="9"/>
        <v>Complete</v>
      </c>
      <c r="J73" t="str">
        <f>IF(F73="","",IF(F73 &lt;3, "Poor", IF(AND(F73&gt;3,F73&lt;4.5),"Average", "Excellent" )))</f>
        <v>Excellent</v>
      </c>
      <c r="K73" t="str">
        <f t="shared" si="6"/>
        <v>Medium Discount</v>
      </c>
    </row>
    <row r="74" spans="1:14" hidden="1" x14ac:dyDescent="0.35">
      <c r="A74" t="s">
        <v>39</v>
      </c>
      <c r="B74" s="4">
        <v>1650</v>
      </c>
      <c r="C74" s="4">
        <v>2150</v>
      </c>
      <c r="D74" s="4">
        <f t="shared" si="7"/>
        <v>500</v>
      </c>
      <c r="E74" s="1">
        <v>0.23</v>
      </c>
      <c r="F74">
        <v>14</v>
      </c>
      <c r="G74" t="s">
        <v>40</v>
      </c>
      <c r="H74" s="5">
        <f t="shared" si="8"/>
        <v>4.4000000000000004</v>
      </c>
      <c r="I74" t="str">
        <f t="shared" si="9"/>
        <v>Complete</v>
      </c>
      <c r="J74" t="str">
        <f>IF(F74="","",IF(F74 &lt;3, "Poor", IF(AND(F74&gt;3,F74&lt;4.5),"Average", "Excellent" )))</f>
        <v>Excellent</v>
      </c>
      <c r="K74" t="str">
        <f t="shared" si="6"/>
        <v>High Discount</v>
      </c>
    </row>
    <row r="75" spans="1:14" hidden="1" x14ac:dyDescent="0.35">
      <c r="A75" t="s">
        <v>8</v>
      </c>
      <c r="B75" s="4">
        <v>527</v>
      </c>
      <c r="C75" s="4">
        <v>999</v>
      </c>
      <c r="D75" s="4">
        <f t="shared" si="7"/>
        <v>472</v>
      </c>
      <c r="E75" s="1">
        <v>0.47</v>
      </c>
      <c r="F75">
        <v>14</v>
      </c>
      <c r="G75" t="s">
        <v>9</v>
      </c>
      <c r="H75" s="5">
        <f t="shared" si="8"/>
        <v>4.0999999999999996</v>
      </c>
      <c r="I75" t="str">
        <f t="shared" si="9"/>
        <v>Complete</v>
      </c>
      <c r="J75" t="str">
        <f>IF(H75="","",IF(H75 &lt;3, "Poor", IF(AND(H75&gt;3,H75&lt;4.5),"Average", "Excellent" )))</f>
        <v>Average</v>
      </c>
      <c r="K75" t="str">
        <f t="shared" si="6"/>
        <v>Medium Discount</v>
      </c>
    </row>
    <row r="76" spans="1:14" hidden="1" x14ac:dyDescent="0.35">
      <c r="A76" t="s">
        <v>45</v>
      </c>
      <c r="B76" s="4">
        <v>1350</v>
      </c>
      <c r="C76" s="4">
        <v>1990</v>
      </c>
      <c r="D76" s="4">
        <f t="shared" si="7"/>
        <v>640</v>
      </c>
      <c r="E76" s="1">
        <v>0.32</v>
      </c>
      <c r="F76">
        <v>13</v>
      </c>
      <c r="G76" t="s">
        <v>22</v>
      </c>
      <c r="H76" s="5">
        <f t="shared" si="8"/>
        <v>3.8</v>
      </c>
      <c r="I76" t="str">
        <f t="shared" si="9"/>
        <v>Complete</v>
      </c>
      <c r="J76" t="str">
        <f>IF(F76="","",IF(F76 &lt;3, "Poor", IF(AND(F76&gt;3,F76&lt;4.5),"Average", "Excellent" )))</f>
        <v>Excellent</v>
      </c>
      <c r="K76" t="str">
        <f t="shared" si="6"/>
        <v>High Discount</v>
      </c>
    </row>
    <row r="77" spans="1:14" hidden="1" x14ac:dyDescent="0.35">
      <c r="A77" t="s">
        <v>35</v>
      </c>
      <c r="B77" s="4">
        <v>38</v>
      </c>
      <c r="C77" s="4">
        <v>80</v>
      </c>
      <c r="D77" s="4">
        <f t="shared" si="7"/>
        <v>42</v>
      </c>
      <c r="E77" s="1">
        <v>0.53</v>
      </c>
      <c r="F77">
        <v>13</v>
      </c>
      <c r="G77" t="s">
        <v>36</v>
      </c>
      <c r="H77" s="5">
        <f t="shared" si="8"/>
        <v>3.3</v>
      </c>
      <c r="I77" t="str">
        <f t="shared" si="9"/>
        <v>Complete</v>
      </c>
      <c r="J77" t="str">
        <f>IF(H77="","",IF(H77 &lt;3, "Poor", IF(AND(H77&gt;3,H77&lt;4.5),"Average", "Excellent" )))</f>
        <v>Average</v>
      </c>
      <c r="K77" t="str">
        <f t="shared" si="6"/>
        <v>High Discount</v>
      </c>
      <c r="N77"/>
    </row>
    <row r="78" spans="1:14" hidden="1" x14ac:dyDescent="0.35">
      <c r="A78" t="s">
        <v>80</v>
      </c>
      <c r="B78" s="4">
        <v>2115</v>
      </c>
      <c r="C78" s="4">
        <v>4700</v>
      </c>
      <c r="D78" s="4">
        <f t="shared" si="7"/>
        <v>2585</v>
      </c>
      <c r="E78" s="1">
        <v>0.55000000000000004</v>
      </c>
      <c r="F78">
        <v>13</v>
      </c>
      <c r="G78" t="s">
        <v>81</v>
      </c>
      <c r="H78" s="5">
        <f t="shared" si="8"/>
        <v>2.1</v>
      </c>
      <c r="I78" t="str">
        <f t="shared" si="9"/>
        <v>Complete</v>
      </c>
      <c r="J78" t="str">
        <f>IF(F78="","",IF(F78 &lt;3, "Poor", IF(AND(F78&gt;3,F78&lt;4.5),"Average", "Excellent" )))</f>
        <v>Excellent</v>
      </c>
      <c r="K78" t="str">
        <f t="shared" si="6"/>
        <v>Low Discount</v>
      </c>
      <c r="N78"/>
    </row>
    <row r="79" spans="1:14" hidden="1" x14ac:dyDescent="0.35">
      <c r="A79" t="s">
        <v>44</v>
      </c>
      <c r="B79" s="4">
        <v>2880</v>
      </c>
      <c r="C79" s="4">
        <v>3520</v>
      </c>
      <c r="D79" s="4">
        <f t="shared" si="7"/>
        <v>640</v>
      </c>
      <c r="E79" s="1">
        <v>0.18</v>
      </c>
      <c r="F79">
        <v>12</v>
      </c>
      <c r="G79" t="s">
        <v>22</v>
      </c>
      <c r="H79" s="5">
        <f t="shared" si="8"/>
        <v>3.8</v>
      </c>
      <c r="I79" t="str">
        <f t="shared" si="9"/>
        <v>Complete</v>
      </c>
      <c r="J79" t="str">
        <f>IF(F79="","",IF(F79 &lt;3, "Poor", IF(AND(F79&gt;3,F79&lt;4.5),"Average", "Excellent" )))</f>
        <v>Excellent</v>
      </c>
      <c r="K79" t="str">
        <f t="shared" si="6"/>
        <v>High Discount</v>
      </c>
      <c r="N79"/>
    </row>
    <row r="80" spans="1:14" hidden="1" x14ac:dyDescent="0.35">
      <c r="A80" t="s">
        <v>23</v>
      </c>
      <c r="B80" s="4">
        <v>799</v>
      </c>
      <c r="C80" s="4">
        <v>999</v>
      </c>
      <c r="D80" s="4">
        <f t="shared" si="7"/>
        <v>200</v>
      </c>
      <c r="E80" s="1">
        <v>0.2</v>
      </c>
      <c r="F80">
        <v>12</v>
      </c>
      <c r="G80" t="s">
        <v>9</v>
      </c>
      <c r="H80" s="5">
        <f t="shared" si="8"/>
        <v>4.0999999999999996</v>
      </c>
      <c r="I80" t="str">
        <f t="shared" si="9"/>
        <v>Complete</v>
      </c>
      <c r="J80" t="str">
        <f>IF(H80="","",IF(H80 &lt;3, "Poor", IF(AND(H80&gt;3,H80&lt;4.5),"Average", "Excellent" )))</f>
        <v>Average</v>
      </c>
      <c r="K80" t="str">
        <f t="shared" si="6"/>
        <v>Medium Discount</v>
      </c>
      <c r="N80"/>
    </row>
    <row r="81" spans="1:14" hidden="1" x14ac:dyDescent="0.35">
      <c r="A81" t="s">
        <v>49</v>
      </c>
      <c r="B81" s="4">
        <v>980</v>
      </c>
      <c r="C81" s="4">
        <v>1490</v>
      </c>
      <c r="D81" s="4">
        <f t="shared" si="7"/>
        <v>510</v>
      </c>
      <c r="E81" s="1">
        <v>0.34</v>
      </c>
      <c r="F81">
        <v>12</v>
      </c>
      <c r="G81" t="s">
        <v>13</v>
      </c>
      <c r="H81" s="5">
        <f t="shared" si="8"/>
        <v>4.7</v>
      </c>
      <c r="I81" t="str">
        <f t="shared" si="9"/>
        <v>Complete</v>
      </c>
      <c r="J81" t="str">
        <f>IF(F81="","",IF(F81 &lt;3, "Poor", IF(AND(F81&gt;3,F81&lt;4.5),"Average", "Excellent" )))</f>
        <v>Excellent</v>
      </c>
      <c r="K81" t="str">
        <f t="shared" si="6"/>
        <v>High Discount</v>
      </c>
    </row>
    <row r="82" spans="1:14" hidden="1" x14ac:dyDescent="0.35">
      <c r="A82" t="s">
        <v>25</v>
      </c>
      <c r="B82" s="4">
        <v>552</v>
      </c>
      <c r="C82" s="4">
        <v>1035</v>
      </c>
      <c r="D82" s="4">
        <f t="shared" si="7"/>
        <v>483</v>
      </c>
      <c r="E82" s="1">
        <v>0.47</v>
      </c>
      <c r="F82">
        <v>12</v>
      </c>
      <c r="G82" t="s">
        <v>15</v>
      </c>
      <c r="H82" s="5">
        <f t="shared" si="8"/>
        <v>4.8</v>
      </c>
      <c r="I82" t="str">
        <f t="shared" si="9"/>
        <v>Complete</v>
      </c>
      <c r="J82" t="str">
        <f>IF(H82="","",IF(H82 &lt;3, "Poor", IF(AND(H82&gt;3,H82&lt;4.5),"Average", "Excellent" )))</f>
        <v>Excellent</v>
      </c>
      <c r="K82" t="str">
        <f t="shared" si="6"/>
        <v>High Discount</v>
      </c>
    </row>
    <row r="83" spans="1:14" hidden="1" x14ac:dyDescent="0.35">
      <c r="A83" t="s">
        <v>78</v>
      </c>
      <c r="B83" s="4">
        <v>458</v>
      </c>
      <c r="C83" s="4">
        <v>986</v>
      </c>
      <c r="D83" s="4">
        <f t="shared" si="7"/>
        <v>528</v>
      </c>
      <c r="E83" s="1">
        <v>0.54</v>
      </c>
      <c r="F83">
        <v>10</v>
      </c>
      <c r="G83" t="s">
        <v>79</v>
      </c>
      <c r="H83" s="5">
        <f t="shared" si="8"/>
        <v>3</v>
      </c>
      <c r="I83" t="str">
        <f t="shared" si="9"/>
        <v>Complete</v>
      </c>
      <c r="J83" t="str">
        <f>IF(F83="","",IF(F83 &lt;3, "Poor", IF(AND(F83&gt;3,F83&lt;4.5),"Average", "Excellent" )))</f>
        <v>Excellent</v>
      </c>
      <c r="K83" t="str">
        <f t="shared" si="6"/>
        <v>Medium Discount</v>
      </c>
      <c r="N83"/>
    </row>
    <row r="84" spans="1:14" hidden="1" x14ac:dyDescent="0.35">
      <c r="A84" t="s">
        <v>27</v>
      </c>
      <c r="B84" s="4">
        <v>1680</v>
      </c>
      <c r="C84" s="4">
        <v>2499</v>
      </c>
      <c r="D84" s="4">
        <f t="shared" si="7"/>
        <v>819</v>
      </c>
      <c r="E84" s="1">
        <v>0.33</v>
      </c>
      <c r="F84">
        <v>9</v>
      </c>
      <c r="G84" t="s">
        <v>28</v>
      </c>
      <c r="H84" s="5">
        <f t="shared" si="8"/>
        <v>4.2</v>
      </c>
      <c r="I84" t="str">
        <f t="shared" si="9"/>
        <v>Complete</v>
      </c>
      <c r="J84" t="str">
        <f>IF(H84="","",IF(H84 &lt;3, "Poor", IF(AND(H84&gt;3,H84&lt;4.5),"Average", "Excellent" )))</f>
        <v>Average</v>
      </c>
      <c r="K84" t="str">
        <f t="shared" si="6"/>
        <v>High Discount</v>
      </c>
      <c r="N84"/>
    </row>
    <row r="85" spans="1:14" hidden="1" x14ac:dyDescent="0.35">
      <c r="A85" t="s">
        <v>50</v>
      </c>
      <c r="B85" s="4">
        <v>1820</v>
      </c>
      <c r="C85" s="4">
        <v>3490</v>
      </c>
      <c r="D85" s="4">
        <f t="shared" si="7"/>
        <v>1670</v>
      </c>
      <c r="E85" s="1">
        <v>0.48</v>
      </c>
      <c r="F85">
        <v>9</v>
      </c>
      <c r="G85" t="s">
        <v>42</v>
      </c>
      <c r="H85" s="5">
        <f t="shared" si="8"/>
        <v>4.3</v>
      </c>
      <c r="I85" t="str">
        <f t="shared" si="9"/>
        <v>Complete</v>
      </c>
      <c r="J85" t="str">
        <f>IF(F85="","",IF(F85 &lt;3, "Poor", IF(AND(F85&gt;3,F85&lt;4.5),"Average", "Excellent" )))</f>
        <v>Excellent</v>
      </c>
      <c r="K85" t="str">
        <f t="shared" si="6"/>
        <v>High Discount</v>
      </c>
    </row>
    <row r="86" spans="1:14" hidden="1" x14ac:dyDescent="0.35">
      <c r="A86" t="s">
        <v>48</v>
      </c>
      <c r="B86" s="4">
        <v>185</v>
      </c>
      <c r="C86" s="4">
        <v>382</v>
      </c>
      <c r="D86" s="4">
        <f t="shared" si="7"/>
        <v>197</v>
      </c>
      <c r="E86" s="1">
        <v>0.52</v>
      </c>
      <c r="F86">
        <v>9</v>
      </c>
      <c r="G86" t="s">
        <v>42</v>
      </c>
      <c r="H86" s="5">
        <f t="shared" si="8"/>
        <v>4.3</v>
      </c>
      <c r="I86" t="str">
        <f t="shared" si="9"/>
        <v>Complete</v>
      </c>
      <c r="J86" t="str">
        <f>IF(F86="","",IF(F86 &lt;3, "Poor", IF(AND(F86&gt;3,F86&lt;4.5),"Average", "Excellent" )))</f>
        <v>Excellent</v>
      </c>
      <c r="K86" t="str">
        <f t="shared" si="6"/>
        <v>Medium Discount</v>
      </c>
      <c r="N86"/>
    </row>
    <row r="87" spans="1:14" hidden="1" x14ac:dyDescent="0.35">
      <c r="A87" t="s">
        <v>12</v>
      </c>
      <c r="B87" s="4">
        <v>1580</v>
      </c>
      <c r="C87" s="4">
        <v>2499</v>
      </c>
      <c r="D87" s="4">
        <f t="shared" si="7"/>
        <v>919</v>
      </c>
      <c r="E87" s="1">
        <v>0.37</v>
      </c>
      <c r="F87">
        <v>7</v>
      </c>
      <c r="G87" t="s">
        <v>13</v>
      </c>
      <c r="H87" s="5">
        <f t="shared" si="8"/>
        <v>4.7</v>
      </c>
      <c r="I87" t="str">
        <f t="shared" si="9"/>
        <v>Complete</v>
      </c>
      <c r="J87" t="str">
        <f>IF(H87="","",IF(H87 &lt;3, "Poor", IF(AND(H87&gt;3,H87&lt;4.5),"Average", "Excellent" )))</f>
        <v>Excellent</v>
      </c>
      <c r="K87" t="str">
        <f t="shared" si="6"/>
        <v>High Discount</v>
      </c>
      <c r="N87"/>
    </row>
    <row r="88" spans="1:14" hidden="1" x14ac:dyDescent="0.35">
      <c r="A88" t="s">
        <v>99</v>
      </c>
      <c r="B88" s="4">
        <v>1570</v>
      </c>
      <c r="C88" s="4">
        <v>2988</v>
      </c>
      <c r="D88" s="4">
        <f t="shared" si="7"/>
        <v>1418</v>
      </c>
      <c r="E88" s="1">
        <v>0.47</v>
      </c>
      <c r="F88">
        <v>7</v>
      </c>
      <c r="G88" t="s">
        <v>81</v>
      </c>
      <c r="H88" s="5">
        <f t="shared" si="8"/>
        <v>2.1</v>
      </c>
      <c r="I88" t="str">
        <f t="shared" si="9"/>
        <v>Complete</v>
      </c>
      <c r="J88" t="str">
        <f>IF(F88="","",IF(F88 &lt;3, "Poor", IF(AND(F88&gt;3,F88&lt;4.5),"Average", "Excellent" )))</f>
        <v>Excellent</v>
      </c>
      <c r="K88" t="str">
        <f t="shared" si="6"/>
        <v>High Discount</v>
      </c>
      <c r="N88"/>
    </row>
    <row r="89" spans="1:14" hidden="1" x14ac:dyDescent="0.35">
      <c r="A89" t="s">
        <v>90</v>
      </c>
      <c r="B89" s="4">
        <v>1000</v>
      </c>
      <c r="C89" s="4">
        <v>2000</v>
      </c>
      <c r="D89" s="4">
        <f t="shared" si="7"/>
        <v>1000</v>
      </c>
      <c r="E89" s="1">
        <v>0.5</v>
      </c>
      <c r="F89">
        <v>7</v>
      </c>
      <c r="G89" t="s">
        <v>91</v>
      </c>
      <c r="H89" s="5">
        <f t="shared" si="8"/>
        <v>2.2999999999999998</v>
      </c>
      <c r="I89" t="str">
        <f t="shared" si="9"/>
        <v>Complete</v>
      </c>
      <c r="J89" t="str">
        <f>IF(F89="","",IF(F89 &lt;3, "Poor", IF(AND(F89&gt;3,F89&lt;4.5),"Average", "Excellent" )))</f>
        <v>Excellent</v>
      </c>
      <c r="K89" t="str">
        <f t="shared" si="6"/>
        <v>High Discount</v>
      </c>
      <c r="N89"/>
    </row>
    <row r="90" spans="1:14" hidden="1" x14ac:dyDescent="0.35">
      <c r="A90" t="s">
        <v>41</v>
      </c>
      <c r="B90" s="4">
        <v>2048</v>
      </c>
      <c r="C90" s="4">
        <v>4500</v>
      </c>
      <c r="D90" s="4">
        <f t="shared" si="7"/>
        <v>2452</v>
      </c>
      <c r="E90" s="1">
        <v>0.54</v>
      </c>
      <c r="F90">
        <v>7</v>
      </c>
      <c r="G90" t="s">
        <v>42</v>
      </c>
      <c r="H90" s="5">
        <f t="shared" si="8"/>
        <v>4.3</v>
      </c>
      <c r="I90" t="str">
        <f t="shared" si="9"/>
        <v>Complete</v>
      </c>
      <c r="J90" t="str">
        <f>IF(F90="","",IF(F90 &lt;3, "Poor", IF(AND(F90&gt;3,F90&lt;4.5),"Average", "Excellent" )))</f>
        <v>Excellent</v>
      </c>
      <c r="K90" t="str">
        <f t="shared" si="6"/>
        <v>Low Discount</v>
      </c>
      <c r="N90"/>
    </row>
    <row r="91" spans="1:14" hidden="1" x14ac:dyDescent="0.35">
      <c r="A91" t="s">
        <v>76</v>
      </c>
      <c r="B91" s="4">
        <v>2170</v>
      </c>
      <c r="C91" s="4">
        <v>2500</v>
      </c>
      <c r="D91" s="4">
        <f t="shared" si="7"/>
        <v>330</v>
      </c>
      <c r="E91" s="1">
        <v>0.13</v>
      </c>
      <c r="F91">
        <v>6</v>
      </c>
      <c r="G91" t="s">
        <v>77</v>
      </c>
      <c r="H91" s="5">
        <f t="shared" si="8"/>
        <v>2.5</v>
      </c>
      <c r="I91" t="str">
        <f t="shared" si="9"/>
        <v>Complete</v>
      </c>
      <c r="J91" t="str">
        <f>IF(F91="","",IF(F91 &lt;3, "Poor", IF(AND(F91&gt;3,F91&lt;4.5),"Average", "Excellent" )))</f>
        <v>Excellent</v>
      </c>
      <c r="K91" t="str">
        <f t="shared" si="6"/>
        <v>Medium Discount</v>
      </c>
      <c r="N91"/>
    </row>
    <row r="92" spans="1:14" hidden="1" x14ac:dyDescent="0.35">
      <c r="A92" t="s">
        <v>38</v>
      </c>
      <c r="B92" s="4">
        <v>880</v>
      </c>
      <c r="C92" s="4">
        <v>1350</v>
      </c>
      <c r="D92" s="4">
        <f t="shared" si="7"/>
        <v>470</v>
      </c>
      <c r="E92" s="1">
        <v>0.35</v>
      </c>
      <c r="F92">
        <v>6</v>
      </c>
      <c r="G92" t="s">
        <v>17</v>
      </c>
      <c r="H92" s="5">
        <f t="shared" si="8"/>
        <v>4</v>
      </c>
      <c r="I92" t="str">
        <f t="shared" si="9"/>
        <v>Complete</v>
      </c>
      <c r="J92" t="str">
        <f>IF(F92="","",IF(F92 &lt;3, "Poor", IF(AND(F92&gt;3,F92&lt;4.5),"Average", "Excellent" )))</f>
        <v>Excellent</v>
      </c>
      <c r="K92" t="str">
        <f t="shared" ref="K92:K116" si="10">IF(E93&lt;20%, "Low Discount", IF(AND(E93&gt;20%, E93&lt;40%), "Medium Discount", "High Discount"))</f>
        <v>High Discount</v>
      </c>
      <c r="N92"/>
    </row>
    <row r="93" spans="1:14" hidden="1" x14ac:dyDescent="0.35">
      <c r="A93" t="s">
        <v>26</v>
      </c>
      <c r="B93" s="4">
        <v>501</v>
      </c>
      <c r="C93" s="4">
        <v>860</v>
      </c>
      <c r="D93" s="4">
        <f t="shared" si="7"/>
        <v>359</v>
      </c>
      <c r="E93" s="1">
        <v>0.42</v>
      </c>
      <c r="F93">
        <v>6</v>
      </c>
      <c r="G93" t="s">
        <v>7</v>
      </c>
      <c r="H93" s="5">
        <f t="shared" si="8"/>
        <v>4.5</v>
      </c>
      <c r="I93" t="str">
        <f t="shared" si="9"/>
        <v>Complete</v>
      </c>
      <c r="J93" t="str">
        <f>IF(H93="","",IF(H93 &lt;3, "Poor", IF(AND(H93&gt;3,H93&lt;4.5),"Average", "Excellent" )))</f>
        <v>Excellent</v>
      </c>
      <c r="K93" t="str">
        <f t="shared" si="10"/>
        <v>High Discount</v>
      </c>
      <c r="N93"/>
    </row>
    <row r="94" spans="1:14" hidden="1" x14ac:dyDescent="0.35">
      <c r="A94" t="s">
        <v>96</v>
      </c>
      <c r="B94" s="4">
        <v>345</v>
      </c>
      <c r="C94" s="4">
        <v>602</v>
      </c>
      <c r="D94" s="4">
        <f t="shared" si="7"/>
        <v>257</v>
      </c>
      <c r="E94" s="1">
        <v>0.43</v>
      </c>
      <c r="F94">
        <v>6</v>
      </c>
      <c r="G94" t="s">
        <v>91</v>
      </c>
      <c r="H94" s="5">
        <f t="shared" si="8"/>
        <v>2.2999999999999998</v>
      </c>
      <c r="I94" t="str">
        <f t="shared" si="9"/>
        <v>Complete</v>
      </c>
      <c r="J94" t="str">
        <f>IF(F94="","",IF(F94 &lt;3, "Poor", IF(AND(F94&gt;3,F94&lt;4.5),"Average", "Excellent" )))</f>
        <v>Excellent</v>
      </c>
      <c r="K94" t="str">
        <f t="shared" si="10"/>
        <v>High Discount</v>
      </c>
      <c r="N94"/>
    </row>
    <row r="95" spans="1:14" hidden="1" x14ac:dyDescent="0.35">
      <c r="A95" t="s">
        <v>88</v>
      </c>
      <c r="B95" s="4">
        <v>990</v>
      </c>
      <c r="C95" s="4">
        <v>1814</v>
      </c>
      <c r="D95" s="4">
        <f t="shared" si="7"/>
        <v>824</v>
      </c>
      <c r="E95" s="1">
        <v>0.45</v>
      </c>
      <c r="F95">
        <v>6</v>
      </c>
      <c r="G95" t="s">
        <v>89</v>
      </c>
      <c r="H95" s="5">
        <f t="shared" si="8"/>
        <v>2.2000000000000002</v>
      </c>
      <c r="I95" t="str">
        <f t="shared" si="9"/>
        <v>Complete</v>
      </c>
      <c r="J95" t="str">
        <f>IF(F95="","",IF(F95 &lt;3, "Poor", IF(AND(F95&gt;3,F95&lt;4.5),"Average", "Excellent" )))</f>
        <v>Excellent</v>
      </c>
      <c r="K95" t="str">
        <f t="shared" si="10"/>
        <v>High Discount</v>
      </c>
      <c r="N95"/>
    </row>
    <row r="96" spans="1:14" hidden="1" x14ac:dyDescent="0.35">
      <c r="A96" t="s">
        <v>98</v>
      </c>
      <c r="B96" s="4">
        <v>968</v>
      </c>
      <c r="C96" s="4">
        <v>1814</v>
      </c>
      <c r="D96" s="4">
        <f t="shared" si="7"/>
        <v>846</v>
      </c>
      <c r="E96" s="1">
        <v>0.47</v>
      </c>
      <c r="F96">
        <v>6</v>
      </c>
      <c r="G96" t="s">
        <v>89</v>
      </c>
      <c r="H96" s="5">
        <f t="shared" si="8"/>
        <v>2.2000000000000002</v>
      </c>
      <c r="I96" t="str">
        <f t="shared" si="9"/>
        <v>Complete</v>
      </c>
      <c r="J96" t="str">
        <f>IF(F96="","",IF(F96 &lt;3, "Poor", IF(AND(F96&gt;3,F96&lt;4.5),"Average", "Excellent" )))</f>
        <v>Excellent</v>
      </c>
      <c r="K96" t="str">
        <f t="shared" si="10"/>
        <v>Low Discount</v>
      </c>
      <c r="N96"/>
    </row>
    <row r="97" spans="1:14" hidden="1" x14ac:dyDescent="0.35">
      <c r="A97" t="s">
        <v>33</v>
      </c>
      <c r="B97" s="4">
        <v>2999</v>
      </c>
      <c r="C97" s="4">
        <v>3699</v>
      </c>
      <c r="D97" s="4">
        <f t="shared" si="7"/>
        <v>700</v>
      </c>
      <c r="E97" s="1">
        <v>0.19</v>
      </c>
      <c r="F97">
        <v>5</v>
      </c>
      <c r="G97" t="s">
        <v>11</v>
      </c>
      <c r="H97" s="5">
        <f t="shared" si="8"/>
        <v>4.5999999999999996</v>
      </c>
      <c r="I97" t="str">
        <f t="shared" si="9"/>
        <v>Complete</v>
      </c>
      <c r="J97" t="str">
        <f>IF(H97="","",IF(H97 &lt;3, "Poor", IF(AND(H97&gt;3,H97&lt;4.5),"Average", "Excellent" )))</f>
        <v>Excellent</v>
      </c>
      <c r="K97" t="str">
        <f t="shared" si="10"/>
        <v>Medium Discount</v>
      </c>
      <c r="N97"/>
    </row>
    <row r="98" spans="1:14" hidden="1" x14ac:dyDescent="0.35">
      <c r="A98" t="s">
        <v>14</v>
      </c>
      <c r="B98" s="4">
        <v>1740</v>
      </c>
      <c r="C98" s="4">
        <v>2356</v>
      </c>
      <c r="D98" s="4">
        <f t="shared" ref="D98:D116" si="11">C98-B98</f>
        <v>616</v>
      </c>
      <c r="E98" s="1">
        <v>0.26</v>
      </c>
      <c r="F98">
        <v>5</v>
      </c>
      <c r="G98" t="s">
        <v>15</v>
      </c>
      <c r="H98" s="5">
        <f t="shared" ref="H98:H116" si="12">IF(G98="", "", VALUE(LEFT(G98, SEARCH(" out", G98)-1)))</f>
        <v>4.8</v>
      </c>
      <c r="I98" t="str">
        <f t="shared" ref="I98:I116" si="13">IF(OR(ISBLANK(G98), ISBLANK(D98)), "Missing", "Complete")</f>
        <v>Complete</v>
      </c>
      <c r="J98" t="str">
        <f>IF(H98="","",IF(H98 &lt;3, "Poor", IF(AND(H98&gt;3,H98&lt;4.5),"Average", "Excellent" )))</f>
        <v>Excellent</v>
      </c>
      <c r="K98" t="str">
        <f t="shared" si="10"/>
        <v>Medium Discount</v>
      </c>
      <c r="N98"/>
    </row>
    <row r="99" spans="1:14" hidden="1" x14ac:dyDescent="0.35">
      <c r="A99" t="s">
        <v>95</v>
      </c>
      <c r="B99" s="4">
        <v>2300</v>
      </c>
      <c r="C99" s="4">
        <v>3240</v>
      </c>
      <c r="D99" s="4">
        <f t="shared" si="11"/>
        <v>940</v>
      </c>
      <c r="E99" s="1">
        <v>0.28999999999999998</v>
      </c>
      <c r="F99">
        <v>5</v>
      </c>
      <c r="G99" t="s">
        <v>79</v>
      </c>
      <c r="H99" s="5">
        <f t="shared" si="12"/>
        <v>3</v>
      </c>
      <c r="I99" t="str">
        <f t="shared" si="13"/>
        <v>Complete</v>
      </c>
      <c r="J99" t="str">
        <f>IF(F99="","",IF(F99 &lt;3, "Poor", IF(AND(F99&gt;3,F99&lt;4.5),"Average", "Excellent" )))</f>
        <v>Excellent</v>
      </c>
      <c r="K99" t="str">
        <f t="shared" si="10"/>
        <v>Medium Discount</v>
      </c>
      <c r="N99"/>
    </row>
    <row r="100" spans="1:14" hidden="1" x14ac:dyDescent="0.35">
      <c r="A100" t="s">
        <v>92</v>
      </c>
      <c r="B100" s="4">
        <v>3750</v>
      </c>
      <c r="C100" s="4">
        <v>6143</v>
      </c>
      <c r="D100" s="4">
        <f t="shared" si="11"/>
        <v>2393</v>
      </c>
      <c r="E100" s="1">
        <v>0.39</v>
      </c>
      <c r="F100">
        <v>5</v>
      </c>
      <c r="G100" t="s">
        <v>79</v>
      </c>
      <c r="H100" s="5">
        <f t="shared" si="12"/>
        <v>3</v>
      </c>
      <c r="I100" t="str">
        <f t="shared" si="13"/>
        <v>Complete</v>
      </c>
      <c r="J100" t="str">
        <f>IF(F100="","",IF(F100 &lt;3, "Poor", IF(AND(F100&gt;3,F100&lt;4.5),"Average", "Excellent" )))</f>
        <v>Excellent</v>
      </c>
      <c r="K100" t="str">
        <f t="shared" si="10"/>
        <v>High Discount</v>
      </c>
      <c r="N100"/>
    </row>
    <row r="101" spans="1:14" hidden="1" x14ac:dyDescent="0.35">
      <c r="A101" t="s">
        <v>97</v>
      </c>
      <c r="B101" s="4">
        <v>509</v>
      </c>
      <c r="C101" s="4">
        <v>899</v>
      </c>
      <c r="D101" s="4">
        <f t="shared" si="11"/>
        <v>390</v>
      </c>
      <c r="E101" s="1">
        <v>0.43</v>
      </c>
      <c r="F101">
        <v>5</v>
      </c>
      <c r="G101" t="s">
        <v>79</v>
      </c>
      <c r="H101" s="5">
        <f t="shared" si="12"/>
        <v>3</v>
      </c>
      <c r="I101" t="str">
        <f t="shared" si="13"/>
        <v>Complete</v>
      </c>
      <c r="J101" t="str">
        <f>IF(F101="","",IF(F101 &lt;3, "Poor", IF(AND(F101&gt;3,F101&lt;4.5),"Average", "Excellent" )))</f>
        <v>Excellent</v>
      </c>
      <c r="K101" t="str">
        <f t="shared" si="10"/>
        <v>High Discount</v>
      </c>
      <c r="N101"/>
    </row>
    <row r="102" spans="1:14" hidden="1" x14ac:dyDescent="0.35">
      <c r="A102" t="s">
        <v>21</v>
      </c>
      <c r="B102" s="4">
        <v>1600</v>
      </c>
      <c r="C102" s="4">
        <v>2929</v>
      </c>
      <c r="D102" s="4">
        <f t="shared" si="11"/>
        <v>1329</v>
      </c>
      <c r="E102" s="1">
        <v>0.45</v>
      </c>
      <c r="F102">
        <v>5</v>
      </c>
      <c r="G102" t="s">
        <v>22</v>
      </c>
      <c r="H102" s="5">
        <f t="shared" si="12"/>
        <v>3.8</v>
      </c>
      <c r="I102" t="str">
        <f t="shared" si="13"/>
        <v>Complete</v>
      </c>
      <c r="J102" t="str">
        <f>IF(H102="","",IF(H102 &lt;3, "Poor", IF(AND(H102&gt;3,H102&lt;4.5),"Average", "Excellent" )))</f>
        <v>Average</v>
      </c>
      <c r="K102" t="str">
        <f t="shared" si="10"/>
        <v>High Discount</v>
      </c>
      <c r="N102"/>
    </row>
    <row r="103" spans="1:14" hidden="1" x14ac:dyDescent="0.35">
      <c r="A103" t="s">
        <v>20</v>
      </c>
      <c r="B103" s="4">
        <v>1274</v>
      </c>
      <c r="C103" s="4">
        <v>2800</v>
      </c>
      <c r="D103" s="4">
        <f t="shared" si="11"/>
        <v>1526</v>
      </c>
      <c r="E103" s="1">
        <v>0.55000000000000004</v>
      </c>
      <c r="F103">
        <v>5</v>
      </c>
      <c r="G103" t="s">
        <v>15</v>
      </c>
      <c r="H103" s="5">
        <f t="shared" si="12"/>
        <v>4.8</v>
      </c>
      <c r="I103" t="str">
        <f t="shared" si="13"/>
        <v>Complete</v>
      </c>
      <c r="J103" t="str">
        <f>IF(H103="","",IF(H103 &lt;3, "Poor", IF(AND(H103&gt;3,H103&lt;4.5),"Average", "Excellent" )))</f>
        <v>Excellent</v>
      </c>
      <c r="K103" t="str">
        <f t="shared" si="10"/>
        <v>High Discount</v>
      </c>
      <c r="N103"/>
    </row>
    <row r="104" spans="1:14" hidden="1" x14ac:dyDescent="0.35">
      <c r="A104" t="s">
        <v>32</v>
      </c>
      <c r="B104" s="4">
        <v>2025</v>
      </c>
      <c r="C104" s="4">
        <v>3971</v>
      </c>
      <c r="D104" s="4">
        <f t="shared" si="11"/>
        <v>1946</v>
      </c>
      <c r="E104" s="1">
        <v>0.49</v>
      </c>
      <c r="F104">
        <v>3</v>
      </c>
      <c r="G104" t="s">
        <v>30</v>
      </c>
      <c r="H104" s="5">
        <f t="shared" si="12"/>
        <v>5</v>
      </c>
      <c r="I104" t="str">
        <f t="shared" si="13"/>
        <v>Complete</v>
      </c>
      <c r="J104" t="str">
        <f>IF(H104="","",IF(H104 &lt;3, "Poor", IF(AND(H104&gt;3,H104&lt;4.5),"Average", "Excellent" )))</f>
        <v>Excellent</v>
      </c>
      <c r="K104" t="str">
        <f t="shared" si="10"/>
        <v>Medium Discount</v>
      </c>
      <c r="N104"/>
    </row>
    <row r="105" spans="1:14" hidden="1" x14ac:dyDescent="0.35">
      <c r="A105" t="s">
        <v>19</v>
      </c>
      <c r="B105" s="4">
        <v>988</v>
      </c>
      <c r="C105" s="4">
        <v>1580</v>
      </c>
      <c r="D105" s="4">
        <f t="shared" si="11"/>
        <v>592</v>
      </c>
      <c r="E105" s="1">
        <v>0.37</v>
      </c>
      <c r="F105">
        <v>2</v>
      </c>
      <c r="G105" t="s">
        <v>17</v>
      </c>
      <c r="H105" s="5">
        <f t="shared" si="12"/>
        <v>4</v>
      </c>
      <c r="I105" t="str">
        <f t="shared" si="13"/>
        <v>Complete</v>
      </c>
      <c r="J105" t="str">
        <f>IF(H105="","",IF(H105 &lt;3, "Poor", IF(AND(H105&gt;3,H105&lt;4.5),"Average", "Excellent" )))</f>
        <v>Average</v>
      </c>
      <c r="K105" t="str">
        <f t="shared" si="10"/>
        <v>Medium Discount</v>
      </c>
      <c r="N105"/>
    </row>
    <row r="106" spans="1:14" hidden="1" x14ac:dyDescent="0.35">
      <c r="A106" t="s">
        <v>6</v>
      </c>
      <c r="B106" s="4">
        <v>950</v>
      </c>
      <c r="C106" s="4">
        <v>1525</v>
      </c>
      <c r="D106" s="4">
        <f t="shared" si="11"/>
        <v>575</v>
      </c>
      <c r="E106" s="1">
        <v>0.38</v>
      </c>
      <c r="F106">
        <v>2</v>
      </c>
      <c r="G106" t="s">
        <v>7</v>
      </c>
      <c r="H106" s="5">
        <f t="shared" si="12"/>
        <v>4.5</v>
      </c>
      <c r="I106" t="str">
        <f t="shared" si="13"/>
        <v>Complete</v>
      </c>
      <c r="J106" t="str">
        <f>IF(H106="","",IF(H106 &lt;3, "Poor", IF(AND(H106&gt;3,H106&lt;4.5),"Average", "Excellent" )))</f>
        <v>Excellent</v>
      </c>
      <c r="K106" t="str">
        <f t="shared" si="10"/>
        <v>Medium Discount</v>
      </c>
    </row>
    <row r="107" spans="1:14" hidden="1" x14ac:dyDescent="0.35">
      <c r="A107" t="s">
        <v>56</v>
      </c>
      <c r="B107" s="4" t="s">
        <v>138</v>
      </c>
      <c r="C107" s="4" t="s">
        <v>137</v>
      </c>
      <c r="D107" s="4" t="e">
        <f t="shared" si="11"/>
        <v>#VALUE!</v>
      </c>
      <c r="E107" s="1">
        <v>0.38</v>
      </c>
      <c r="F107">
        <v>2</v>
      </c>
      <c r="G107" t="s">
        <v>7</v>
      </c>
      <c r="H107" s="5">
        <f t="shared" si="12"/>
        <v>4.5</v>
      </c>
      <c r="I107" t="str">
        <f t="shared" si="13"/>
        <v>Complete</v>
      </c>
      <c r="J107" t="str">
        <f>IF(F107="","",IF(F107 &lt;3, "Poor", IF(AND(F107&gt;3,F107&lt;4.5),"Average", "Excellent" )))</f>
        <v>Poor</v>
      </c>
      <c r="K107" t="str">
        <f t="shared" si="10"/>
        <v>High Discount</v>
      </c>
      <c r="N107"/>
    </row>
    <row r="108" spans="1:14" hidden="1" x14ac:dyDescent="0.35">
      <c r="A108" t="s">
        <v>31</v>
      </c>
      <c r="B108" s="4">
        <v>195</v>
      </c>
      <c r="C108" s="4">
        <v>360</v>
      </c>
      <c r="D108" s="4">
        <f t="shared" si="11"/>
        <v>165</v>
      </c>
      <c r="E108" s="1">
        <v>0.46</v>
      </c>
      <c r="F108">
        <v>2</v>
      </c>
      <c r="G108" t="s">
        <v>30</v>
      </c>
      <c r="H108" s="5">
        <f t="shared" si="12"/>
        <v>5</v>
      </c>
      <c r="I108" t="str">
        <f t="shared" si="13"/>
        <v>Complete</v>
      </c>
      <c r="J108" t="str">
        <f>IF(H108="","",IF(H108 &lt;3, "Poor", IF(AND(H108&gt;3,H108&lt;4.5),"Average", "Excellent" )))</f>
        <v>Excellent</v>
      </c>
      <c r="K108" t="str">
        <f t="shared" si="10"/>
        <v>High Discount</v>
      </c>
      <c r="N108"/>
    </row>
    <row r="109" spans="1:14" hidden="1" x14ac:dyDescent="0.35">
      <c r="A109" t="s">
        <v>29</v>
      </c>
      <c r="B109" s="4">
        <v>332</v>
      </c>
      <c r="C109" s="4">
        <v>684</v>
      </c>
      <c r="D109" s="4">
        <f t="shared" si="11"/>
        <v>352</v>
      </c>
      <c r="E109" s="1">
        <v>0.51</v>
      </c>
      <c r="F109">
        <v>2</v>
      </c>
      <c r="G109" t="s">
        <v>30</v>
      </c>
      <c r="H109" s="5">
        <f t="shared" si="12"/>
        <v>5</v>
      </c>
      <c r="I109" t="str">
        <f t="shared" si="13"/>
        <v>Complete</v>
      </c>
      <c r="J109" t="str">
        <f>IF(H109="","",IF(H109 &lt;3, "Poor", IF(AND(H109&gt;3,H109&lt;4.5),"Average", "Excellent" )))</f>
        <v>Excellent</v>
      </c>
      <c r="K109" t="str">
        <f t="shared" si="10"/>
        <v>High Discount</v>
      </c>
      <c r="N109"/>
    </row>
    <row r="110" spans="1:14" hidden="1" x14ac:dyDescent="0.35">
      <c r="A110" t="s">
        <v>54</v>
      </c>
      <c r="B110" s="4">
        <v>171</v>
      </c>
      <c r="C110" s="4">
        <v>360</v>
      </c>
      <c r="D110" s="4">
        <f t="shared" si="11"/>
        <v>189</v>
      </c>
      <c r="E110" s="1">
        <v>0.53</v>
      </c>
      <c r="F110">
        <v>2</v>
      </c>
      <c r="G110" t="s">
        <v>30</v>
      </c>
      <c r="H110" s="5">
        <f t="shared" si="12"/>
        <v>5</v>
      </c>
      <c r="I110" t="str">
        <f t="shared" si="13"/>
        <v>Complete</v>
      </c>
      <c r="J110" t="str">
        <f t="shared" ref="J110:J116" si="14">IF(F110="","",IF(F110 &lt;3, "Poor", IF(AND(F110&gt;3,F110&lt;4.5),"Average", "Excellent" )))</f>
        <v>Poor</v>
      </c>
      <c r="K110" t="str">
        <f t="shared" si="10"/>
        <v>Medium Discount</v>
      </c>
      <c r="N110"/>
    </row>
    <row r="111" spans="1:14" hidden="1" x14ac:dyDescent="0.35">
      <c r="A111" t="s">
        <v>125</v>
      </c>
      <c r="B111" s="4">
        <v>3640</v>
      </c>
      <c r="C111" s="4">
        <v>4588</v>
      </c>
      <c r="D111" s="4">
        <f t="shared" si="11"/>
        <v>948</v>
      </c>
      <c r="E111" s="1">
        <v>0.21</v>
      </c>
      <c r="F111">
        <v>1</v>
      </c>
      <c r="G111" t="s">
        <v>30</v>
      </c>
      <c r="H111" s="5">
        <f t="shared" si="12"/>
        <v>5</v>
      </c>
      <c r="I111" t="str">
        <f t="shared" si="13"/>
        <v>Complete</v>
      </c>
      <c r="J111" t="str">
        <f t="shared" si="14"/>
        <v>Poor</v>
      </c>
      <c r="K111" t="str">
        <f t="shared" si="10"/>
        <v>High Discount</v>
      </c>
      <c r="N111"/>
    </row>
    <row r="112" spans="1:14" hidden="1" x14ac:dyDescent="0.35">
      <c r="A112" t="s">
        <v>53</v>
      </c>
      <c r="B112" s="4">
        <v>1620</v>
      </c>
      <c r="C112" s="4">
        <v>2690</v>
      </c>
      <c r="D112" s="4">
        <f t="shared" si="11"/>
        <v>1070</v>
      </c>
      <c r="E112" s="1">
        <v>0.4</v>
      </c>
      <c r="F112">
        <v>1</v>
      </c>
      <c r="G112" t="s">
        <v>30</v>
      </c>
      <c r="H112" s="5">
        <f t="shared" si="12"/>
        <v>5</v>
      </c>
      <c r="I112" t="str">
        <f t="shared" si="13"/>
        <v>Complete</v>
      </c>
      <c r="J112" t="str">
        <f t="shared" si="14"/>
        <v>Poor</v>
      </c>
      <c r="K112" t="str">
        <f t="shared" si="10"/>
        <v>High Discount</v>
      </c>
      <c r="N112"/>
    </row>
    <row r="113" spans="1:14" hidden="1" x14ac:dyDescent="0.35">
      <c r="A113" t="s">
        <v>104</v>
      </c>
      <c r="B113" s="4">
        <v>1189</v>
      </c>
      <c r="C113" s="4">
        <v>2199</v>
      </c>
      <c r="D113" s="4">
        <f t="shared" si="11"/>
        <v>1010</v>
      </c>
      <c r="E113" s="1">
        <v>0.46</v>
      </c>
      <c r="F113">
        <v>1</v>
      </c>
      <c r="G113" t="s">
        <v>79</v>
      </c>
      <c r="H113" s="5">
        <f t="shared" si="12"/>
        <v>3</v>
      </c>
      <c r="I113" t="str">
        <f t="shared" si="13"/>
        <v>Complete</v>
      </c>
      <c r="J113" t="str">
        <f t="shared" si="14"/>
        <v>Poor</v>
      </c>
      <c r="K113" t="str">
        <f t="shared" si="10"/>
        <v>High Discount</v>
      </c>
      <c r="N113"/>
    </row>
    <row r="114" spans="1:14" hidden="1" x14ac:dyDescent="0.35">
      <c r="A114" t="s">
        <v>108</v>
      </c>
      <c r="B114" s="4">
        <v>330</v>
      </c>
      <c r="C114" s="4">
        <v>647</v>
      </c>
      <c r="D114" s="4">
        <f t="shared" si="11"/>
        <v>317</v>
      </c>
      <c r="E114" s="1">
        <v>0.49</v>
      </c>
      <c r="F114">
        <v>1</v>
      </c>
      <c r="G114" t="s">
        <v>17</v>
      </c>
      <c r="H114" s="5">
        <f t="shared" si="12"/>
        <v>4</v>
      </c>
      <c r="I114" t="str">
        <f t="shared" si="13"/>
        <v>Complete</v>
      </c>
      <c r="J114" t="str">
        <f t="shared" si="14"/>
        <v>Poor</v>
      </c>
      <c r="K114" t="str">
        <f t="shared" si="10"/>
        <v>High Discount</v>
      </c>
      <c r="N114"/>
    </row>
    <row r="115" spans="1:14" hidden="1" x14ac:dyDescent="0.35">
      <c r="A115" t="s">
        <v>105</v>
      </c>
      <c r="B115" s="4">
        <v>979</v>
      </c>
      <c r="C115" s="4">
        <v>1920</v>
      </c>
      <c r="D115" s="4">
        <f t="shared" si="11"/>
        <v>941</v>
      </c>
      <c r="E115" s="1">
        <v>0.49</v>
      </c>
      <c r="F115">
        <v>1</v>
      </c>
      <c r="G115" t="s">
        <v>30</v>
      </c>
      <c r="H115" s="5">
        <f t="shared" si="12"/>
        <v>5</v>
      </c>
      <c r="I115" t="str">
        <f t="shared" si="13"/>
        <v>Complete</v>
      </c>
      <c r="J115" t="str">
        <f t="shared" si="14"/>
        <v>Poor</v>
      </c>
      <c r="K115" t="str">
        <f t="shared" si="10"/>
        <v>High Discount</v>
      </c>
    </row>
    <row r="116" spans="1:14" hidden="1" x14ac:dyDescent="0.35">
      <c r="A116" t="s">
        <v>134</v>
      </c>
      <c r="B116" s="4">
        <v>450</v>
      </c>
      <c r="C116" s="4">
        <v>900</v>
      </c>
      <c r="D116" s="4">
        <f t="shared" si="11"/>
        <v>450</v>
      </c>
      <c r="E116" s="1">
        <v>0.5</v>
      </c>
      <c r="F116">
        <v>1</v>
      </c>
      <c r="G116" t="s">
        <v>135</v>
      </c>
      <c r="H116" s="5">
        <f t="shared" si="12"/>
        <v>2</v>
      </c>
      <c r="I116" t="str">
        <f t="shared" si="13"/>
        <v>Complete</v>
      </c>
      <c r="J116" t="str">
        <f t="shared" si="14"/>
        <v>Poor</v>
      </c>
      <c r="K116" t="str">
        <f t="shared" si="10"/>
        <v>Low Discount</v>
      </c>
      <c r="N11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601E1-9CDC-48F8-B863-36E536E80FF7}">
  <dimension ref="B3:C50"/>
  <sheetViews>
    <sheetView tabSelected="1" topLeftCell="A18" workbookViewId="0">
      <selection activeCell="B26" sqref="B26"/>
    </sheetView>
  </sheetViews>
  <sheetFormatPr defaultRowHeight="14.5" x14ac:dyDescent="0.35"/>
  <cols>
    <col min="2" max="2" width="69.54296875" bestFit="1" customWidth="1"/>
    <col min="3" max="3" width="17.6328125" bestFit="1" customWidth="1"/>
    <col min="4" max="11" width="3.81640625" bestFit="1" customWidth="1"/>
    <col min="12" max="12" width="1.81640625" bestFit="1" customWidth="1"/>
    <col min="13" max="14" width="3.81640625" bestFit="1" customWidth="1"/>
    <col min="15" max="15" width="1.81640625" bestFit="1" customWidth="1"/>
    <col min="16" max="23" width="3.81640625" bestFit="1" customWidth="1"/>
    <col min="24" max="24" width="1.81640625" bestFit="1" customWidth="1"/>
    <col min="26" max="26" width="10.7265625" bestFit="1" customWidth="1"/>
  </cols>
  <sheetData>
    <row r="3" spans="2:3" x14ac:dyDescent="0.35">
      <c r="B3" s="11" t="s">
        <v>152</v>
      </c>
      <c r="C3" t="s">
        <v>168</v>
      </c>
    </row>
    <row r="4" spans="2:3" x14ac:dyDescent="0.35">
      <c r="B4" s="12" t="s">
        <v>25</v>
      </c>
      <c r="C4">
        <v>4.8</v>
      </c>
    </row>
    <row r="5" spans="2:3" x14ac:dyDescent="0.35">
      <c r="B5" s="12" t="s">
        <v>14</v>
      </c>
      <c r="C5">
        <v>4.8</v>
      </c>
    </row>
    <row r="6" spans="2:3" x14ac:dyDescent="0.35">
      <c r="B6" s="12" t="s">
        <v>20</v>
      </c>
      <c r="C6">
        <v>4.8</v>
      </c>
    </row>
    <row r="7" spans="2:3" x14ac:dyDescent="0.35">
      <c r="B7" s="12" t="s">
        <v>53</v>
      </c>
      <c r="C7">
        <v>5</v>
      </c>
    </row>
    <row r="8" spans="2:3" x14ac:dyDescent="0.35">
      <c r="B8" s="12" t="s">
        <v>32</v>
      </c>
      <c r="C8">
        <v>5</v>
      </c>
    </row>
    <row r="9" spans="2:3" x14ac:dyDescent="0.35">
      <c r="B9" s="12" t="s">
        <v>105</v>
      </c>
      <c r="C9">
        <v>5</v>
      </c>
    </row>
    <row r="10" spans="2:3" x14ac:dyDescent="0.35">
      <c r="B10" s="12" t="s">
        <v>125</v>
      </c>
      <c r="C10">
        <v>5</v>
      </c>
    </row>
    <row r="11" spans="2:3" x14ac:dyDescent="0.35">
      <c r="B11" s="12" t="s">
        <v>31</v>
      </c>
      <c r="C11">
        <v>5</v>
      </c>
    </row>
    <row r="12" spans="2:3" x14ac:dyDescent="0.35">
      <c r="B12" s="12" t="s">
        <v>29</v>
      </c>
      <c r="C12">
        <v>5</v>
      </c>
    </row>
    <row r="13" spans="2:3" x14ac:dyDescent="0.35">
      <c r="B13" s="12" t="s">
        <v>54</v>
      </c>
      <c r="C13">
        <v>5</v>
      </c>
    </row>
    <row r="14" spans="2:3" x14ac:dyDescent="0.35">
      <c r="B14" s="12" t="s">
        <v>153</v>
      </c>
      <c r="C14">
        <v>8640000</v>
      </c>
    </row>
    <row r="25" spans="2:3" x14ac:dyDescent="0.35">
      <c r="B25" s="11" t="s">
        <v>169</v>
      </c>
      <c r="C25" t="s">
        <v>171</v>
      </c>
    </row>
    <row r="26" spans="2:3" x14ac:dyDescent="0.35">
      <c r="B26" s="12" t="s">
        <v>46</v>
      </c>
      <c r="C26">
        <v>20</v>
      </c>
    </row>
    <row r="27" spans="2:3" x14ac:dyDescent="0.35">
      <c r="B27" s="12" t="s">
        <v>51</v>
      </c>
      <c r="C27">
        <v>20</v>
      </c>
    </row>
    <row r="28" spans="2:3" x14ac:dyDescent="0.35">
      <c r="B28" s="12" t="s">
        <v>10</v>
      </c>
      <c r="C28">
        <v>24</v>
      </c>
    </row>
    <row r="29" spans="2:3" x14ac:dyDescent="0.35">
      <c r="B29" s="12" t="s">
        <v>52</v>
      </c>
      <c r="C29">
        <v>32</v>
      </c>
    </row>
    <row r="30" spans="2:3" x14ac:dyDescent="0.35">
      <c r="B30" s="12" t="s">
        <v>55</v>
      </c>
      <c r="C30">
        <v>36</v>
      </c>
    </row>
    <row r="31" spans="2:3" x14ac:dyDescent="0.35">
      <c r="B31" s="12" t="s">
        <v>24</v>
      </c>
      <c r="C31">
        <v>39</v>
      </c>
    </row>
    <row r="32" spans="2:3" x14ac:dyDescent="0.35">
      <c r="B32" s="12" t="s">
        <v>34</v>
      </c>
      <c r="C32">
        <v>44</v>
      </c>
    </row>
    <row r="33" spans="2:3" x14ac:dyDescent="0.35">
      <c r="B33" s="12" t="s">
        <v>43</v>
      </c>
      <c r="C33">
        <v>49</v>
      </c>
    </row>
    <row r="34" spans="2:3" x14ac:dyDescent="0.35">
      <c r="B34" s="12" t="s">
        <v>18</v>
      </c>
      <c r="C34">
        <v>55</v>
      </c>
    </row>
    <row r="35" spans="2:3" x14ac:dyDescent="0.35">
      <c r="B35" s="12" t="s">
        <v>82</v>
      </c>
      <c r="C35">
        <v>69</v>
      </c>
    </row>
    <row r="36" spans="2:3" x14ac:dyDescent="0.35">
      <c r="B36" s="12" t="s">
        <v>153</v>
      </c>
      <c r="C36">
        <v>388</v>
      </c>
    </row>
    <row r="39" spans="2:3" x14ac:dyDescent="0.35">
      <c r="B39" s="11" t="s">
        <v>152</v>
      </c>
      <c r="C39" t="s">
        <v>170</v>
      </c>
    </row>
    <row r="40" spans="2:3" x14ac:dyDescent="0.35">
      <c r="B40" s="12" t="s">
        <v>29</v>
      </c>
      <c r="C40" s="1">
        <v>0.51</v>
      </c>
    </row>
    <row r="41" spans="2:3" x14ac:dyDescent="0.35">
      <c r="B41" s="12" t="s">
        <v>84</v>
      </c>
      <c r="C41" s="1">
        <v>0.52</v>
      </c>
    </row>
    <row r="42" spans="2:3" x14ac:dyDescent="0.35">
      <c r="B42" s="12" t="s">
        <v>48</v>
      </c>
      <c r="C42" s="1">
        <v>0.52</v>
      </c>
    </row>
    <row r="43" spans="2:3" x14ac:dyDescent="0.35">
      <c r="B43" s="12" t="s">
        <v>54</v>
      </c>
      <c r="C43" s="1">
        <v>0.53</v>
      </c>
    </row>
    <row r="44" spans="2:3" x14ac:dyDescent="0.35">
      <c r="B44" s="12" t="s">
        <v>35</v>
      </c>
      <c r="C44" s="1">
        <v>0.53</v>
      </c>
    </row>
    <row r="45" spans="2:3" x14ac:dyDescent="0.35">
      <c r="B45" s="12" t="s">
        <v>78</v>
      </c>
      <c r="C45" s="1">
        <v>0.54</v>
      </c>
    </row>
    <row r="46" spans="2:3" x14ac:dyDescent="0.35">
      <c r="B46" s="12" t="s">
        <v>41</v>
      </c>
      <c r="C46" s="1">
        <v>0.54</v>
      </c>
    </row>
    <row r="47" spans="2:3" x14ac:dyDescent="0.35">
      <c r="B47" s="12" t="s">
        <v>80</v>
      </c>
      <c r="C47" s="1">
        <v>0.55000000000000004</v>
      </c>
    </row>
    <row r="48" spans="2:3" x14ac:dyDescent="0.35">
      <c r="B48" s="12" t="s">
        <v>20</v>
      </c>
      <c r="C48" s="1">
        <v>0.55000000000000004</v>
      </c>
    </row>
    <row r="49" spans="2:3" x14ac:dyDescent="0.35">
      <c r="B49" s="12" t="s">
        <v>133</v>
      </c>
      <c r="C49" s="1">
        <v>0.64</v>
      </c>
    </row>
    <row r="50" spans="2:3" x14ac:dyDescent="0.35">
      <c r="B50" s="12" t="s">
        <v>153</v>
      </c>
      <c r="C50" s="1">
        <v>2.186862488718337E-3</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E674-977F-4C3B-9BB4-6164A5302340}">
  <dimension ref="A1:Q116"/>
  <sheetViews>
    <sheetView topLeftCell="B1" workbookViewId="0">
      <selection activeCell="A128" sqref="A128"/>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8.7265625" customWidth="1"/>
    <col min="7" max="7" width="10.26953125" bestFit="1"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hidden="1"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hidden="1"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hidden="1" x14ac:dyDescent="0.35">
      <c r="A4" t="s">
        <v>57</v>
      </c>
      <c r="B4" s="4">
        <v>2750</v>
      </c>
      <c r="C4" s="4">
        <v>4471</v>
      </c>
      <c r="D4" s="4">
        <f t="shared" si="0"/>
        <v>1721</v>
      </c>
      <c r="E4" s="1">
        <v>0.38</v>
      </c>
      <c r="H4" s="5" t="str">
        <f t="shared" si="1"/>
        <v/>
      </c>
      <c r="I4" t="str">
        <f t="shared" si="2"/>
        <v>Missing</v>
      </c>
      <c r="N4" s="8">
        <f>AVERAGE(B:B)</f>
        <v>1168.8684210526317</v>
      </c>
      <c r="O4" s="4">
        <f>AVERAGE(C:C)</f>
        <v>1789.1491228070176</v>
      </c>
      <c r="P4">
        <f>AVERAGE(E:E)</f>
        <v>0.36956521739130432</v>
      </c>
      <c r="Q4">
        <f>AVERAGE(H:H)</f>
        <v>3.8894736842105253</v>
      </c>
    </row>
    <row r="5" spans="1:17" hidden="1" x14ac:dyDescent="0.35">
      <c r="A5" t="s">
        <v>58</v>
      </c>
      <c r="B5" s="4">
        <v>475</v>
      </c>
      <c r="C5" s="4">
        <v>931</v>
      </c>
      <c r="D5" s="4">
        <f t="shared" si="0"/>
        <v>456</v>
      </c>
      <c r="E5" s="1">
        <v>0.49</v>
      </c>
      <c r="H5" s="5" t="str">
        <f t="shared" si="1"/>
        <v/>
      </c>
      <c r="I5" t="str">
        <f t="shared" si="2"/>
        <v>Missing</v>
      </c>
    </row>
    <row r="6" spans="1:17" hidden="1" x14ac:dyDescent="0.35">
      <c r="A6" t="s">
        <v>59</v>
      </c>
      <c r="B6" s="4">
        <v>238</v>
      </c>
      <c r="C6" s="4">
        <v>476</v>
      </c>
      <c r="D6" s="4">
        <f t="shared" si="0"/>
        <v>238</v>
      </c>
      <c r="E6" s="1">
        <v>0.5</v>
      </c>
      <c r="H6" s="5" t="str">
        <f t="shared" si="1"/>
        <v/>
      </c>
      <c r="I6" t="str">
        <f t="shared" si="2"/>
        <v>Missing</v>
      </c>
      <c r="N6" s="6" t="s">
        <v>148</v>
      </c>
      <c r="O6" s="2"/>
    </row>
    <row r="7" spans="1:17" hidden="1"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hidden="1" x14ac:dyDescent="0.35">
      <c r="A8" t="s">
        <v>60</v>
      </c>
      <c r="B8" s="4">
        <v>610</v>
      </c>
      <c r="C8" s="4">
        <v>1060</v>
      </c>
      <c r="D8" s="4">
        <f t="shared" si="0"/>
        <v>450</v>
      </c>
      <c r="E8" s="1">
        <v>0.42</v>
      </c>
      <c r="H8" s="5" t="str">
        <f t="shared" si="1"/>
        <v/>
      </c>
      <c r="I8" t="str">
        <f t="shared" si="2"/>
        <v>Missing</v>
      </c>
    </row>
    <row r="9" spans="1:17" hidden="1" x14ac:dyDescent="0.35">
      <c r="A9" t="s">
        <v>61</v>
      </c>
      <c r="B9" s="4">
        <v>2132</v>
      </c>
      <c r="C9" s="4">
        <v>2169</v>
      </c>
      <c r="D9" s="4">
        <f t="shared" si="0"/>
        <v>37</v>
      </c>
      <c r="E9" s="1">
        <v>0.02</v>
      </c>
      <c r="H9" s="5" t="str">
        <f t="shared" si="1"/>
        <v/>
      </c>
      <c r="I9" t="str">
        <f t="shared" si="2"/>
        <v>Missing</v>
      </c>
      <c r="N9" s="6" t="s">
        <v>149</v>
      </c>
    </row>
    <row r="10" spans="1:17" hidden="1"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hidden="1" x14ac:dyDescent="0.35">
      <c r="A11" t="s">
        <v>63</v>
      </c>
      <c r="B11" s="4">
        <v>1190</v>
      </c>
      <c r="C11" s="4">
        <v>1785</v>
      </c>
      <c r="D11" s="4">
        <f t="shared" si="0"/>
        <v>595</v>
      </c>
      <c r="E11" s="1">
        <v>0.33</v>
      </c>
      <c r="H11" s="5" t="str">
        <f t="shared" si="1"/>
        <v/>
      </c>
      <c r="I11" t="str">
        <f t="shared" si="2"/>
        <v>Missing</v>
      </c>
    </row>
    <row r="12" spans="1:17" hidden="1" x14ac:dyDescent="0.35">
      <c r="A12" t="s">
        <v>64</v>
      </c>
      <c r="B12" s="4">
        <v>671</v>
      </c>
      <c r="C12" s="4">
        <v>1316</v>
      </c>
      <c r="D12" s="4">
        <f t="shared" si="0"/>
        <v>645</v>
      </c>
      <c r="E12" s="1">
        <v>0.49</v>
      </c>
      <c r="H12" s="5" t="str">
        <f t="shared" si="1"/>
        <v/>
      </c>
      <c r="I12" t="str">
        <f t="shared" si="2"/>
        <v>Missing</v>
      </c>
      <c r="N12" s="10" t="s">
        <v>150</v>
      </c>
    </row>
    <row r="13" spans="1:17" hidden="1" x14ac:dyDescent="0.35">
      <c r="A13" t="s">
        <v>65</v>
      </c>
      <c r="B13" s="4">
        <v>1200</v>
      </c>
      <c r="C13" s="4">
        <v>1950</v>
      </c>
      <c r="D13" s="4">
        <f t="shared" si="0"/>
        <v>750</v>
      </c>
      <c r="E13" s="1">
        <v>0.38</v>
      </c>
      <c r="H13" s="5" t="str">
        <f t="shared" si="1"/>
        <v/>
      </c>
      <c r="I13" t="str">
        <f t="shared" si="2"/>
        <v>Missing</v>
      </c>
      <c r="N13" s="9">
        <f>AVERAGEIF(J:J, "Excellent", E:E)</f>
        <v>0.38833333333333331</v>
      </c>
    </row>
    <row r="14" spans="1:17" hidden="1" x14ac:dyDescent="0.35">
      <c r="A14" t="s">
        <v>66</v>
      </c>
      <c r="B14" s="4">
        <v>199</v>
      </c>
      <c r="C14" s="4">
        <v>504</v>
      </c>
      <c r="D14" s="4">
        <f t="shared" si="0"/>
        <v>305</v>
      </c>
      <c r="E14" s="1">
        <v>0.61</v>
      </c>
      <c r="H14" s="5" t="str">
        <f t="shared" si="1"/>
        <v/>
      </c>
      <c r="I14" t="str">
        <f t="shared" si="2"/>
        <v>Missing</v>
      </c>
    </row>
    <row r="15" spans="1:17" hidden="1" x14ac:dyDescent="0.35">
      <c r="A15" t="s">
        <v>67</v>
      </c>
      <c r="B15" s="4">
        <v>299</v>
      </c>
      <c r="C15" s="4">
        <v>600</v>
      </c>
      <c r="D15" s="4">
        <f t="shared" si="0"/>
        <v>301</v>
      </c>
      <c r="E15" s="1">
        <v>0.5</v>
      </c>
      <c r="H15" s="5" t="str">
        <f t="shared" si="1"/>
        <v/>
      </c>
      <c r="I15" t="str">
        <f t="shared" si="2"/>
        <v>Missing</v>
      </c>
      <c r="N15" s="6" t="s">
        <v>151</v>
      </c>
    </row>
    <row r="16" spans="1:17" hidden="1" x14ac:dyDescent="0.35">
      <c r="A16" t="s">
        <v>68</v>
      </c>
      <c r="B16" s="4">
        <v>1660</v>
      </c>
      <c r="C16" s="4">
        <v>1699</v>
      </c>
      <c r="D16" s="4">
        <f t="shared" si="0"/>
        <v>39</v>
      </c>
      <c r="E16" s="1">
        <v>0.02</v>
      </c>
      <c r="H16" s="5" t="str">
        <f t="shared" si="1"/>
        <v/>
      </c>
      <c r="I16" t="str">
        <f t="shared" si="2"/>
        <v>Missing</v>
      </c>
    </row>
    <row r="17" spans="1:14" hidden="1" x14ac:dyDescent="0.35">
      <c r="A17" t="s">
        <v>69</v>
      </c>
      <c r="B17" s="4">
        <v>299</v>
      </c>
      <c r="C17" s="4">
        <v>384</v>
      </c>
      <c r="D17" s="4">
        <f t="shared" si="0"/>
        <v>85</v>
      </c>
      <c r="E17" s="1">
        <v>0.22</v>
      </c>
      <c r="H17" s="5" t="str">
        <f t="shared" si="1"/>
        <v/>
      </c>
      <c r="I17" t="str">
        <f t="shared" si="2"/>
        <v>Missing</v>
      </c>
    </row>
    <row r="18" spans="1:14" hidden="1" x14ac:dyDescent="0.35">
      <c r="A18" t="s">
        <v>70</v>
      </c>
      <c r="B18" s="4">
        <v>1459</v>
      </c>
      <c r="C18" s="4">
        <v>1499</v>
      </c>
      <c r="D18" s="4">
        <f t="shared" si="0"/>
        <v>40</v>
      </c>
      <c r="E18" s="1">
        <v>0.03</v>
      </c>
      <c r="H18" s="5" t="str">
        <f t="shared" si="1"/>
        <v/>
      </c>
      <c r="I18" t="str">
        <f t="shared" si="2"/>
        <v>Missing</v>
      </c>
    </row>
    <row r="19" spans="1:14" hidden="1" x14ac:dyDescent="0.35">
      <c r="A19" t="s">
        <v>71</v>
      </c>
      <c r="B19" s="4">
        <v>799</v>
      </c>
      <c r="C19" s="4">
        <v>1343</v>
      </c>
      <c r="D19" s="4">
        <f t="shared" si="0"/>
        <v>544</v>
      </c>
      <c r="E19" s="1">
        <v>0.41</v>
      </c>
      <c r="H19" s="5" t="str">
        <f t="shared" si="1"/>
        <v/>
      </c>
      <c r="I19" t="str">
        <f t="shared" si="2"/>
        <v>Missing</v>
      </c>
    </row>
    <row r="20" spans="1:14" hidden="1" x14ac:dyDescent="0.35">
      <c r="A20" t="s">
        <v>72</v>
      </c>
      <c r="B20" s="4">
        <v>499</v>
      </c>
      <c r="C20" s="4">
        <v>900</v>
      </c>
      <c r="D20" s="4">
        <f t="shared" si="0"/>
        <v>401</v>
      </c>
      <c r="E20" s="1">
        <v>0.45</v>
      </c>
      <c r="H20" s="5" t="str">
        <f t="shared" si="1"/>
        <v/>
      </c>
      <c r="I20" t="str">
        <f t="shared" si="2"/>
        <v>Missing</v>
      </c>
    </row>
    <row r="21" spans="1:14" hidden="1" x14ac:dyDescent="0.35">
      <c r="A21" t="s">
        <v>73</v>
      </c>
      <c r="B21" s="4">
        <v>699</v>
      </c>
      <c r="C21" s="4">
        <v>1343</v>
      </c>
      <c r="D21" s="4">
        <f t="shared" si="0"/>
        <v>644</v>
      </c>
      <c r="E21" s="1">
        <v>0.48</v>
      </c>
      <c r="H21" s="5" t="str">
        <f t="shared" si="1"/>
        <v/>
      </c>
      <c r="I21" t="str">
        <f t="shared" si="2"/>
        <v>Missing</v>
      </c>
    </row>
    <row r="22" spans="1:14" hidden="1" x14ac:dyDescent="0.35">
      <c r="A22" t="s">
        <v>74</v>
      </c>
      <c r="B22" s="4">
        <v>799</v>
      </c>
      <c r="C22" s="4">
        <v>1567</v>
      </c>
      <c r="D22" s="4">
        <f t="shared" si="0"/>
        <v>768</v>
      </c>
      <c r="E22" s="1">
        <v>0.49</v>
      </c>
      <c r="H22" s="5" t="str">
        <f t="shared" si="1"/>
        <v/>
      </c>
      <c r="I22" t="str">
        <f t="shared" si="2"/>
        <v>Missing</v>
      </c>
    </row>
    <row r="23" spans="1:14" hidden="1" x14ac:dyDescent="0.35">
      <c r="A23" t="s">
        <v>75</v>
      </c>
      <c r="B23" s="4">
        <v>2799</v>
      </c>
      <c r="C23" s="4">
        <v>3810</v>
      </c>
      <c r="D23" s="4">
        <f t="shared" si="0"/>
        <v>1011</v>
      </c>
      <c r="E23" s="1">
        <v>0.27</v>
      </c>
      <c r="H23" s="5" t="str">
        <f t="shared" si="1"/>
        <v/>
      </c>
      <c r="I23" t="str">
        <f t="shared" si="2"/>
        <v>Missing</v>
      </c>
      <c r="N23"/>
    </row>
    <row r="24" spans="1:14" hidden="1" x14ac:dyDescent="0.35">
      <c r="A24" t="s">
        <v>72</v>
      </c>
      <c r="B24" s="4">
        <v>399</v>
      </c>
      <c r="C24" s="4">
        <v>896</v>
      </c>
      <c r="D24" s="4">
        <f t="shared" si="0"/>
        <v>497</v>
      </c>
      <c r="E24" s="1">
        <v>0.55000000000000004</v>
      </c>
      <c r="H24" s="5" t="str">
        <f t="shared" si="1"/>
        <v/>
      </c>
      <c r="I24" t="str">
        <f t="shared" si="2"/>
        <v>Missing</v>
      </c>
    </row>
    <row r="25" spans="1:14" hidden="1" x14ac:dyDescent="0.35">
      <c r="A25" t="s">
        <v>100</v>
      </c>
      <c r="B25" s="4">
        <v>790</v>
      </c>
      <c r="C25" s="4">
        <v>1485</v>
      </c>
      <c r="D25" s="4">
        <f t="shared" si="0"/>
        <v>695</v>
      </c>
      <c r="E25" s="1">
        <v>0.47</v>
      </c>
      <c r="H25" s="5" t="str">
        <f t="shared" si="1"/>
        <v/>
      </c>
      <c r="I25" t="str">
        <f t="shared" si="2"/>
        <v>Missing</v>
      </c>
    </row>
    <row r="26" spans="1:14" hidden="1" x14ac:dyDescent="0.35">
      <c r="A26" t="s">
        <v>101</v>
      </c>
      <c r="B26" s="4">
        <v>690</v>
      </c>
      <c r="C26" s="4">
        <v>1200</v>
      </c>
      <c r="D26" s="4">
        <f t="shared" si="0"/>
        <v>510</v>
      </c>
      <c r="E26" s="1">
        <v>0.43</v>
      </c>
      <c r="H26" s="5" t="str">
        <f t="shared" si="1"/>
        <v/>
      </c>
      <c r="I26" t="str">
        <f t="shared" si="2"/>
        <v>Missing</v>
      </c>
    </row>
    <row r="27" spans="1:14" hidden="1" x14ac:dyDescent="0.35">
      <c r="A27" t="s">
        <v>102</v>
      </c>
      <c r="B27" s="4">
        <v>1732</v>
      </c>
      <c r="C27" s="4">
        <v>1799</v>
      </c>
      <c r="D27" s="4">
        <f t="shared" si="0"/>
        <v>67</v>
      </c>
      <c r="E27" s="1">
        <v>0.04</v>
      </c>
      <c r="H27" s="5" t="str">
        <f t="shared" si="1"/>
        <v/>
      </c>
      <c r="I27" t="str">
        <f t="shared" si="2"/>
        <v>Missing</v>
      </c>
    </row>
    <row r="28" spans="1:14" hidden="1" x14ac:dyDescent="0.35">
      <c r="A28" t="s">
        <v>103</v>
      </c>
      <c r="B28" s="4">
        <v>230</v>
      </c>
      <c r="C28" s="4">
        <v>450</v>
      </c>
      <c r="D28" s="4">
        <f t="shared" si="0"/>
        <v>220</v>
      </c>
      <c r="E28" s="1">
        <v>0.49</v>
      </c>
      <c r="H28" s="5" t="str">
        <f t="shared" si="1"/>
        <v/>
      </c>
      <c r="I28" t="str">
        <f t="shared" si="2"/>
        <v>Missing</v>
      </c>
    </row>
    <row r="29" spans="1:14" hidden="1" x14ac:dyDescent="0.35">
      <c r="A29" t="s">
        <v>106</v>
      </c>
      <c r="B29" s="4">
        <v>1460</v>
      </c>
      <c r="C29" s="4">
        <v>2290</v>
      </c>
      <c r="D29" s="4">
        <f t="shared" si="0"/>
        <v>830</v>
      </c>
      <c r="E29" s="1">
        <v>0.36</v>
      </c>
      <c r="H29" s="5" t="str">
        <f t="shared" si="1"/>
        <v/>
      </c>
      <c r="I29" t="str">
        <f t="shared" si="2"/>
        <v>Missing</v>
      </c>
    </row>
    <row r="30" spans="1:14" hidden="1" x14ac:dyDescent="0.35">
      <c r="A30" t="s">
        <v>107</v>
      </c>
      <c r="B30" s="4">
        <v>1666</v>
      </c>
      <c r="C30" s="4">
        <v>1699</v>
      </c>
      <c r="D30" s="4">
        <f t="shared" si="0"/>
        <v>33</v>
      </c>
      <c r="E30" s="1">
        <v>0.02</v>
      </c>
      <c r="H30" s="5" t="str">
        <f t="shared" si="1"/>
        <v/>
      </c>
      <c r="I30" t="str">
        <f t="shared" si="2"/>
        <v>Missing</v>
      </c>
    </row>
    <row r="31" spans="1:14" hidden="1" x14ac:dyDescent="0.35">
      <c r="A31" t="s">
        <v>60</v>
      </c>
      <c r="B31" s="4">
        <v>610</v>
      </c>
      <c r="C31" s="4">
        <v>1060</v>
      </c>
      <c r="D31" s="4">
        <f t="shared" si="0"/>
        <v>450</v>
      </c>
      <c r="E31" s="1">
        <v>0.42</v>
      </c>
      <c r="H31" s="5" t="str">
        <f t="shared" si="1"/>
        <v/>
      </c>
      <c r="I31" t="str">
        <f t="shared" si="2"/>
        <v>Missing</v>
      </c>
      <c r="N31"/>
    </row>
    <row r="32" spans="1:14" hidden="1" x14ac:dyDescent="0.35">
      <c r="A32" t="s">
        <v>66</v>
      </c>
      <c r="B32" s="4">
        <v>176</v>
      </c>
      <c r="C32" s="4">
        <v>345</v>
      </c>
      <c r="D32" s="4">
        <f t="shared" si="0"/>
        <v>169</v>
      </c>
      <c r="E32" s="1">
        <v>0.49</v>
      </c>
      <c r="H32" s="5" t="str">
        <f t="shared" si="1"/>
        <v/>
      </c>
      <c r="I32" t="str">
        <f t="shared" si="2"/>
        <v>Missing</v>
      </c>
    </row>
    <row r="33" spans="1:14" hidden="1" x14ac:dyDescent="0.35">
      <c r="A33" t="s">
        <v>109</v>
      </c>
      <c r="B33" s="4">
        <v>1466</v>
      </c>
      <c r="C33" s="4">
        <v>1699</v>
      </c>
      <c r="D33" s="4">
        <f t="shared" si="0"/>
        <v>233</v>
      </c>
      <c r="E33" s="1">
        <v>0.14000000000000001</v>
      </c>
      <c r="H33" s="5" t="str">
        <f t="shared" si="1"/>
        <v/>
      </c>
      <c r="I33" t="str">
        <f t="shared" si="2"/>
        <v>Missing</v>
      </c>
    </row>
    <row r="34" spans="1:14" hidden="1" x14ac:dyDescent="0.35">
      <c r="A34" t="s">
        <v>110</v>
      </c>
      <c r="B34" s="4">
        <v>274</v>
      </c>
      <c r="C34" s="4">
        <v>537</v>
      </c>
      <c r="D34" s="4">
        <f t="shared" ref="D34:D65" si="3">C34-B34</f>
        <v>263</v>
      </c>
      <c r="E34" s="1">
        <v>0.49</v>
      </c>
      <c r="H34" s="5" t="str">
        <f t="shared" ref="H34:H65" si="4">IF(G34="", "", VALUE(LEFT(G34, SEARCH(" out", G34)-1)))</f>
        <v/>
      </c>
      <c r="I34" t="str">
        <f t="shared" ref="I34:I65" si="5">IF(OR(ISBLANK(G34), ISBLANK(D34)), "Missing", "Complete")</f>
        <v>Missing</v>
      </c>
    </row>
    <row r="35" spans="1:14" hidden="1" x14ac:dyDescent="0.35">
      <c r="A35" t="s">
        <v>111</v>
      </c>
      <c r="B35" s="4">
        <v>799</v>
      </c>
      <c r="C35" s="4">
        <v>900</v>
      </c>
      <c r="D35" s="4">
        <f t="shared" si="3"/>
        <v>101</v>
      </c>
      <c r="E35" s="1">
        <v>0.11</v>
      </c>
      <c r="H35" s="5" t="str">
        <f t="shared" si="4"/>
        <v/>
      </c>
      <c r="I35" t="str">
        <f t="shared" si="5"/>
        <v>Missing</v>
      </c>
    </row>
    <row r="36" spans="1:14" hidden="1" x14ac:dyDescent="0.35">
      <c r="A36" t="s">
        <v>74</v>
      </c>
      <c r="B36" s="4">
        <v>657</v>
      </c>
      <c r="C36" s="4">
        <v>1288</v>
      </c>
      <c r="D36" s="4">
        <f t="shared" si="3"/>
        <v>631</v>
      </c>
      <c r="E36" s="1">
        <v>0.49</v>
      </c>
      <c r="H36" s="5" t="str">
        <f t="shared" si="4"/>
        <v/>
      </c>
      <c r="I36" t="str">
        <f t="shared" si="5"/>
        <v>Missing</v>
      </c>
    </row>
    <row r="37" spans="1:14" hidden="1" x14ac:dyDescent="0.35">
      <c r="A37" t="s">
        <v>112</v>
      </c>
      <c r="B37" s="4">
        <v>1468</v>
      </c>
      <c r="C37" s="4">
        <v>1699</v>
      </c>
      <c r="D37" s="4">
        <f t="shared" si="3"/>
        <v>231</v>
      </c>
      <c r="E37" s="1">
        <v>0.14000000000000001</v>
      </c>
      <c r="H37" s="5" t="str">
        <f t="shared" si="4"/>
        <v/>
      </c>
      <c r="I37" t="str">
        <f t="shared" si="5"/>
        <v>Missing</v>
      </c>
    </row>
    <row r="38" spans="1:14" hidden="1" x14ac:dyDescent="0.35">
      <c r="A38" t="s">
        <v>113</v>
      </c>
      <c r="B38" s="4">
        <v>630</v>
      </c>
      <c r="C38" s="4">
        <v>1100</v>
      </c>
      <c r="D38" s="4">
        <f t="shared" si="3"/>
        <v>470</v>
      </c>
      <c r="E38" s="1">
        <v>0.43</v>
      </c>
      <c r="H38" s="5" t="str">
        <f t="shared" si="4"/>
        <v/>
      </c>
      <c r="I38" t="str">
        <f t="shared" si="5"/>
        <v>Missing</v>
      </c>
    </row>
    <row r="39" spans="1:14" hidden="1" x14ac:dyDescent="0.35">
      <c r="A39" t="s">
        <v>114</v>
      </c>
      <c r="B39" s="4">
        <v>850</v>
      </c>
      <c r="C39" s="4">
        <v>1700</v>
      </c>
      <c r="D39" s="4">
        <f t="shared" si="3"/>
        <v>850</v>
      </c>
      <c r="E39" s="1">
        <v>0.5</v>
      </c>
      <c r="H39" s="5" t="str">
        <f t="shared" si="4"/>
        <v/>
      </c>
      <c r="I39" t="str">
        <f t="shared" si="5"/>
        <v>Missing</v>
      </c>
    </row>
    <row r="40" spans="1:14" hidden="1" x14ac:dyDescent="0.35">
      <c r="A40" t="s">
        <v>115</v>
      </c>
      <c r="B40" s="4">
        <v>1300</v>
      </c>
      <c r="C40" s="4">
        <v>2500</v>
      </c>
      <c r="D40" s="4">
        <f t="shared" si="3"/>
        <v>1200</v>
      </c>
      <c r="E40" s="1">
        <v>0.48</v>
      </c>
      <c r="H40" s="5" t="str">
        <f t="shared" si="4"/>
        <v/>
      </c>
      <c r="I40" t="str">
        <f t="shared" si="5"/>
        <v>Missing</v>
      </c>
    </row>
    <row r="41" spans="1:14" hidden="1" x14ac:dyDescent="0.35">
      <c r="A41" t="s">
        <v>116</v>
      </c>
      <c r="B41" s="4">
        <v>105</v>
      </c>
      <c r="C41" s="4">
        <v>200</v>
      </c>
      <c r="D41" s="4">
        <f t="shared" si="3"/>
        <v>95</v>
      </c>
      <c r="E41" s="1">
        <v>0.48</v>
      </c>
      <c r="H41" s="5" t="str">
        <f t="shared" si="4"/>
        <v/>
      </c>
      <c r="I41" t="str">
        <f t="shared" si="5"/>
        <v>Missing</v>
      </c>
      <c r="N41"/>
    </row>
    <row r="42" spans="1:14" hidden="1" x14ac:dyDescent="0.35">
      <c r="A42" t="s">
        <v>117</v>
      </c>
      <c r="B42" s="4">
        <v>899</v>
      </c>
      <c r="C42" s="4">
        <v>1699</v>
      </c>
      <c r="D42" s="4">
        <f t="shared" si="3"/>
        <v>800</v>
      </c>
      <c r="E42" s="1">
        <v>0.47</v>
      </c>
      <c r="H42" s="5" t="str">
        <f t="shared" si="4"/>
        <v/>
      </c>
      <c r="I42" t="str">
        <f t="shared" si="5"/>
        <v>Missing</v>
      </c>
      <c r="N42"/>
    </row>
    <row r="43" spans="1:14" hidden="1" x14ac:dyDescent="0.35">
      <c r="A43" t="s">
        <v>117</v>
      </c>
      <c r="B43" s="4">
        <v>899</v>
      </c>
      <c r="C43" s="4">
        <v>1699</v>
      </c>
      <c r="D43" s="4">
        <f t="shared" si="3"/>
        <v>800</v>
      </c>
      <c r="E43" s="1">
        <v>0.47</v>
      </c>
      <c r="H43" s="5" t="str">
        <f t="shared" si="4"/>
        <v/>
      </c>
      <c r="I43" t="str">
        <f t="shared" si="5"/>
        <v>Missing</v>
      </c>
      <c r="N43"/>
    </row>
    <row r="44" spans="1:14" hidden="1" x14ac:dyDescent="0.35">
      <c r="A44" t="s">
        <v>118</v>
      </c>
      <c r="B44" s="4">
        <v>1200</v>
      </c>
      <c r="C44" s="4">
        <v>2400</v>
      </c>
      <c r="D44" s="4">
        <f t="shared" si="3"/>
        <v>1200</v>
      </c>
      <c r="E44" s="1">
        <v>0.5</v>
      </c>
      <c r="H44" s="5" t="str">
        <f t="shared" si="4"/>
        <v/>
      </c>
      <c r="I44" t="str">
        <f t="shared" si="5"/>
        <v>Missing</v>
      </c>
      <c r="N44"/>
    </row>
    <row r="45" spans="1:14" hidden="1" x14ac:dyDescent="0.35">
      <c r="A45" t="s">
        <v>119</v>
      </c>
      <c r="B45" s="4">
        <v>1526</v>
      </c>
      <c r="C45" s="4">
        <v>1660</v>
      </c>
      <c r="D45" s="4">
        <f t="shared" si="3"/>
        <v>134</v>
      </c>
      <c r="E45" s="1">
        <v>0.08</v>
      </c>
      <c r="H45" s="5" t="str">
        <f t="shared" si="4"/>
        <v/>
      </c>
      <c r="I45" t="str">
        <f t="shared" si="5"/>
        <v>Missing</v>
      </c>
      <c r="N45"/>
    </row>
    <row r="46" spans="1:14" hidden="1" x14ac:dyDescent="0.35">
      <c r="A46" t="s">
        <v>120</v>
      </c>
      <c r="B46" s="4">
        <v>1462</v>
      </c>
      <c r="C46" s="4">
        <v>1499</v>
      </c>
      <c r="D46" s="4">
        <f t="shared" si="3"/>
        <v>37</v>
      </c>
      <c r="E46" s="1">
        <v>0.02</v>
      </c>
      <c r="H46" s="5" t="str">
        <f t="shared" si="4"/>
        <v/>
      </c>
      <c r="I46" t="str">
        <f t="shared" si="5"/>
        <v>Missing</v>
      </c>
      <c r="N46"/>
    </row>
    <row r="47" spans="1:14" hidden="1" x14ac:dyDescent="0.35">
      <c r="A47" t="s">
        <v>121</v>
      </c>
      <c r="B47" s="4">
        <v>248</v>
      </c>
      <c r="C47" s="4">
        <v>486</v>
      </c>
      <c r="D47" s="4">
        <f t="shared" si="3"/>
        <v>238</v>
      </c>
      <c r="E47" s="1">
        <v>0.49</v>
      </c>
      <c r="H47" s="5" t="str">
        <f t="shared" si="4"/>
        <v/>
      </c>
      <c r="I47" t="str">
        <f t="shared" si="5"/>
        <v>Missing</v>
      </c>
      <c r="N47"/>
    </row>
    <row r="48" spans="1:14" hidden="1" x14ac:dyDescent="0.35">
      <c r="A48" t="s">
        <v>122</v>
      </c>
      <c r="B48" s="4">
        <v>3546</v>
      </c>
      <c r="C48" s="4">
        <v>3699</v>
      </c>
      <c r="D48" s="4">
        <f t="shared" si="3"/>
        <v>153</v>
      </c>
      <c r="E48" s="1">
        <v>0.04</v>
      </c>
      <c r="H48" s="5" t="str">
        <f t="shared" si="4"/>
        <v/>
      </c>
      <c r="I48" t="str">
        <f t="shared" si="5"/>
        <v>Missing</v>
      </c>
      <c r="N48"/>
    </row>
    <row r="49" spans="1:14" hidden="1" x14ac:dyDescent="0.35">
      <c r="A49" t="s">
        <v>123</v>
      </c>
      <c r="B49" s="4">
        <v>525</v>
      </c>
      <c r="C49" s="4">
        <v>1029</v>
      </c>
      <c r="D49" s="4">
        <f t="shared" si="3"/>
        <v>504</v>
      </c>
      <c r="E49" s="1">
        <v>0.49</v>
      </c>
      <c r="H49" s="5" t="str">
        <f t="shared" si="4"/>
        <v/>
      </c>
      <c r="I49" t="str">
        <f t="shared" si="5"/>
        <v>Missing</v>
      </c>
      <c r="N49"/>
    </row>
    <row r="50" spans="1:14" hidden="1" x14ac:dyDescent="0.35">
      <c r="A50" t="s">
        <v>124</v>
      </c>
      <c r="B50" s="4">
        <v>1080</v>
      </c>
      <c r="C50" s="4">
        <v>1874</v>
      </c>
      <c r="D50" s="4">
        <f t="shared" si="3"/>
        <v>794</v>
      </c>
      <c r="E50" s="1">
        <v>0.42</v>
      </c>
      <c r="H50" s="5" t="str">
        <f t="shared" si="4"/>
        <v/>
      </c>
      <c r="I50" t="str">
        <f t="shared" si="5"/>
        <v>Missing</v>
      </c>
      <c r="N50"/>
    </row>
    <row r="51" spans="1:14" hidden="1" x14ac:dyDescent="0.35">
      <c r="A51" t="s">
        <v>126</v>
      </c>
      <c r="B51" s="4">
        <v>1420</v>
      </c>
      <c r="C51" s="4">
        <v>2420</v>
      </c>
      <c r="D51" s="4">
        <f t="shared" si="3"/>
        <v>1000</v>
      </c>
      <c r="E51" s="1">
        <v>0.41</v>
      </c>
      <c r="H51" s="5" t="str">
        <f t="shared" si="4"/>
        <v/>
      </c>
      <c r="I51" t="str">
        <f t="shared" si="5"/>
        <v>Missing</v>
      </c>
      <c r="N51"/>
    </row>
    <row r="52" spans="1:14" hidden="1" x14ac:dyDescent="0.35">
      <c r="A52" t="s">
        <v>127</v>
      </c>
      <c r="B52" s="4">
        <v>1875</v>
      </c>
      <c r="C52" s="4">
        <v>1899</v>
      </c>
      <c r="D52" s="4">
        <f t="shared" si="3"/>
        <v>24</v>
      </c>
      <c r="E52" s="1">
        <v>0.01</v>
      </c>
      <c r="H52" s="5" t="str">
        <f t="shared" si="4"/>
        <v/>
      </c>
      <c r="I52" t="str">
        <f t="shared" si="5"/>
        <v>Missing</v>
      </c>
      <c r="N52"/>
    </row>
    <row r="53" spans="1:14" hidden="1" x14ac:dyDescent="0.35">
      <c r="A53" t="s">
        <v>128</v>
      </c>
      <c r="B53" s="4">
        <v>198</v>
      </c>
      <c r="C53" s="4">
        <v>260</v>
      </c>
      <c r="D53" s="4">
        <f t="shared" si="3"/>
        <v>62</v>
      </c>
      <c r="E53" s="1">
        <v>0.24</v>
      </c>
      <c r="H53" s="5" t="str">
        <f t="shared" si="4"/>
        <v/>
      </c>
      <c r="I53" t="str">
        <f t="shared" si="5"/>
        <v>Missing</v>
      </c>
      <c r="N53"/>
    </row>
    <row r="54" spans="1:14" hidden="1" x14ac:dyDescent="0.35">
      <c r="A54" t="s">
        <v>129</v>
      </c>
      <c r="B54" s="4">
        <v>1150</v>
      </c>
      <c r="C54" s="4">
        <v>1737</v>
      </c>
      <c r="D54" s="4">
        <f t="shared" si="3"/>
        <v>587</v>
      </c>
      <c r="E54" s="1">
        <v>0.34</v>
      </c>
      <c r="H54" s="5" t="str">
        <f t="shared" si="4"/>
        <v/>
      </c>
      <c r="I54" t="str">
        <f t="shared" si="5"/>
        <v>Missing</v>
      </c>
      <c r="N54"/>
    </row>
    <row r="55" spans="1:14" hidden="1" x14ac:dyDescent="0.35">
      <c r="A55" t="s">
        <v>130</v>
      </c>
      <c r="B55" s="4">
        <v>1190</v>
      </c>
      <c r="C55" s="4">
        <v>1810</v>
      </c>
      <c r="D55" s="4">
        <f t="shared" si="3"/>
        <v>620</v>
      </c>
      <c r="E55" s="1">
        <v>0.34</v>
      </c>
      <c r="H55" s="5" t="str">
        <f t="shared" si="4"/>
        <v/>
      </c>
      <c r="I55" t="str">
        <f t="shared" si="5"/>
        <v>Missing</v>
      </c>
      <c r="N55"/>
    </row>
    <row r="56" spans="1:14" hidden="1" x14ac:dyDescent="0.35">
      <c r="A56" t="s">
        <v>131</v>
      </c>
      <c r="B56" s="4">
        <v>1658</v>
      </c>
      <c r="C56" s="4">
        <v>1699</v>
      </c>
      <c r="D56" s="4">
        <f t="shared" si="3"/>
        <v>41</v>
      </c>
      <c r="E56" s="1">
        <v>0.02</v>
      </c>
      <c r="H56" s="5" t="str">
        <f t="shared" si="4"/>
        <v/>
      </c>
      <c r="I56" t="str">
        <f t="shared" si="5"/>
        <v>Missing</v>
      </c>
      <c r="N56"/>
    </row>
    <row r="57" spans="1:14" hidden="1" x14ac:dyDescent="0.35">
      <c r="A57" t="s">
        <v>132</v>
      </c>
      <c r="B57" s="4">
        <v>1768</v>
      </c>
      <c r="C57" s="4">
        <v>1799</v>
      </c>
      <c r="D57" s="4">
        <f t="shared" si="3"/>
        <v>31</v>
      </c>
      <c r="E57" s="1">
        <v>0.02</v>
      </c>
      <c r="H57" s="5" t="str">
        <f t="shared" si="4"/>
        <v/>
      </c>
      <c r="I57" t="str">
        <f t="shared" si="5"/>
        <v>Missing</v>
      </c>
      <c r="N57"/>
    </row>
    <row r="58" spans="1:14" hidden="1" x14ac:dyDescent="0.35">
      <c r="A58" t="s">
        <v>133</v>
      </c>
      <c r="B58" s="4">
        <v>199</v>
      </c>
      <c r="C58" s="4">
        <v>553</v>
      </c>
      <c r="D58" s="4">
        <f t="shared" si="3"/>
        <v>354</v>
      </c>
      <c r="E58" s="1">
        <v>0.64</v>
      </c>
      <c r="H58" s="5" t="str">
        <f t="shared" si="4"/>
        <v/>
      </c>
      <c r="I58" t="str">
        <f t="shared" si="5"/>
        <v>Missing</v>
      </c>
      <c r="N58"/>
    </row>
    <row r="59" spans="1:14" hidden="1" x14ac:dyDescent="0.35">
      <c r="A59" t="s">
        <v>136</v>
      </c>
      <c r="B59" s="4">
        <v>169</v>
      </c>
      <c r="C59" s="4">
        <v>320</v>
      </c>
      <c r="D59" s="4">
        <f t="shared" si="3"/>
        <v>151</v>
      </c>
      <c r="E59" s="1">
        <v>0.47</v>
      </c>
      <c r="H59" s="5" t="str">
        <f t="shared" si="4"/>
        <v/>
      </c>
      <c r="I59" t="str">
        <f t="shared" si="5"/>
        <v>Missing</v>
      </c>
      <c r="N59"/>
    </row>
    <row r="60" spans="1:14" x14ac:dyDescent="0.35">
      <c r="A60" t="s">
        <v>134</v>
      </c>
      <c r="B60" s="4">
        <v>450</v>
      </c>
      <c r="C60" s="4">
        <v>900</v>
      </c>
      <c r="D60" s="4">
        <f t="shared" si="3"/>
        <v>450</v>
      </c>
      <c r="E60" s="1">
        <v>0.5</v>
      </c>
      <c r="F60">
        <v>1</v>
      </c>
      <c r="G60" t="s">
        <v>135</v>
      </c>
      <c r="H60" s="5">
        <f t="shared" si="4"/>
        <v>2</v>
      </c>
      <c r="I60" t="str">
        <f t="shared" si="5"/>
        <v>Complete</v>
      </c>
      <c r="J60" t="str">
        <f t="shared" ref="J60:J76" si="6">IF(F60="","",IF(F60 &lt;3, "Poor", IF(AND(F60&gt;3,F60&lt;4.5),"Average", "Excellent" )))</f>
        <v>Poor</v>
      </c>
      <c r="K60" t="str">
        <f t="shared" ref="K60:K91" si="7">IF(E61&lt;20%, "Low Discount", IF(AND(E61&gt;20%, E61&lt;40%), "Medium Discount", "High Discount"))</f>
        <v>High Discount</v>
      </c>
      <c r="N60"/>
    </row>
    <row r="61" spans="1:14" x14ac:dyDescent="0.35">
      <c r="A61" t="s">
        <v>80</v>
      </c>
      <c r="B61" s="4">
        <v>2115</v>
      </c>
      <c r="C61" s="4">
        <v>4700</v>
      </c>
      <c r="D61" s="4">
        <f t="shared" si="3"/>
        <v>2585</v>
      </c>
      <c r="E61" s="1">
        <v>0.55000000000000004</v>
      </c>
      <c r="F61">
        <v>13</v>
      </c>
      <c r="G61" t="s">
        <v>81</v>
      </c>
      <c r="H61" s="5">
        <f t="shared" si="4"/>
        <v>2.1</v>
      </c>
      <c r="I61" t="str">
        <f t="shared" si="5"/>
        <v>Complete</v>
      </c>
      <c r="J61" t="str">
        <f t="shared" si="6"/>
        <v>Excellent</v>
      </c>
      <c r="K61" t="str">
        <f t="shared" si="7"/>
        <v>High Discount</v>
      </c>
      <c r="N61"/>
    </row>
    <row r="62" spans="1:14" x14ac:dyDescent="0.35">
      <c r="A62" t="s">
        <v>99</v>
      </c>
      <c r="B62" s="4">
        <v>1570</v>
      </c>
      <c r="C62" s="4">
        <v>2988</v>
      </c>
      <c r="D62" s="4">
        <f t="shared" si="3"/>
        <v>1418</v>
      </c>
      <c r="E62" s="1">
        <v>0.47</v>
      </c>
      <c r="F62">
        <v>7</v>
      </c>
      <c r="G62" t="s">
        <v>81</v>
      </c>
      <c r="H62" s="5">
        <f t="shared" si="4"/>
        <v>2.1</v>
      </c>
      <c r="I62" t="str">
        <f t="shared" si="5"/>
        <v>Complete</v>
      </c>
      <c r="J62" t="str">
        <f t="shared" si="6"/>
        <v>Excellent</v>
      </c>
      <c r="K62" t="str">
        <f t="shared" si="7"/>
        <v>High Discount</v>
      </c>
    </row>
    <row r="63" spans="1:14" x14ac:dyDescent="0.35">
      <c r="A63" t="s">
        <v>88</v>
      </c>
      <c r="B63" s="4">
        <v>990</v>
      </c>
      <c r="C63" s="4">
        <v>1814</v>
      </c>
      <c r="D63" s="4">
        <f t="shared" si="3"/>
        <v>824</v>
      </c>
      <c r="E63" s="1">
        <v>0.45</v>
      </c>
      <c r="F63">
        <v>6</v>
      </c>
      <c r="G63" t="s">
        <v>89</v>
      </c>
      <c r="H63" s="5">
        <f t="shared" si="4"/>
        <v>2.2000000000000002</v>
      </c>
      <c r="I63" t="str">
        <f t="shared" si="5"/>
        <v>Complete</v>
      </c>
      <c r="J63" t="str">
        <f t="shared" si="6"/>
        <v>Excellent</v>
      </c>
      <c r="K63" t="str">
        <f t="shared" si="7"/>
        <v>High Discount</v>
      </c>
    </row>
    <row r="64" spans="1:14" x14ac:dyDescent="0.35">
      <c r="A64" t="s">
        <v>98</v>
      </c>
      <c r="B64" s="4">
        <v>968</v>
      </c>
      <c r="C64" s="4">
        <v>1814</v>
      </c>
      <c r="D64" s="4">
        <f t="shared" si="3"/>
        <v>846</v>
      </c>
      <c r="E64" s="1">
        <v>0.47</v>
      </c>
      <c r="F64">
        <v>6</v>
      </c>
      <c r="G64" t="s">
        <v>89</v>
      </c>
      <c r="H64" s="5">
        <f t="shared" si="4"/>
        <v>2.2000000000000002</v>
      </c>
      <c r="I64" t="str">
        <f t="shared" si="5"/>
        <v>Complete</v>
      </c>
      <c r="J64" t="str">
        <f t="shared" si="6"/>
        <v>Excellent</v>
      </c>
      <c r="K64" t="str">
        <f t="shared" si="7"/>
        <v>High Discount</v>
      </c>
    </row>
    <row r="65" spans="1:14" hidden="1" x14ac:dyDescent="0.35">
      <c r="A65" t="s">
        <v>90</v>
      </c>
      <c r="B65" s="4">
        <v>1000</v>
      </c>
      <c r="C65" s="4">
        <v>2000</v>
      </c>
      <c r="D65" s="4">
        <f t="shared" si="3"/>
        <v>1000</v>
      </c>
      <c r="E65" s="1">
        <v>0.5</v>
      </c>
      <c r="F65">
        <v>7</v>
      </c>
      <c r="G65" t="s">
        <v>91</v>
      </c>
      <c r="H65" s="5">
        <f t="shared" si="4"/>
        <v>2.2999999999999998</v>
      </c>
      <c r="I65" t="str">
        <f t="shared" si="5"/>
        <v>Complete</v>
      </c>
      <c r="J65" t="str">
        <f t="shared" si="6"/>
        <v>Excellent</v>
      </c>
      <c r="K65" t="str">
        <f t="shared" si="7"/>
        <v>High Discount</v>
      </c>
    </row>
    <row r="66" spans="1:14" hidden="1" x14ac:dyDescent="0.35">
      <c r="A66" t="s">
        <v>96</v>
      </c>
      <c r="B66" s="4">
        <v>345</v>
      </c>
      <c r="C66" s="4">
        <v>602</v>
      </c>
      <c r="D66" s="4">
        <f t="shared" ref="D66:D97" si="8">C66-B66</f>
        <v>257</v>
      </c>
      <c r="E66" s="1">
        <v>0.43</v>
      </c>
      <c r="F66">
        <v>6</v>
      </c>
      <c r="G66" t="s">
        <v>91</v>
      </c>
      <c r="H66" s="5">
        <f t="shared" ref="H66:H97" si="9">IF(G66="", "", VALUE(LEFT(G66, SEARCH(" out", G66)-1)))</f>
        <v>2.2999999999999998</v>
      </c>
      <c r="I66" t="str">
        <f t="shared" ref="I66:I97" si="10">IF(OR(ISBLANK(G66), ISBLANK(D66)), "Missing", "Complete")</f>
        <v>Complete</v>
      </c>
      <c r="J66" t="str">
        <f t="shared" si="6"/>
        <v>Excellent</v>
      </c>
      <c r="K66" t="str">
        <f t="shared" si="7"/>
        <v>Low Discount</v>
      </c>
    </row>
    <row r="67" spans="1:14" hidden="1" x14ac:dyDescent="0.35">
      <c r="A67" t="s">
        <v>76</v>
      </c>
      <c r="B67" s="4">
        <v>2170</v>
      </c>
      <c r="C67" s="4">
        <v>2500</v>
      </c>
      <c r="D67" s="4">
        <f t="shared" si="8"/>
        <v>330</v>
      </c>
      <c r="E67" s="1">
        <v>0.13</v>
      </c>
      <c r="F67">
        <v>6</v>
      </c>
      <c r="G67" t="s">
        <v>77</v>
      </c>
      <c r="H67" s="5">
        <f t="shared" si="9"/>
        <v>2.5</v>
      </c>
      <c r="I67" t="str">
        <f t="shared" si="10"/>
        <v>Complete</v>
      </c>
      <c r="J67" t="str">
        <f t="shared" si="6"/>
        <v>Excellent</v>
      </c>
      <c r="K67" t="str">
        <f t="shared" si="7"/>
        <v>High Discount</v>
      </c>
    </row>
    <row r="68" spans="1:14" hidden="1" x14ac:dyDescent="0.35">
      <c r="A68" t="s">
        <v>93</v>
      </c>
      <c r="B68" s="4">
        <v>382</v>
      </c>
      <c r="C68" s="4">
        <v>700</v>
      </c>
      <c r="D68" s="4">
        <f t="shared" si="8"/>
        <v>318</v>
      </c>
      <c r="E68" s="1">
        <v>0.45</v>
      </c>
      <c r="F68">
        <v>17</v>
      </c>
      <c r="G68" t="s">
        <v>94</v>
      </c>
      <c r="H68" s="5">
        <f t="shared" si="9"/>
        <v>2.6</v>
      </c>
      <c r="I68" t="str">
        <f t="shared" si="10"/>
        <v>Complete</v>
      </c>
      <c r="J68" t="str">
        <f t="shared" si="6"/>
        <v>Excellent</v>
      </c>
      <c r="K68" t="str">
        <f t="shared" si="7"/>
        <v>High Discount</v>
      </c>
    </row>
    <row r="69" spans="1:14" hidden="1" x14ac:dyDescent="0.35">
      <c r="A69" t="s">
        <v>84</v>
      </c>
      <c r="B69" s="4">
        <v>325</v>
      </c>
      <c r="C69" s="4">
        <v>680</v>
      </c>
      <c r="D69" s="4">
        <f t="shared" si="8"/>
        <v>355</v>
      </c>
      <c r="E69" s="1">
        <v>0.52</v>
      </c>
      <c r="F69">
        <v>15</v>
      </c>
      <c r="G69" t="s">
        <v>85</v>
      </c>
      <c r="H69" s="5">
        <f t="shared" si="9"/>
        <v>2.7</v>
      </c>
      <c r="I69" t="str">
        <f t="shared" si="10"/>
        <v>Complete</v>
      </c>
      <c r="J69" t="str">
        <f t="shared" si="6"/>
        <v>Excellent</v>
      </c>
      <c r="K69" t="str">
        <f t="shared" si="7"/>
        <v>High Discount</v>
      </c>
    </row>
    <row r="70" spans="1:14" hidden="1" x14ac:dyDescent="0.35">
      <c r="A70" t="s">
        <v>82</v>
      </c>
      <c r="B70" s="4">
        <v>445</v>
      </c>
      <c r="C70" s="4">
        <v>873</v>
      </c>
      <c r="D70" s="4">
        <f t="shared" si="8"/>
        <v>428</v>
      </c>
      <c r="E70" s="1">
        <v>0.49</v>
      </c>
      <c r="F70">
        <v>69</v>
      </c>
      <c r="G70" t="s">
        <v>83</v>
      </c>
      <c r="H70" s="5">
        <f t="shared" si="9"/>
        <v>2.8</v>
      </c>
      <c r="I70" t="str">
        <f t="shared" si="10"/>
        <v>Complete</v>
      </c>
      <c r="J70" t="str">
        <f t="shared" si="6"/>
        <v>Excellent</v>
      </c>
      <c r="K70" t="str">
        <f t="shared" si="7"/>
        <v>Medium Discount</v>
      </c>
    </row>
    <row r="71" spans="1:14" hidden="1" x14ac:dyDescent="0.35">
      <c r="A71" t="s">
        <v>86</v>
      </c>
      <c r="B71" s="4">
        <v>1220</v>
      </c>
      <c r="C71" s="4">
        <v>1555</v>
      </c>
      <c r="D71" s="4">
        <f t="shared" si="8"/>
        <v>335</v>
      </c>
      <c r="E71" s="1">
        <v>0.22</v>
      </c>
      <c r="F71">
        <v>16</v>
      </c>
      <c r="G71" t="s">
        <v>87</v>
      </c>
      <c r="H71" s="5">
        <f t="shared" si="9"/>
        <v>2.9</v>
      </c>
      <c r="I71" t="str">
        <f t="shared" si="10"/>
        <v>Complete</v>
      </c>
      <c r="J71" t="str">
        <f t="shared" si="6"/>
        <v>Excellent</v>
      </c>
      <c r="K71" t="str">
        <f t="shared" si="7"/>
        <v>High Discount</v>
      </c>
    </row>
    <row r="72" spans="1:14" hidden="1" x14ac:dyDescent="0.35">
      <c r="A72" t="s">
        <v>78</v>
      </c>
      <c r="B72" s="4">
        <v>458</v>
      </c>
      <c r="C72" s="4">
        <v>986</v>
      </c>
      <c r="D72" s="4">
        <f t="shared" si="8"/>
        <v>528</v>
      </c>
      <c r="E72" s="1">
        <v>0.54</v>
      </c>
      <c r="F72">
        <v>10</v>
      </c>
      <c r="G72" t="s">
        <v>79</v>
      </c>
      <c r="H72" s="5">
        <f t="shared" si="9"/>
        <v>3</v>
      </c>
      <c r="I72" t="str">
        <f t="shared" si="10"/>
        <v>Complete</v>
      </c>
      <c r="J72" t="str">
        <f t="shared" si="6"/>
        <v>Excellent</v>
      </c>
      <c r="K72" t="str">
        <f t="shared" si="7"/>
        <v>Medium Discount</v>
      </c>
    </row>
    <row r="73" spans="1:14" hidden="1" x14ac:dyDescent="0.35">
      <c r="A73" t="s">
        <v>92</v>
      </c>
      <c r="B73" s="4">
        <v>3750</v>
      </c>
      <c r="C73" s="4">
        <v>6143</v>
      </c>
      <c r="D73" s="4">
        <f t="shared" si="8"/>
        <v>2393</v>
      </c>
      <c r="E73" s="1">
        <v>0.39</v>
      </c>
      <c r="F73">
        <v>5</v>
      </c>
      <c r="G73" t="s">
        <v>79</v>
      </c>
      <c r="H73" s="5">
        <f t="shared" si="9"/>
        <v>3</v>
      </c>
      <c r="I73" t="str">
        <f t="shared" si="10"/>
        <v>Complete</v>
      </c>
      <c r="J73" t="str">
        <f t="shared" si="6"/>
        <v>Excellent</v>
      </c>
      <c r="K73" t="str">
        <f t="shared" si="7"/>
        <v>Medium Discount</v>
      </c>
    </row>
    <row r="74" spans="1:14" hidden="1" x14ac:dyDescent="0.35">
      <c r="A74" t="s">
        <v>95</v>
      </c>
      <c r="B74" s="4">
        <v>2300</v>
      </c>
      <c r="C74" s="4">
        <v>3240</v>
      </c>
      <c r="D74" s="4">
        <f t="shared" si="8"/>
        <v>940</v>
      </c>
      <c r="E74" s="1">
        <v>0.28999999999999998</v>
      </c>
      <c r="F74">
        <v>5</v>
      </c>
      <c r="G74" t="s">
        <v>79</v>
      </c>
      <c r="H74" s="5">
        <f t="shared" si="9"/>
        <v>3</v>
      </c>
      <c r="I74" t="str">
        <f t="shared" si="10"/>
        <v>Complete</v>
      </c>
      <c r="J74" t="str">
        <f t="shared" si="6"/>
        <v>Excellent</v>
      </c>
      <c r="K74" t="str">
        <f t="shared" si="7"/>
        <v>High Discount</v>
      </c>
    </row>
    <row r="75" spans="1:14" hidden="1" x14ac:dyDescent="0.35">
      <c r="A75" t="s">
        <v>97</v>
      </c>
      <c r="B75" s="4">
        <v>509</v>
      </c>
      <c r="C75" s="4">
        <v>899</v>
      </c>
      <c r="D75" s="4">
        <f t="shared" si="8"/>
        <v>390</v>
      </c>
      <c r="E75" s="1">
        <v>0.43</v>
      </c>
      <c r="F75">
        <v>5</v>
      </c>
      <c r="G75" t="s">
        <v>79</v>
      </c>
      <c r="H75" s="5">
        <f t="shared" si="9"/>
        <v>3</v>
      </c>
      <c r="I75" t="str">
        <f t="shared" si="10"/>
        <v>Complete</v>
      </c>
      <c r="J75" t="str">
        <f t="shared" si="6"/>
        <v>Excellent</v>
      </c>
      <c r="K75" t="str">
        <f t="shared" si="7"/>
        <v>High Discount</v>
      </c>
    </row>
    <row r="76" spans="1:14" hidden="1" x14ac:dyDescent="0.35">
      <c r="A76" t="s">
        <v>104</v>
      </c>
      <c r="B76" s="4">
        <v>1189</v>
      </c>
      <c r="C76" s="4">
        <v>2199</v>
      </c>
      <c r="D76" s="4">
        <f t="shared" si="8"/>
        <v>1010</v>
      </c>
      <c r="E76" s="1">
        <v>0.46</v>
      </c>
      <c r="F76">
        <v>1</v>
      </c>
      <c r="G76" t="s">
        <v>79</v>
      </c>
      <c r="H76" s="5">
        <f t="shared" si="9"/>
        <v>3</v>
      </c>
      <c r="I76" t="str">
        <f t="shared" si="10"/>
        <v>Complete</v>
      </c>
      <c r="J76" t="str">
        <f t="shared" si="6"/>
        <v>Poor</v>
      </c>
      <c r="K76" t="str">
        <f t="shared" si="7"/>
        <v>High Discount</v>
      </c>
    </row>
    <row r="77" spans="1:14" hidden="1" x14ac:dyDescent="0.35">
      <c r="A77" t="s">
        <v>35</v>
      </c>
      <c r="B77" s="4">
        <v>38</v>
      </c>
      <c r="C77" s="4">
        <v>80</v>
      </c>
      <c r="D77" s="4">
        <f t="shared" si="8"/>
        <v>42</v>
      </c>
      <c r="E77" s="1">
        <v>0.53</v>
      </c>
      <c r="F77">
        <v>13</v>
      </c>
      <c r="G77" t="s">
        <v>36</v>
      </c>
      <c r="H77" s="5">
        <f t="shared" si="9"/>
        <v>3.3</v>
      </c>
      <c r="I77" t="str">
        <f t="shared" si="10"/>
        <v>Complete</v>
      </c>
      <c r="J77" t="str">
        <f>IF(H77="","",IF(H77 &lt;3, "Poor", IF(AND(H77&gt;3,H77&lt;4.5),"Average", "Excellent" )))</f>
        <v>Average</v>
      </c>
      <c r="K77" t="str">
        <f t="shared" si="7"/>
        <v>High Discount</v>
      </c>
      <c r="N77"/>
    </row>
    <row r="78" spans="1:14" hidden="1" x14ac:dyDescent="0.35">
      <c r="A78" t="s">
        <v>21</v>
      </c>
      <c r="B78" s="4">
        <v>1600</v>
      </c>
      <c r="C78" s="4">
        <v>2929</v>
      </c>
      <c r="D78" s="4">
        <f t="shared" si="8"/>
        <v>1329</v>
      </c>
      <c r="E78" s="1">
        <v>0.45</v>
      </c>
      <c r="F78">
        <v>5</v>
      </c>
      <c r="G78" t="s">
        <v>22</v>
      </c>
      <c r="H78" s="5">
        <f t="shared" si="9"/>
        <v>3.8</v>
      </c>
      <c r="I78" t="str">
        <f t="shared" si="10"/>
        <v>Complete</v>
      </c>
      <c r="J78" t="str">
        <f>IF(H78="","",IF(H78 &lt;3, "Poor", IF(AND(H78&gt;3,H78&lt;4.5),"Average", "Excellent" )))</f>
        <v>Average</v>
      </c>
      <c r="K78" t="str">
        <f t="shared" si="7"/>
        <v>Low Discount</v>
      </c>
      <c r="N78"/>
    </row>
    <row r="79" spans="1:14" hidden="1" x14ac:dyDescent="0.35">
      <c r="A79" t="s">
        <v>44</v>
      </c>
      <c r="B79" s="4">
        <v>2880</v>
      </c>
      <c r="C79" s="4">
        <v>3520</v>
      </c>
      <c r="D79" s="4">
        <f t="shared" si="8"/>
        <v>640</v>
      </c>
      <c r="E79" s="1">
        <v>0.18</v>
      </c>
      <c r="F79">
        <v>12</v>
      </c>
      <c r="G79" t="s">
        <v>22</v>
      </c>
      <c r="H79" s="5">
        <f t="shared" si="9"/>
        <v>3.8</v>
      </c>
      <c r="I79" t="str">
        <f t="shared" si="10"/>
        <v>Complete</v>
      </c>
      <c r="J79" t="str">
        <f>IF(F79="","",IF(F79 &lt;3, "Poor", IF(AND(F79&gt;3,F79&lt;4.5),"Average", "Excellent" )))</f>
        <v>Excellent</v>
      </c>
      <c r="K79" t="str">
        <f t="shared" si="7"/>
        <v>Medium Discount</v>
      </c>
      <c r="N79"/>
    </row>
    <row r="80" spans="1:14" hidden="1" x14ac:dyDescent="0.35">
      <c r="A80" t="s">
        <v>45</v>
      </c>
      <c r="B80" s="4">
        <v>1350</v>
      </c>
      <c r="C80" s="4">
        <v>1990</v>
      </c>
      <c r="D80" s="4">
        <f t="shared" si="8"/>
        <v>640</v>
      </c>
      <c r="E80" s="1">
        <v>0.32</v>
      </c>
      <c r="F80">
        <v>13</v>
      </c>
      <c r="G80" t="s">
        <v>22</v>
      </c>
      <c r="H80" s="5">
        <f t="shared" si="9"/>
        <v>3.8</v>
      </c>
      <c r="I80" t="str">
        <f t="shared" si="10"/>
        <v>Complete</v>
      </c>
      <c r="J80" t="str">
        <f>IF(F80="","",IF(F80 &lt;3, "Poor", IF(AND(F80&gt;3,F80&lt;4.5),"Average", "Excellent" )))</f>
        <v>Excellent</v>
      </c>
      <c r="K80" t="str">
        <f t="shared" si="7"/>
        <v>Low Discount</v>
      </c>
      <c r="N80"/>
    </row>
    <row r="81" spans="1:14" hidden="1" x14ac:dyDescent="0.35">
      <c r="A81" t="s">
        <v>16</v>
      </c>
      <c r="B81" s="4">
        <v>2999</v>
      </c>
      <c r="C81" s="4">
        <v>3290</v>
      </c>
      <c r="D81" s="4">
        <f t="shared" si="8"/>
        <v>291</v>
      </c>
      <c r="E81" s="1">
        <v>0.09</v>
      </c>
      <c r="F81">
        <v>15</v>
      </c>
      <c r="G81" t="s">
        <v>17</v>
      </c>
      <c r="H81" s="5">
        <f t="shared" si="9"/>
        <v>4</v>
      </c>
      <c r="I81" t="str">
        <f t="shared" si="10"/>
        <v>Complete</v>
      </c>
      <c r="J81" t="str">
        <f>IF(H81="","",IF(H81 &lt;3, "Poor", IF(AND(H81&gt;3,H81&lt;4.5),"Average", "Excellent" )))</f>
        <v>Average</v>
      </c>
      <c r="K81" t="str">
        <f t="shared" si="7"/>
        <v>Medium Discount</v>
      </c>
    </row>
    <row r="82" spans="1:14" hidden="1" x14ac:dyDescent="0.35">
      <c r="A82" t="s">
        <v>19</v>
      </c>
      <c r="B82" s="4">
        <v>988</v>
      </c>
      <c r="C82" s="4">
        <v>1580</v>
      </c>
      <c r="D82" s="4">
        <f t="shared" si="8"/>
        <v>592</v>
      </c>
      <c r="E82" s="1">
        <v>0.37</v>
      </c>
      <c r="F82">
        <v>2</v>
      </c>
      <c r="G82" t="s">
        <v>17</v>
      </c>
      <c r="H82" s="5">
        <f t="shared" si="9"/>
        <v>4</v>
      </c>
      <c r="I82" t="str">
        <f t="shared" si="10"/>
        <v>Complete</v>
      </c>
      <c r="J82" t="str">
        <f>IF(H82="","",IF(H82 &lt;3, "Poor", IF(AND(H82&gt;3,H82&lt;4.5),"Average", "Excellent" )))</f>
        <v>Average</v>
      </c>
      <c r="K82" t="str">
        <f t="shared" si="7"/>
        <v>Medium Discount</v>
      </c>
    </row>
    <row r="83" spans="1:14" hidden="1" x14ac:dyDescent="0.35">
      <c r="A83" t="s">
        <v>38</v>
      </c>
      <c r="B83" s="4">
        <v>880</v>
      </c>
      <c r="C83" s="4">
        <v>1350</v>
      </c>
      <c r="D83" s="4">
        <f t="shared" si="8"/>
        <v>470</v>
      </c>
      <c r="E83" s="1">
        <v>0.35</v>
      </c>
      <c r="F83">
        <v>6</v>
      </c>
      <c r="G83" t="s">
        <v>17</v>
      </c>
      <c r="H83" s="5">
        <f t="shared" si="9"/>
        <v>4</v>
      </c>
      <c r="I83" t="str">
        <f t="shared" si="10"/>
        <v>Complete</v>
      </c>
      <c r="J83" t="str">
        <f>IF(F83="","",IF(F83 &lt;3, "Poor", IF(AND(F83&gt;3,F83&lt;4.5),"Average", "Excellent" )))</f>
        <v>Excellent</v>
      </c>
      <c r="K83" t="str">
        <f t="shared" si="7"/>
        <v>High Discount</v>
      </c>
      <c r="N83"/>
    </row>
    <row r="84" spans="1:14" hidden="1" x14ac:dyDescent="0.35">
      <c r="A84" t="s">
        <v>108</v>
      </c>
      <c r="B84" s="4">
        <v>330</v>
      </c>
      <c r="C84" s="4">
        <v>647</v>
      </c>
      <c r="D84" s="4">
        <f t="shared" si="8"/>
        <v>317</v>
      </c>
      <c r="E84" s="1">
        <v>0.49</v>
      </c>
      <c r="F84">
        <v>1</v>
      </c>
      <c r="G84" t="s">
        <v>17</v>
      </c>
      <c r="H84" s="5">
        <f t="shared" si="9"/>
        <v>4</v>
      </c>
      <c r="I84" t="str">
        <f t="shared" si="10"/>
        <v>Complete</v>
      </c>
      <c r="J84" t="str">
        <f>IF(F84="","",IF(F84 &lt;3, "Poor", IF(AND(F84&gt;3,F84&lt;4.5),"Average", "Excellent" )))</f>
        <v>Poor</v>
      </c>
      <c r="K84" t="str">
        <f t="shared" si="7"/>
        <v>High Discount</v>
      </c>
      <c r="N84"/>
    </row>
    <row r="85" spans="1:14" hidden="1" x14ac:dyDescent="0.35">
      <c r="A85" t="s">
        <v>8</v>
      </c>
      <c r="B85" s="4">
        <v>527</v>
      </c>
      <c r="C85" s="4">
        <v>999</v>
      </c>
      <c r="D85" s="4">
        <f t="shared" si="8"/>
        <v>472</v>
      </c>
      <c r="E85" s="1">
        <v>0.47</v>
      </c>
      <c r="F85">
        <v>14</v>
      </c>
      <c r="G85" t="s">
        <v>9</v>
      </c>
      <c r="H85" s="5">
        <f t="shared" si="9"/>
        <v>4.0999999999999996</v>
      </c>
      <c r="I85" t="str">
        <f t="shared" si="10"/>
        <v>Complete</v>
      </c>
      <c r="J85" t="str">
        <f>IF(H85="","",IF(H85 &lt;3, "Poor", IF(AND(H85&gt;3,H85&lt;4.5),"Average", "Excellent" )))</f>
        <v>Average</v>
      </c>
      <c r="K85" t="str">
        <f t="shared" si="7"/>
        <v>High Discount</v>
      </c>
    </row>
    <row r="86" spans="1:14" hidden="1" x14ac:dyDescent="0.35">
      <c r="A86" t="s">
        <v>23</v>
      </c>
      <c r="B86" s="4">
        <v>799</v>
      </c>
      <c r="C86" s="4">
        <v>999</v>
      </c>
      <c r="D86" s="4">
        <f t="shared" si="8"/>
        <v>200</v>
      </c>
      <c r="E86" s="1">
        <v>0.2</v>
      </c>
      <c r="F86">
        <v>12</v>
      </c>
      <c r="G86" t="s">
        <v>9</v>
      </c>
      <c r="H86" s="5">
        <f t="shared" si="9"/>
        <v>4.0999999999999996</v>
      </c>
      <c r="I86" t="str">
        <f t="shared" si="10"/>
        <v>Complete</v>
      </c>
      <c r="J86" t="str">
        <f>IF(H86="","",IF(H86 &lt;3, "Poor", IF(AND(H86&gt;3,H86&lt;4.5),"Average", "Excellent" )))</f>
        <v>Average</v>
      </c>
      <c r="K86" t="str">
        <f t="shared" si="7"/>
        <v>Medium Discount</v>
      </c>
      <c r="N86"/>
    </row>
    <row r="87" spans="1:14" hidden="1" x14ac:dyDescent="0.35">
      <c r="A87" t="s">
        <v>46</v>
      </c>
      <c r="B87" s="4">
        <v>1758</v>
      </c>
      <c r="C87" s="4">
        <v>2499</v>
      </c>
      <c r="D87" s="4">
        <f t="shared" si="8"/>
        <v>741</v>
      </c>
      <c r="E87" s="1">
        <v>0.3</v>
      </c>
      <c r="F87">
        <v>20</v>
      </c>
      <c r="G87" t="s">
        <v>9</v>
      </c>
      <c r="H87" s="5">
        <f t="shared" si="9"/>
        <v>4.0999999999999996</v>
      </c>
      <c r="I87" t="str">
        <f t="shared" si="10"/>
        <v>Complete</v>
      </c>
      <c r="J87" t="str">
        <f>IF(F87="","",IF(F87 &lt;3, "Poor", IF(AND(F87&gt;3,F87&lt;4.5),"Average", "Excellent" )))</f>
        <v>Excellent</v>
      </c>
      <c r="K87" t="str">
        <f t="shared" si="7"/>
        <v>Medium Discount</v>
      </c>
      <c r="N87"/>
    </row>
    <row r="88" spans="1:14" hidden="1" x14ac:dyDescent="0.35">
      <c r="A88" t="s">
        <v>27</v>
      </c>
      <c r="B88" s="4">
        <v>1680</v>
      </c>
      <c r="C88" s="4">
        <v>2499</v>
      </c>
      <c r="D88" s="4">
        <f t="shared" si="8"/>
        <v>819</v>
      </c>
      <c r="E88" s="1">
        <v>0.33</v>
      </c>
      <c r="F88">
        <v>9</v>
      </c>
      <c r="G88" t="s">
        <v>28</v>
      </c>
      <c r="H88" s="5">
        <f t="shared" si="9"/>
        <v>4.2</v>
      </c>
      <c r="I88" t="str">
        <f t="shared" si="10"/>
        <v>Complete</v>
      </c>
      <c r="J88" t="str">
        <f>IF(H88="","",IF(H88 &lt;3, "Poor", IF(AND(H88&gt;3,H88&lt;4.5),"Average", "Excellent" )))</f>
        <v>Average</v>
      </c>
      <c r="K88" t="str">
        <f t="shared" si="7"/>
        <v>High Discount</v>
      </c>
      <c r="N88"/>
    </row>
    <row r="89" spans="1:14" hidden="1" x14ac:dyDescent="0.35">
      <c r="A89" t="s">
        <v>41</v>
      </c>
      <c r="B89" s="4">
        <v>2048</v>
      </c>
      <c r="C89" s="4">
        <v>4500</v>
      </c>
      <c r="D89" s="4">
        <f t="shared" si="8"/>
        <v>2452</v>
      </c>
      <c r="E89" s="1">
        <v>0.54</v>
      </c>
      <c r="F89">
        <v>7</v>
      </c>
      <c r="G89" t="s">
        <v>42</v>
      </c>
      <c r="H89" s="5">
        <f t="shared" si="9"/>
        <v>4.3</v>
      </c>
      <c r="I89" t="str">
        <f t="shared" si="10"/>
        <v>Complete</v>
      </c>
      <c r="J89" t="str">
        <f>IF(F89="","",IF(F89 &lt;3, "Poor", IF(AND(F89&gt;3,F89&lt;4.5),"Average", "Excellent" )))</f>
        <v>Excellent</v>
      </c>
      <c r="K89" t="str">
        <f t="shared" si="7"/>
        <v>High Discount</v>
      </c>
      <c r="N89"/>
    </row>
    <row r="90" spans="1:14" hidden="1" x14ac:dyDescent="0.35">
      <c r="A90" t="s">
        <v>48</v>
      </c>
      <c r="B90" s="4">
        <v>185</v>
      </c>
      <c r="C90" s="4">
        <v>382</v>
      </c>
      <c r="D90" s="4">
        <f t="shared" si="8"/>
        <v>197</v>
      </c>
      <c r="E90" s="1">
        <v>0.52</v>
      </c>
      <c r="F90">
        <v>9</v>
      </c>
      <c r="G90" t="s">
        <v>42</v>
      </c>
      <c r="H90" s="5">
        <f t="shared" si="9"/>
        <v>4.3</v>
      </c>
      <c r="I90" t="str">
        <f t="shared" si="10"/>
        <v>Complete</v>
      </c>
      <c r="J90" t="str">
        <f>IF(F90="","",IF(F90 &lt;3, "Poor", IF(AND(F90&gt;3,F90&lt;4.5),"Average", "Excellent" )))</f>
        <v>Excellent</v>
      </c>
      <c r="K90" t="str">
        <f t="shared" si="7"/>
        <v>High Discount</v>
      </c>
      <c r="N90"/>
    </row>
    <row r="91" spans="1:14" hidden="1" x14ac:dyDescent="0.35">
      <c r="A91" t="s">
        <v>50</v>
      </c>
      <c r="B91" s="4">
        <v>1820</v>
      </c>
      <c r="C91" s="4">
        <v>3490</v>
      </c>
      <c r="D91" s="4">
        <f t="shared" si="8"/>
        <v>1670</v>
      </c>
      <c r="E91" s="1">
        <v>0.48</v>
      </c>
      <c r="F91">
        <v>9</v>
      </c>
      <c r="G91" t="s">
        <v>42</v>
      </c>
      <c r="H91" s="5">
        <f t="shared" si="9"/>
        <v>4.3</v>
      </c>
      <c r="I91" t="str">
        <f t="shared" si="10"/>
        <v>Complete</v>
      </c>
      <c r="J91" t="str">
        <f>IF(F91="","",IF(F91 &lt;3, "Poor", IF(AND(F91&gt;3,F91&lt;4.5),"Average", "Excellent" )))</f>
        <v>Excellent</v>
      </c>
      <c r="K91" t="str">
        <f t="shared" si="7"/>
        <v>High Discount</v>
      </c>
      <c r="N91"/>
    </row>
    <row r="92" spans="1:14" hidden="1" x14ac:dyDescent="0.35">
      <c r="A92" t="s">
        <v>55</v>
      </c>
      <c r="B92" s="4">
        <v>389</v>
      </c>
      <c r="C92" s="4">
        <v>656</v>
      </c>
      <c r="D92" s="4">
        <f t="shared" si="8"/>
        <v>267</v>
      </c>
      <c r="E92" s="1">
        <v>0.41</v>
      </c>
      <c r="F92">
        <v>36</v>
      </c>
      <c r="G92" t="s">
        <v>42</v>
      </c>
      <c r="H92" s="5">
        <f t="shared" si="9"/>
        <v>4.3</v>
      </c>
      <c r="I92" t="str">
        <f t="shared" si="10"/>
        <v>Complete</v>
      </c>
      <c r="J92" t="str">
        <f>IF(F92="","",IF(F92 &lt;3, "Poor", IF(AND(F92&gt;3,F92&lt;4.5),"Average", "Excellent" )))</f>
        <v>Excellent</v>
      </c>
      <c r="K92" t="str">
        <f t="shared" ref="K92:K116" si="11">IF(E93&lt;20%, "Low Discount", IF(AND(E93&gt;20%, E93&lt;40%), "Medium Discount", "High Discount"))</f>
        <v>Medium Discount</v>
      </c>
      <c r="N92"/>
    </row>
    <row r="93" spans="1:14" hidden="1" x14ac:dyDescent="0.35">
      <c r="A93" t="s">
        <v>39</v>
      </c>
      <c r="B93" s="4">
        <v>1650</v>
      </c>
      <c r="C93" s="4">
        <v>2150</v>
      </c>
      <c r="D93" s="4">
        <f t="shared" si="8"/>
        <v>500</v>
      </c>
      <c r="E93" s="1">
        <v>0.23</v>
      </c>
      <c r="F93">
        <v>14</v>
      </c>
      <c r="G93" t="s">
        <v>40</v>
      </c>
      <c r="H93" s="5">
        <f t="shared" si="9"/>
        <v>4.4000000000000004</v>
      </c>
      <c r="I93" t="str">
        <f t="shared" si="10"/>
        <v>Complete</v>
      </c>
      <c r="J93" t="str">
        <f>IF(F93="","",IF(F93 &lt;3, "Poor", IF(AND(F93&gt;3,F93&lt;4.5),"Average", "Excellent" )))</f>
        <v>Excellent</v>
      </c>
      <c r="K93" t="str">
        <f t="shared" si="11"/>
        <v>Medium Discount</v>
      </c>
      <c r="N93"/>
    </row>
    <row r="94" spans="1:14" hidden="1" x14ac:dyDescent="0.35">
      <c r="A94" t="s">
        <v>6</v>
      </c>
      <c r="B94" s="4">
        <v>950</v>
      </c>
      <c r="C94" s="4">
        <v>1525</v>
      </c>
      <c r="D94" s="4">
        <f t="shared" si="8"/>
        <v>575</v>
      </c>
      <c r="E94" s="1">
        <v>0.38</v>
      </c>
      <c r="F94">
        <v>2</v>
      </c>
      <c r="G94" t="s">
        <v>7</v>
      </c>
      <c r="H94" s="5">
        <f t="shared" si="9"/>
        <v>4.5</v>
      </c>
      <c r="I94" t="str">
        <f t="shared" si="10"/>
        <v>Complete</v>
      </c>
      <c r="J94" t="str">
        <f>IF(H94="","",IF(H94 &lt;3, "Poor", IF(AND(H94&gt;3,H94&lt;4.5),"Average", "Excellent" )))</f>
        <v>Excellent</v>
      </c>
      <c r="K94" t="str">
        <f t="shared" si="11"/>
        <v>High Discount</v>
      </c>
      <c r="N94"/>
    </row>
    <row r="95" spans="1:14" hidden="1" x14ac:dyDescent="0.35">
      <c r="A95" t="s">
        <v>26</v>
      </c>
      <c r="B95" s="4">
        <v>501</v>
      </c>
      <c r="C95" s="4">
        <v>860</v>
      </c>
      <c r="D95" s="4">
        <f t="shared" si="8"/>
        <v>359</v>
      </c>
      <c r="E95" s="1">
        <v>0.42</v>
      </c>
      <c r="F95">
        <v>6</v>
      </c>
      <c r="G95" t="s">
        <v>7</v>
      </c>
      <c r="H95" s="5">
        <f t="shared" si="9"/>
        <v>4.5</v>
      </c>
      <c r="I95" t="str">
        <f t="shared" si="10"/>
        <v>Complete</v>
      </c>
      <c r="J95" t="str">
        <f>IF(H95="","",IF(H95 &lt;3, "Poor", IF(AND(H95&gt;3,H95&lt;4.5),"Average", "Excellent" )))</f>
        <v>Excellent</v>
      </c>
      <c r="K95" t="str">
        <f t="shared" si="11"/>
        <v>Medium Discount</v>
      </c>
      <c r="N95"/>
    </row>
    <row r="96" spans="1:14" hidden="1" x14ac:dyDescent="0.35">
      <c r="A96" t="s">
        <v>52</v>
      </c>
      <c r="B96" s="4">
        <v>1980</v>
      </c>
      <c r="C96" s="4">
        <v>2699</v>
      </c>
      <c r="D96" s="4">
        <f t="shared" si="8"/>
        <v>719</v>
      </c>
      <c r="E96" s="1">
        <v>0.27</v>
      </c>
      <c r="F96">
        <v>32</v>
      </c>
      <c r="G96" t="s">
        <v>7</v>
      </c>
      <c r="H96" s="5">
        <f t="shared" si="9"/>
        <v>4.5</v>
      </c>
      <c r="I96" t="str">
        <f t="shared" si="10"/>
        <v>Complete</v>
      </c>
      <c r="J96" t="str">
        <f>IF(F96="","",IF(F96 &lt;3, "Poor", IF(AND(F96&gt;3,F96&lt;4.5),"Average", "Excellent" )))</f>
        <v>Excellent</v>
      </c>
      <c r="K96" t="str">
        <f t="shared" si="11"/>
        <v>Medium Discount</v>
      </c>
      <c r="N96"/>
    </row>
    <row r="97" spans="1:14" hidden="1" x14ac:dyDescent="0.35">
      <c r="A97" t="s">
        <v>56</v>
      </c>
      <c r="B97" s="4" t="s">
        <v>138</v>
      </c>
      <c r="C97" s="4" t="s">
        <v>137</v>
      </c>
      <c r="D97" s="4" t="e">
        <f t="shared" si="8"/>
        <v>#VALUE!</v>
      </c>
      <c r="E97" s="1">
        <v>0.38</v>
      </c>
      <c r="F97">
        <v>2</v>
      </c>
      <c r="G97" t="s">
        <v>7</v>
      </c>
      <c r="H97" s="5">
        <f t="shared" si="9"/>
        <v>4.5</v>
      </c>
      <c r="I97" t="str">
        <f t="shared" si="10"/>
        <v>Complete</v>
      </c>
      <c r="J97" t="str">
        <f>IF(F97="","",IF(F97 &lt;3, "Poor", IF(AND(F97&gt;3,F97&lt;4.5),"Average", "Excellent" )))</f>
        <v>Poor</v>
      </c>
      <c r="K97" t="str">
        <f t="shared" si="11"/>
        <v>Medium Discount</v>
      </c>
      <c r="N97"/>
    </row>
    <row r="98" spans="1:14" hidden="1" x14ac:dyDescent="0.35">
      <c r="A98" t="s">
        <v>10</v>
      </c>
      <c r="B98" s="4">
        <v>2199</v>
      </c>
      <c r="C98" s="4">
        <v>2923</v>
      </c>
      <c r="D98" s="4">
        <f t="shared" ref="D98:D116" si="12">C98-B98</f>
        <v>724</v>
      </c>
      <c r="E98" s="1">
        <v>0.25</v>
      </c>
      <c r="F98">
        <v>24</v>
      </c>
      <c r="G98" t="s">
        <v>11</v>
      </c>
      <c r="H98" s="5">
        <f t="shared" ref="H98:H116" si="13">IF(G98="", "", VALUE(LEFT(G98, SEARCH(" out", G98)-1)))</f>
        <v>4.5999999999999996</v>
      </c>
      <c r="I98" t="str">
        <f t="shared" ref="I98:I116" si="14">IF(OR(ISBLANK(G98), ISBLANK(D98)), "Missing", "Complete")</f>
        <v>Complete</v>
      </c>
      <c r="J98" t="str">
        <f>IF(H98="","",IF(H98 &lt;3, "Poor", IF(AND(H98&gt;3,H98&lt;4.5),"Average", "Excellent" )))</f>
        <v>Excellent</v>
      </c>
      <c r="K98" t="str">
        <f t="shared" si="11"/>
        <v>Medium Discount</v>
      </c>
      <c r="N98"/>
    </row>
    <row r="99" spans="1:14" hidden="1" x14ac:dyDescent="0.35">
      <c r="A99" t="s">
        <v>18</v>
      </c>
      <c r="B99" s="4">
        <v>2319</v>
      </c>
      <c r="C99" s="4">
        <v>3032</v>
      </c>
      <c r="D99" s="4">
        <f t="shared" si="12"/>
        <v>713</v>
      </c>
      <c r="E99" s="1">
        <v>0.24</v>
      </c>
      <c r="F99">
        <v>55</v>
      </c>
      <c r="G99" t="s">
        <v>11</v>
      </c>
      <c r="H99" s="5">
        <f t="shared" si="13"/>
        <v>4.5999999999999996</v>
      </c>
      <c r="I99" t="str">
        <f t="shared" si="14"/>
        <v>Complete</v>
      </c>
      <c r="J99" t="str">
        <f>IF(H99="","",IF(H99 &lt;3, "Poor", IF(AND(H99&gt;3,H99&lt;4.5),"Average", "Excellent" )))</f>
        <v>Excellent</v>
      </c>
      <c r="K99" t="str">
        <f t="shared" si="11"/>
        <v>Low Discount</v>
      </c>
      <c r="N99"/>
    </row>
    <row r="100" spans="1:14" hidden="1" x14ac:dyDescent="0.35">
      <c r="A100" t="s">
        <v>33</v>
      </c>
      <c r="B100" s="4">
        <v>2999</v>
      </c>
      <c r="C100" s="4">
        <v>3699</v>
      </c>
      <c r="D100" s="4">
        <f t="shared" si="12"/>
        <v>700</v>
      </c>
      <c r="E100" s="1">
        <v>0.19</v>
      </c>
      <c r="F100">
        <v>5</v>
      </c>
      <c r="G100" t="s">
        <v>11</v>
      </c>
      <c r="H100" s="5">
        <f t="shared" si="13"/>
        <v>4.5999999999999996</v>
      </c>
      <c r="I100" t="str">
        <f t="shared" si="14"/>
        <v>Complete</v>
      </c>
      <c r="J100" t="str">
        <f>IF(H100="","",IF(H100 &lt;3, "Poor", IF(AND(H100&gt;3,H100&lt;4.5),"Average", "Excellent" )))</f>
        <v>Excellent</v>
      </c>
      <c r="K100" t="str">
        <f t="shared" si="11"/>
        <v>High Discount</v>
      </c>
      <c r="N100"/>
    </row>
    <row r="101" spans="1:14" hidden="1" x14ac:dyDescent="0.35">
      <c r="A101" t="s">
        <v>34</v>
      </c>
      <c r="B101" s="4">
        <v>998</v>
      </c>
      <c r="C101" s="4">
        <v>1966</v>
      </c>
      <c r="D101" s="4">
        <f t="shared" si="12"/>
        <v>968</v>
      </c>
      <c r="E101" s="1">
        <v>0.49</v>
      </c>
      <c r="F101">
        <v>44</v>
      </c>
      <c r="G101" t="s">
        <v>11</v>
      </c>
      <c r="H101" s="5">
        <f t="shared" si="13"/>
        <v>4.5999999999999996</v>
      </c>
      <c r="I101" t="str">
        <f t="shared" si="14"/>
        <v>Complete</v>
      </c>
      <c r="J101" t="str">
        <f>IF(H101="","",IF(H101 &lt;3, "Poor", IF(AND(H101&gt;3,H101&lt;4.5),"Average", "Excellent" )))</f>
        <v>Excellent</v>
      </c>
      <c r="K101" t="str">
        <f t="shared" si="11"/>
        <v>Medium Discount</v>
      </c>
      <c r="N101"/>
    </row>
    <row r="102" spans="1:14" hidden="1" x14ac:dyDescent="0.35">
      <c r="A102" t="s">
        <v>43</v>
      </c>
      <c r="B102" s="4">
        <v>420</v>
      </c>
      <c r="C102" s="4">
        <v>647</v>
      </c>
      <c r="D102" s="4">
        <f t="shared" si="12"/>
        <v>227</v>
      </c>
      <c r="E102" s="1">
        <v>0.35</v>
      </c>
      <c r="F102">
        <v>49</v>
      </c>
      <c r="G102" t="s">
        <v>11</v>
      </c>
      <c r="H102" s="5">
        <f t="shared" si="13"/>
        <v>4.5999999999999996</v>
      </c>
      <c r="I102" t="str">
        <f t="shared" si="14"/>
        <v>Complete</v>
      </c>
      <c r="J102" t="str">
        <f>IF(F102="","",IF(F102 &lt;3, "Poor", IF(AND(F102&gt;3,F102&lt;4.5),"Average", "Excellent" )))</f>
        <v>Excellent</v>
      </c>
      <c r="K102" t="str">
        <f t="shared" si="11"/>
        <v>Medium Discount</v>
      </c>
      <c r="N102"/>
    </row>
    <row r="103" spans="1:14" hidden="1" x14ac:dyDescent="0.35">
      <c r="A103" t="s">
        <v>12</v>
      </c>
      <c r="B103" s="4">
        <v>1580</v>
      </c>
      <c r="C103" s="4">
        <v>2499</v>
      </c>
      <c r="D103" s="4">
        <f t="shared" si="12"/>
        <v>919</v>
      </c>
      <c r="E103" s="1">
        <v>0.37</v>
      </c>
      <c r="F103">
        <v>7</v>
      </c>
      <c r="G103" t="s">
        <v>13</v>
      </c>
      <c r="H103" s="5">
        <f t="shared" si="13"/>
        <v>4.7</v>
      </c>
      <c r="I103" t="str">
        <f t="shared" si="14"/>
        <v>Complete</v>
      </c>
      <c r="J103" t="str">
        <f>IF(H103="","",IF(H103 &lt;3, "Poor", IF(AND(H103&gt;3,H103&lt;4.5),"Average", "Excellent" )))</f>
        <v>Excellent</v>
      </c>
      <c r="K103" t="str">
        <f t="shared" si="11"/>
        <v>Medium Discount</v>
      </c>
      <c r="N103"/>
    </row>
    <row r="104" spans="1:14" hidden="1" x14ac:dyDescent="0.35">
      <c r="A104" t="s">
        <v>24</v>
      </c>
      <c r="B104" s="4">
        <v>990</v>
      </c>
      <c r="C104" s="4">
        <v>1500</v>
      </c>
      <c r="D104" s="4">
        <f t="shared" si="12"/>
        <v>510</v>
      </c>
      <c r="E104" s="1">
        <v>0.34</v>
      </c>
      <c r="F104">
        <v>39</v>
      </c>
      <c r="G104" t="s">
        <v>13</v>
      </c>
      <c r="H104" s="5">
        <f t="shared" si="13"/>
        <v>4.7</v>
      </c>
      <c r="I104" t="str">
        <f t="shared" si="14"/>
        <v>Complete</v>
      </c>
      <c r="J104" t="str">
        <f>IF(H104="","",IF(H104 &lt;3, "Poor", IF(AND(H104&gt;3,H104&lt;4.5),"Average", "Excellent" )))</f>
        <v>Excellent</v>
      </c>
      <c r="K104" t="str">
        <f t="shared" si="11"/>
        <v>Medium Discount</v>
      </c>
      <c r="N104"/>
    </row>
    <row r="105" spans="1:14" hidden="1" x14ac:dyDescent="0.35">
      <c r="A105" t="s">
        <v>49</v>
      </c>
      <c r="B105" s="4">
        <v>980</v>
      </c>
      <c r="C105" s="4">
        <v>1490</v>
      </c>
      <c r="D105" s="4">
        <f t="shared" si="12"/>
        <v>510</v>
      </c>
      <c r="E105" s="1">
        <v>0.34</v>
      </c>
      <c r="F105">
        <v>12</v>
      </c>
      <c r="G105" t="s">
        <v>13</v>
      </c>
      <c r="H105" s="5">
        <f t="shared" si="13"/>
        <v>4.7</v>
      </c>
      <c r="I105" t="str">
        <f t="shared" si="14"/>
        <v>Complete</v>
      </c>
      <c r="J105" t="str">
        <f>IF(F105="","",IF(F105 &lt;3, "Poor", IF(AND(F105&gt;3,F105&lt;4.5),"Average", "Excellent" )))</f>
        <v>Excellent</v>
      </c>
      <c r="K105" t="str">
        <f t="shared" si="11"/>
        <v>Medium Discount</v>
      </c>
      <c r="N105"/>
    </row>
    <row r="106" spans="1:14" hidden="1" x14ac:dyDescent="0.35">
      <c r="A106" t="s">
        <v>51</v>
      </c>
      <c r="B106" s="4">
        <v>1940</v>
      </c>
      <c r="C106" s="4">
        <v>2650</v>
      </c>
      <c r="D106" s="4">
        <f t="shared" si="12"/>
        <v>710</v>
      </c>
      <c r="E106" s="1">
        <v>0.27</v>
      </c>
      <c r="F106">
        <v>20</v>
      </c>
      <c r="G106" t="s">
        <v>13</v>
      </c>
      <c r="H106" s="5">
        <f t="shared" si="13"/>
        <v>4.7</v>
      </c>
      <c r="I106" t="str">
        <f t="shared" si="14"/>
        <v>Complete</v>
      </c>
      <c r="J106" t="str">
        <f>IF(F106="","",IF(F106 &lt;3, "Poor", IF(AND(F106&gt;3,F106&lt;4.5),"Average", "Excellent" )))</f>
        <v>Excellent</v>
      </c>
      <c r="K106" t="str">
        <f t="shared" si="11"/>
        <v>Medium Discount</v>
      </c>
    </row>
    <row r="107" spans="1:14" hidden="1" x14ac:dyDescent="0.35">
      <c r="A107" t="s">
        <v>14</v>
      </c>
      <c r="B107" s="4">
        <v>1740</v>
      </c>
      <c r="C107" s="4">
        <v>2356</v>
      </c>
      <c r="D107" s="4">
        <f t="shared" si="12"/>
        <v>616</v>
      </c>
      <c r="E107" s="1">
        <v>0.26</v>
      </c>
      <c r="F107">
        <v>5</v>
      </c>
      <c r="G107" t="s">
        <v>15</v>
      </c>
      <c r="H107" s="5">
        <f t="shared" si="13"/>
        <v>4.8</v>
      </c>
      <c r="I107" t="str">
        <f t="shared" si="14"/>
        <v>Complete</v>
      </c>
      <c r="J107" t="str">
        <f t="shared" ref="J107:J112" si="15">IF(H107="","",IF(H107 &lt;3, "Poor", IF(AND(H107&gt;3,H107&lt;4.5),"Average", "Excellent" )))</f>
        <v>Excellent</v>
      </c>
      <c r="K107" t="str">
        <f t="shared" si="11"/>
        <v>High Discount</v>
      </c>
      <c r="N107"/>
    </row>
    <row r="108" spans="1:14" hidden="1" x14ac:dyDescent="0.35">
      <c r="A108" t="s">
        <v>20</v>
      </c>
      <c r="B108" s="4">
        <v>1274</v>
      </c>
      <c r="C108" s="4">
        <v>2800</v>
      </c>
      <c r="D108" s="4">
        <f t="shared" si="12"/>
        <v>1526</v>
      </c>
      <c r="E108" s="1">
        <v>0.55000000000000004</v>
      </c>
      <c r="F108">
        <v>5</v>
      </c>
      <c r="G108" t="s">
        <v>15</v>
      </c>
      <c r="H108" s="5">
        <f t="shared" si="13"/>
        <v>4.8</v>
      </c>
      <c r="I108" t="str">
        <f t="shared" si="14"/>
        <v>Complete</v>
      </c>
      <c r="J108" t="str">
        <f t="shared" si="15"/>
        <v>Excellent</v>
      </c>
      <c r="K108" t="str">
        <f t="shared" si="11"/>
        <v>High Discount</v>
      </c>
      <c r="N108"/>
    </row>
    <row r="109" spans="1:14" hidden="1" x14ac:dyDescent="0.35">
      <c r="A109" t="s">
        <v>25</v>
      </c>
      <c r="B109" s="4">
        <v>552</v>
      </c>
      <c r="C109" s="4">
        <v>1035</v>
      </c>
      <c r="D109" s="4">
        <f t="shared" si="12"/>
        <v>483</v>
      </c>
      <c r="E109" s="1">
        <v>0.47</v>
      </c>
      <c r="F109">
        <v>12</v>
      </c>
      <c r="G109" t="s">
        <v>15</v>
      </c>
      <c r="H109" s="5">
        <f t="shared" si="13"/>
        <v>4.8</v>
      </c>
      <c r="I109" t="str">
        <f t="shared" si="14"/>
        <v>Complete</v>
      </c>
      <c r="J109" t="str">
        <f t="shared" si="15"/>
        <v>Excellent</v>
      </c>
      <c r="K109" t="str">
        <f t="shared" si="11"/>
        <v>High Discount</v>
      </c>
      <c r="N109"/>
    </row>
    <row r="110" spans="1:14" hidden="1" x14ac:dyDescent="0.35">
      <c r="A110" t="s">
        <v>29</v>
      </c>
      <c r="B110" s="4">
        <v>332</v>
      </c>
      <c r="C110" s="4">
        <v>684</v>
      </c>
      <c r="D110" s="4">
        <f t="shared" si="12"/>
        <v>352</v>
      </c>
      <c r="E110" s="1">
        <v>0.51</v>
      </c>
      <c r="F110">
        <v>2</v>
      </c>
      <c r="G110" t="s">
        <v>30</v>
      </c>
      <c r="H110" s="5">
        <f t="shared" si="13"/>
        <v>5</v>
      </c>
      <c r="I110" t="str">
        <f t="shared" si="14"/>
        <v>Complete</v>
      </c>
      <c r="J110" t="str">
        <f t="shared" si="15"/>
        <v>Excellent</v>
      </c>
      <c r="K110" t="str">
        <f t="shared" si="11"/>
        <v>High Discount</v>
      </c>
      <c r="N110"/>
    </row>
    <row r="111" spans="1:14" hidden="1" x14ac:dyDescent="0.35">
      <c r="A111" t="s">
        <v>31</v>
      </c>
      <c r="B111" s="4">
        <v>195</v>
      </c>
      <c r="C111" s="4">
        <v>360</v>
      </c>
      <c r="D111" s="4">
        <f t="shared" si="12"/>
        <v>165</v>
      </c>
      <c r="E111" s="1">
        <v>0.46</v>
      </c>
      <c r="F111">
        <v>2</v>
      </c>
      <c r="G111" t="s">
        <v>30</v>
      </c>
      <c r="H111" s="5">
        <f t="shared" si="13"/>
        <v>5</v>
      </c>
      <c r="I111" t="str">
        <f t="shared" si="14"/>
        <v>Complete</v>
      </c>
      <c r="J111" t="str">
        <f t="shared" si="15"/>
        <v>Excellent</v>
      </c>
      <c r="K111" t="str">
        <f t="shared" si="11"/>
        <v>High Discount</v>
      </c>
      <c r="N111"/>
    </row>
    <row r="112" spans="1:14" hidden="1" x14ac:dyDescent="0.35">
      <c r="A112" t="s">
        <v>32</v>
      </c>
      <c r="B112" s="4">
        <v>2025</v>
      </c>
      <c r="C112" s="4">
        <v>3971</v>
      </c>
      <c r="D112" s="4">
        <f t="shared" si="12"/>
        <v>1946</v>
      </c>
      <c r="E112" s="1">
        <v>0.49</v>
      </c>
      <c r="F112">
        <v>3</v>
      </c>
      <c r="G112" t="s">
        <v>30</v>
      </c>
      <c r="H112" s="5">
        <f t="shared" si="13"/>
        <v>5</v>
      </c>
      <c r="I112" t="str">
        <f t="shared" si="14"/>
        <v>Complete</v>
      </c>
      <c r="J112" t="str">
        <f t="shared" si="15"/>
        <v>Excellent</v>
      </c>
      <c r="K112" t="str">
        <f t="shared" si="11"/>
        <v>High Discount</v>
      </c>
      <c r="N112"/>
    </row>
    <row r="113" spans="1:14" hidden="1" x14ac:dyDescent="0.35">
      <c r="A113" t="s">
        <v>53</v>
      </c>
      <c r="B113" s="4">
        <v>1620</v>
      </c>
      <c r="C113" s="4">
        <v>2690</v>
      </c>
      <c r="D113" s="4">
        <f t="shared" si="12"/>
        <v>1070</v>
      </c>
      <c r="E113" s="1">
        <v>0.4</v>
      </c>
      <c r="F113">
        <v>1</v>
      </c>
      <c r="G113" t="s">
        <v>30</v>
      </c>
      <c r="H113" s="5">
        <f t="shared" si="13"/>
        <v>5</v>
      </c>
      <c r="I113" t="str">
        <f t="shared" si="14"/>
        <v>Complete</v>
      </c>
      <c r="J113" t="str">
        <f>IF(F113="","",IF(F113 &lt;3, "Poor", IF(AND(F113&gt;3,F113&lt;4.5),"Average", "Excellent" )))</f>
        <v>Poor</v>
      </c>
      <c r="K113" t="str">
        <f t="shared" si="11"/>
        <v>High Discount</v>
      </c>
      <c r="N113"/>
    </row>
    <row r="114" spans="1:14" hidden="1" x14ac:dyDescent="0.35">
      <c r="A114" t="s">
        <v>54</v>
      </c>
      <c r="B114" s="4">
        <v>171</v>
      </c>
      <c r="C114" s="4">
        <v>360</v>
      </c>
      <c r="D114" s="4">
        <f t="shared" si="12"/>
        <v>189</v>
      </c>
      <c r="E114" s="1">
        <v>0.53</v>
      </c>
      <c r="F114">
        <v>2</v>
      </c>
      <c r="G114" t="s">
        <v>30</v>
      </c>
      <c r="H114" s="5">
        <f t="shared" si="13"/>
        <v>5</v>
      </c>
      <c r="I114" t="str">
        <f t="shared" si="14"/>
        <v>Complete</v>
      </c>
      <c r="J114" t="str">
        <f>IF(F114="","",IF(F114 &lt;3, "Poor", IF(AND(F114&gt;3,F114&lt;4.5),"Average", "Excellent" )))</f>
        <v>Poor</v>
      </c>
      <c r="K114" t="str">
        <f t="shared" si="11"/>
        <v>High Discount</v>
      </c>
      <c r="N114"/>
    </row>
    <row r="115" spans="1:14" hidden="1" x14ac:dyDescent="0.35">
      <c r="A115" t="s">
        <v>105</v>
      </c>
      <c r="B115" s="4">
        <v>979</v>
      </c>
      <c r="C115" s="4">
        <v>1920</v>
      </c>
      <c r="D115" s="4">
        <f t="shared" si="12"/>
        <v>941</v>
      </c>
      <c r="E115" s="1">
        <v>0.49</v>
      </c>
      <c r="F115">
        <v>1</v>
      </c>
      <c r="G115" t="s">
        <v>30</v>
      </c>
      <c r="H115" s="5">
        <f t="shared" si="13"/>
        <v>5</v>
      </c>
      <c r="I115" t="str">
        <f t="shared" si="14"/>
        <v>Complete</v>
      </c>
      <c r="J115" t="str">
        <f>IF(F115="","",IF(F115 &lt;3, "Poor", IF(AND(F115&gt;3,F115&lt;4.5),"Average", "Excellent" )))</f>
        <v>Poor</v>
      </c>
      <c r="K115" t="str">
        <f t="shared" si="11"/>
        <v>Medium Discount</v>
      </c>
    </row>
    <row r="116" spans="1:14" hidden="1" x14ac:dyDescent="0.35">
      <c r="A116" t="s">
        <v>125</v>
      </c>
      <c r="B116" s="4">
        <v>3640</v>
      </c>
      <c r="C116" s="4">
        <v>4588</v>
      </c>
      <c r="D116" s="4">
        <f t="shared" si="12"/>
        <v>948</v>
      </c>
      <c r="E116" s="1">
        <v>0.21</v>
      </c>
      <c r="F116">
        <v>1</v>
      </c>
      <c r="G116" t="s">
        <v>30</v>
      </c>
      <c r="H116" s="5">
        <f t="shared" si="13"/>
        <v>5</v>
      </c>
      <c r="I116" t="str">
        <f t="shared" si="14"/>
        <v>Complete</v>
      </c>
      <c r="J116" t="str">
        <f>IF(F116="","",IF(F116 &lt;3, "Poor", IF(AND(F116&gt;3,F116&lt;4.5),"Average", "Excellent" )))</f>
        <v>Poor</v>
      </c>
      <c r="K116" t="str">
        <f t="shared" si="11"/>
        <v>Low Discount</v>
      </c>
      <c r="N11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255C-D1DC-4DB7-A899-7E723B4868BA}">
  <dimension ref="B3:E48"/>
  <sheetViews>
    <sheetView topLeftCell="A8" workbookViewId="0">
      <selection activeCell="D5" sqref="D5"/>
    </sheetView>
  </sheetViews>
  <sheetFormatPr defaultRowHeight="14.5" x14ac:dyDescent="0.35"/>
  <cols>
    <col min="2" max="2" width="17.6328125" bestFit="1" customWidth="1"/>
    <col min="3" max="3" width="16.54296875" bestFit="1" customWidth="1"/>
    <col min="4" max="4" width="14.6328125" bestFit="1" customWidth="1"/>
    <col min="5" max="5" width="12.7265625" bestFit="1" customWidth="1"/>
    <col min="6" max="6" width="3.81640625" bestFit="1" customWidth="1"/>
    <col min="7" max="7" width="4.81640625" bestFit="1" customWidth="1"/>
    <col min="8" max="8" width="3.81640625" bestFit="1" customWidth="1"/>
    <col min="9" max="10" width="4.81640625" bestFit="1" customWidth="1"/>
    <col min="11" max="11" width="3.81640625" bestFit="1" customWidth="1"/>
    <col min="12" max="21" width="4.81640625" bestFit="1" customWidth="1"/>
    <col min="22" max="22" width="10.7265625" bestFit="1" customWidth="1"/>
  </cols>
  <sheetData>
    <row r="3" spans="2:5" x14ac:dyDescent="0.35">
      <c r="B3" s="11" t="s">
        <v>165</v>
      </c>
      <c r="C3" t="s">
        <v>167</v>
      </c>
      <c r="D3" t="s">
        <v>166</v>
      </c>
      <c r="E3" t="s">
        <v>164</v>
      </c>
    </row>
    <row r="4" spans="2:5" x14ac:dyDescent="0.35">
      <c r="B4" s="12" t="s">
        <v>154</v>
      </c>
      <c r="C4">
        <v>34</v>
      </c>
      <c r="D4">
        <v>34</v>
      </c>
      <c r="E4">
        <v>43204</v>
      </c>
    </row>
    <row r="5" spans="2:5" x14ac:dyDescent="0.35">
      <c r="B5" s="12" t="s">
        <v>155</v>
      </c>
      <c r="C5">
        <v>3</v>
      </c>
      <c r="D5">
        <v>3</v>
      </c>
      <c r="E5">
        <v>4185</v>
      </c>
    </row>
    <row r="6" spans="2:5" x14ac:dyDescent="0.35">
      <c r="B6" s="12" t="s">
        <v>153</v>
      </c>
      <c r="C6">
        <v>37</v>
      </c>
      <c r="D6">
        <v>37</v>
      </c>
      <c r="E6">
        <v>47389</v>
      </c>
    </row>
    <row r="11" spans="2:5" x14ac:dyDescent="0.35">
      <c r="B11" s="11" t="s">
        <v>152</v>
      </c>
      <c r="C11" t="s">
        <v>157</v>
      </c>
    </row>
    <row r="12" spans="2:5" x14ac:dyDescent="0.35">
      <c r="B12" s="13">
        <v>0.09</v>
      </c>
      <c r="C12">
        <v>15</v>
      </c>
    </row>
    <row r="13" spans="2:5" x14ac:dyDescent="0.35">
      <c r="B13" s="13">
        <v>0.13</v>
      </c>
      <c r="C13">
        <v>6</v>
      </c>
    </row>
    <row r="14" spans="2:5" x14ac:dyDescent="0.35">
      <c r="B14" s="13">
        <v>0.18</v>
      </c>
      <c r="C14">
        <v>12</v>
      </c>
    </row>
    <row r="15" spans="2:5" x14ac:dyDescent="0.35">
      <c r="B15" s="13">
        <v>0.19</v>
      </c>
      <c r="C15">
        <v>5</v>
      </c>
    </row>
    <row r="16" spans="2:5" x14ac:dyDescent="0.35">
      <c r="B16" s="13">
        <v>0.2</v>
      </c>
      <c r="C16">
        <v>12</v>
      </c>
    </row>
    <row r="17" spans="2:3" x14ac:dyDescent="0.35">
      <c r="B17" s="13">
        <v>0.21</v>
      </c>
      <c r="C17">
        <v>1</v>
      </c>
    </row>
    <row r="18" spans="2:3" x14ac:dyDescent="0.35">
      <c r="B18" s="13">
        <v>0.22</v>
      </c>
      <c r="C18">
        <v>16</v>
      </c>
    </row>
    <row r="19" spans="2:3" x14ac:dyDescent="0.35">
      <c r="B19" s="13">
        <v>0.23</v>
      </c>
      <c r="C19">
        <v>14</v>
      </c>
    </row>
    <row r="20" spans="2:3" x14ac:dyDescent="0.35">
      <c r="B20" s="13">
        <v>0.24</v>
      </c>
      <c r="C20">
        <v>55</v>
      </c>
    </row>
    <row r="21" spans="2:3" x14ac:dyDescent="0.35">
      <c r="B21" s="13">
        <v>0.25</v>
      </c>
      <c r="C21">
        <v>24</v>
      </c>
    </row>
    <row r="22" spans="2:3" x14ac:dyDescent="0.35">
      <c r="B22" s="13">
        <v>0.26</v>
      </c>
      <c r="C22">
        <v>5</v>
      </c>
    </row>
    <row r="23" spans="2:3" x14ac:dyDescent="0.35">
      <c r="B23" s="13">
        <v>0.27</v>
      </c>
      <c r="C23">
        <v>52</v>
      </c>
    </row>
    <row r="24" spans="2:3" x14ac:dyDescent="0.35">
      <c r="B24" s="13">
        <v>0.28999999999999998</v>
      </c>
      <c r="C24">
        <v>5</v>
      </c>
    </row>
    <row r="25" spans="2:3" x14ac:dyDescent="0.35">
      <c r="B25" s="13">
        <v>0.3</v>
      </c>
      <c r="C25">
        <v>20</v>
      </c>
    </row>
    <row r="26" spans="2:3" x14ac:dyDescent="0.35">
      <c r="B26" s="13">
        <v>0.32</v>
      </c>
      <c r="C26">
        <v>13</v>
      </c>
    </row>
    <row r="27" spans="2:3" x14ac:dyDescent="0.35">
      <c r="B27" s="13">
        <v>0.33</v>
      </c>
      <c r="C27">
        <v>9</v>
      </c>
    </row>
    <row r="28" spans="2:3" x14ac:dyDescent="0.35">
      <c r="B28" s="13">
        <v>0.34</v>
      </c>
      <c r="C28">
        <v>51</v>
      </c>
    </row>
    <row r="29" spans="2:3" x14ac:dyDescent="0.35">
      <c r="B29" s="13">
        <v>0.35</v>
      </c>
      <c r="C29">
        <v>55</v>
      </c>
    </row>
    <row r="30" spans="2:3" x14ac:dyDescent="0.35">
      <c r="B30" s="13">
        <v>0.37</v>
      </c>
      <c r="C30">
        <v>9</v>
      </c>
    </row>
    <row r="31" spans="2:3" x14ac:dyDescent="0.35">
      <c r="B31" s="13">
        <v>0.38</v>
      </c>
      <c r="C31">
        <v>4</v>
      </c>
    </row>
    <row r="32" spans="2:3" x14ac:dyDescent="0.35">
      <c r="B32" s="13">
        <v>0.39</v>
      </c>
      <c r="C32">
        <v>5</v>
      </c>
    </row>
    <row r="33" spans="2:3" x14ac:dyDescent="0.35">
      <c r="B33" s="13">
        <v>0.4</v>
      </c>
      <c r="C33">
        <v>1</v>
      </c>
    </row>
    <row r="34" spans="2:3" x14ac:dyDescent="0.35">
      <c r="B34" s="13">
        <v>0.41</v>
      </c>
      <c r="C34">
        <v>36</v>
      </c>
    </row>
    <row r="35" spans="2:3" x14ac:dyDescent="0.35">
      <c r="B35" s="13">
        <v>0.42</v>
      </c>
      <c r="C35">
        <v>6</v>
      </c>
    </row>
    <row r="36" spans="2:3" x14ac:dyDescent="0.35">
      <c r="B36" s="13">
        <v>0.43</v>
      </c>
      <c r="C36">
        <v>11</v>
      </c>
    </row>
    <row r="37" spans="2:3" x14ac:dyDescent="0.35">
      <c r="B37" s="13">
        <v>0.45</v>
      </c>
      <c r="C37">
        <v>28</v>
      </c>
    </row>
    <row r="38" spans="2:3" x14ac:dyDescent="0.35">
      <c r="B38" s="13">
        <v>0.46</v>
      </c>
      <c r="C38">
        <v>3</v>
      </c>
    </row>
    <row r="39" spans="2:3" x14ac:dyDescent="0.35">
      <c r="B39" s="13">
        <v>0.47</v>
      </c>
      <c r="C39">
        <v>39</v>
      </c>
    </row>
    <row r="40" spans="2:3" x14ac:dyDescent="0.35">
      <c r="B40" s="13">
        <v>0.48</v>
      </c>
      <c r="C40">
        <v>9</v>
      </c>
    </row>
    <row r="41" spans="2:3" x14ac:dyDescent="0.35">
      <c r="B41" s="13">
        <v>0.49</v>
      </c>
      <c r="C41">
        <v>118</v>
      </c>
    </row>
    <row r="42" spans="2:3" x14ac:dyDescent="0.35">
      <c r="B42" s="13">
        <v>0.5</v>
      </c>
      <c r="C42">
        <v>8</v>
      </c>
    </row>
    <row r="43" spans="2:3" x14ac:dyDescent="0.35">
      <c r="B43" s="13">
        <v>0.51</v>
      </c>
      <c r="C43">
        <v>2</v>
      </c>
    </row>
    <row r="44" spans="2:3" x14ac:dyDescent="0.35">
      <c r="B44" s="13">
        <v>0.52</v>
      </c>
      <c r="C44">
        <v>24</v>
      </c>
    </row>
    <row r="45" spans="2:3" x14ac:dyDescent="0.35">
      <c r="B45" s="13">
        <v>0.53</v>
      </c>
      <c r="C45">
        <v>15</v>
      </c>
    </row>
    <row r="46" spans="2:3" x14ac:dyDescent="0.35">
      <c r="B46" s="13">
        <v>0.54</v>
      </c>
      <c r="C46">
        <v>17</v>
      </c>
    </row>
    <row r="47" spans="2:3" x14ac:dyDescent="0.35">
      <c r="B47" s="13">
        <v>0.55000000000000004</v>
      </c>
      <c r="C47">
        <v>18</v>
      </c>
    </row>
    <row r="48" spans="2:3" x14ac:dyDescent="0.35">
      <c r="B48" s="13" t="s">
        <v>153</v>
      </c>
      <c r="C48">
        <v>723</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Excel_jumia(3)</vt:lpstr>
      <vt:lpstr>Excel_jumia(2)</vt:lpstr>
      <vt:lpstr>Sheet1</vt:lpstr>
      <vt:lpstr>Top 5 product by ratings</vt:lpstr>
      <vt:lpstr>Top 10 with highest discount</vt:lpstr>
      <vt:lpstr>top 10 products reviews</vt:lpstr>
      <vt:lpstr>Top 10 by products</vt:lpstr>
      <vt:lpstr>Least 5 rated product</vt:lpstr>
      <vt:lpstr>Relationships</vt:lpstr>
      <vt:lpstr>Rating vs reviews</vt:lpstr>
      <vt:lpstr>rating product by discount</vt:lpstr>
      <vt:lpstr>Dashboard</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pavilion14</dc:creator>
  <cp:lastModifiedBy>pavilion14</cp:lastModifiedBy>
  <dcterms:created xsi:type="dcterms:W3CDTF">2025-04-21T09:50:46Z</dcterms:created>
  <dcterms:modified xsi:type="dcterms:W3CDTF">2025-04-25T04:58:11Z</dcterms:modified>
</cp:coreProperties>
</file>