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/Downloads/"/>
    </mc:Choice>
  </mc:AlternateContent>
  <xr:revisionPtr revIDLastSave="0" documentId="13_ncr:1_{3440FCB1-8034-E54B-AC43-EFF4AF73355D}" xr6:coauthVersionLast="45" xr6:coauthVersionMax="45" xr10:uidLastSave="{00000000-0000-0000-0000-000000000000}"/>
  <bookViews>
    <workbookView xWindow="0" yWindow="460" windowWidth="28800" windowHeight="16400" xr2:uid="{77EB3547-EDDA-4D48-BCEF-19F98F038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" l="1"/>
  <c r="D78" i="1"/>
  <c r="G76" i="1"/>
  <c r="E76" i="1"/>
  <c r="D76" i="1"/>
  <c r="F79" i="1"/>
  <c r="D79" i="1"/>
  <c r="E79" i="1"/>
  <c r="G79" i="1"/>
  <c r="C79" i="1"/>
  <c r="G77" i="1"/>
  <c r="G78" i="1"/>
  <c r="C78" i="1"/>
  <c r="D77" i="1"/>
  <c r="E77" i="1"/>
  <c r="C77" i="1"/>
  <c r="G72" i="1"/>
  <c r="F72" i="1"/>
  <c r="E72" i="1"/>
  <c r="D72" i="1"/>
  <c r="C72" i="1"/>
  <c r="G71" i="1"/>
  <c r="F71" i="1"/>
  <c r="E71" i="1"/>
  <c r="D71" i="1"/>
  <c r="C71" i="1"/>
  <c r="D57" i="1"/>
  <c r="E57" i="1"/>
  <c r="F57" i="1"/>
  <c r="G57" i="1"/>
  <c r="C57" i="1"/>
  <c r="D54" i="1"/>
  <c r="E54" i="1"/>
  <c r="F54" i="1"/>
  <c r="G54" i="1"/>
  <c r="C54" i="1"/>
  <c r="G80" i="1" l="1"/>
  <c r="D64" i="1"/>
  <c r="E64" i="1"/>
  <c r="F64" i="1"/>
  <c r="G64" i="1"/>
  <c r="H64" i="1"/>
  <c r="I64" i="1"/>
  <c r="D65" i="1"/>
  <c r="E65" i="1"/>
  <c r="F65" i="1"/>
  <c r="G65" i="1"/>
  <c r="H65" i="1"/>
  <c r="I65" i="1"/>
  <c r="C65" i="1"/>
  <c r="C64" i="1"/>
  <c r="D42" i="1" l="1"/>
  <c r="E42" i="1"/>
  <c r="F42" i="1"/>
  <c r="G42" i="1"/>
  <c r="H42" i="1"/>
  <c r="I42" i="1"/>
  <c r="D43" i="1"/>
  <c r="E43" i="1"/>
  <c r="F43" i="1"/>
  <c r="G43" i="1"/>
  <c r="H43" i="1"/>
  <c r="I43" i="1"/>
  <c r="D44" i="1"/>
  <c r="E44" i="1"/>
  <c r="F44" i="1"/>
  <c r="G44" i="1"/>
  <c r="H44" i="1"/>
  <c r="I44" i="1"/>
  <c r="C44" i="1"/>
  <c r="C43" i="1"/>
  <c r="C42" i="1"/>
  <c r="D55" i="1" l="1"/>
  <c r="E55" i="1"/>
  <c r="F55" i="1"/>
  <c r="G55" i="1"/>
  <c r="D56" i="1"/>
  <c r="E56" i="1"/>
  <c r="F56" i="1"/>
  <c r="G56" i="1"/>
  <c r="C56" i="1"/>
  <c r="C55" i="1"/>
  <c r="D52" i="1"/>
  <c r="C53" i="1"/>
  <c r="D53" i="1"/>
  <c r="E53" i="1"/>
  <c r="F53" i="1"/>
  <c r="G53" i="1"/>
  <c r="E52" i="1"/>
  <c r="F52" i="1"/>
  <c r="G52" i="1"/>
  <c r="C52" i="1"/>
  <c r="E37" i="1"/>
  <c r="F37" i="1"/>
  <c r="G37" i="1"/>
  <c r="H37" i="1"/>
  <c r="I37" i="1"/>
  <c r="E36" i="1"/>
  <c r="F36" i="1"/>
  <c r="G36" i="1"/>
  <c r="H36" i="1"/>
  <c r="I36" i="1"/>
  <c r="E35" i="1"/>
  <c r="F35" i="1"/>
  <c r="G35" i="1"/>
  <c r="H35" i="1"/>
  <c r="I35" i="1"/>
  <c r="D37" i="1"/>
  <c r="D36" i="1"/>
  <c r="D35" i="1"/>
  <c r="C37" i="1"/>
  <c r="C36" i="1"/>
  <c r="C35" i="1"/>
  <c r="E34" i="1"/>
  <c r="F34" i="1"/>
  <c r="G34" i="1"/>
  <c r="H34" i="1"/>
  <c r="I34" i="1"/>
  <c r="E33" i="1"/>
  <c r="F33" i="1"/>
  <c r="G33" i="1"/>
  <c r="H33" i="1"/>
  <c r="I33" i="1"/>
  <c r="E32" i="1"/>
  <c r="F32" i="1"/>
  <c r="G32" i="1"/>
  <c r="H32" i="1"/>
  <c r="I32" i="1"/>
  <c r="D34" i="1"/>
  <c r="D33" i="1"/>
  <c r="D32" i="1"/>
  <c r="C34" i="1"/>
  <c r="C33" i="1"/>
  <c r="C32" i="1"/>
  <c r="I29" i="1"/>
  <c r="I31" i="1"/>
  <c r="I30" i="1"/>
  <c r="H31" i="1"/>
  <c r="H30" i="1"/>
  <c r="G31" i="1"/>
  <c r="G30" i="1"/>
  <c r="G29" i="1"/>
  <c r="F31" i="1"/>
  <c r="F30" i="1"/>
  <c r="F29" i="1"/>
  <c r="E31" i="1"/>
  <c r="E30" i="1"/>
  <c r="E29" i="1"/>
  <c r="D31" i="1"/>
  <c r="D30" i="1"/>
  <c r="D29" i="1"/>
  <c r="C31" i="1"/>
  <c r="C30" i="1"/>
  <c r="C29" i="1"/>
</calcChain>
</file>

<file path=xl/sharedStrings.xml><?xml version="1.0" encoding="utf-8"?>
<sst xmlns="http://schemas.openxmlformats.org/spreadsheetml/2006/main" count="134" uniqueCount="62">
  <si>
    <t>Channel</t>
  </si>
  <si>
    <t>First Interaction Tier 1</t>
  </si>
  <si>
    <t>First Interaction Tier 2</t>
  </si>
  <si>
    <t>First Interaction Tier 3</t>
  </si>
  <si>
    <t>Linear Tier 1</t>
  </si>
  <si>
    <t>Linear Tier 2</t>
  </si>
  <si>
    <t>Linear Tier 3</t>
  </si>
  <si>
    <t>Position-based Tier 1</t>
  </si>
  <si>
    <t>Position-based Tier 2</t>
  </si>
  <si>
    <t>Position-based Tier 3</t>
  </si>
  <si>
    <t>Referral total</t>
  </si>
  <si>
    <t>Display total</t>
  </si>
  <si>
    <t>Social total</t>
  </si>
  <si>
    <t>Email total</t>
  </si>
  <si>
    <t>Paid Search total</t>
  </si>
  <si>
    <t>Organic Search total</t>
  </si>
  <si>
    <t>Direct total</t>
  </si>
  <si>
    <t xml:space="preserve">First Interaction  </t>
    <phoneticPr fontId="1" type="noConversion"/>
  </si>
  <si>
    <t>Linear</t>
  </si>
  <si>
    <t>Linear</t>
    <phoneticPr fontId="1" type="noConversion"/>
  </si>
  <si>
    <t xml:space="preserve">Position-based  </t>
    <phoneticPr fontId="1" type="noConversion"/>
  </si>
  <si>
    <t>email</t>
    <phoneticPr fontId="1" type="noConversion"/>
  </si>
  <si>
    <t>social</t>
    <phoneticPr fontId="1" type="noConversion"/>
  </si>
  <si>
    <t>display</t>
    <phoneticPr fontId="1" type="noConversion"/>
  </si>
  <si>
    <t>paid_search</t>
    <phoneticPr fontId="1" type="noConversion"/>
  </si>
  <si>
    <t>referral</t>
    <phoneticPr fontId="1" type="noConversion"/>
  </si>
  <si>
    <t>organic_search</t>
    <phoneticPr fontId="1" type="noConversion"/>
  </si>
  <si>
    <t>direct</t>
    <phoneticPr fontId="1" type="noConversion"/>
  </si>
  <si>
    <t>Tier 1</t>
    <phoneticPr fontId="1" type="noConversion"/>
  </si>
  <si>
    <t>Tier2</t>
    <phoneticPr fontId="1" type="noConversion"/>
  </si>
  <si>
    <t>First Interaction</t>
  </si>
  <si>
    <t>First Interaction</t>
    <phoneticPr fontId="1" type="noConversion"/>
  </si>
  <si>
    <t>Position-based</t>
  </si>
  <si>
    <t>Position-based</t>
    <phoneticPr fontId="1" type="noConversion"/>
  </si>
  <si>
    <t>Tier3</t>
    <phoneticPr fontId="1" type="noConversion"/>
  </si>
  <si>
    <t>spend</t>
    <phoneticPr fontId="1" type="noConversion"/>
  </si>
  <si>
    <t>email</t>
  </si>
  <si>
    <t>social</t>
  </si>
  <si>
    <t>display</t>
  </si>
  <si>
    <t>paid_search</t>
  </si>
  <si>
    <t>referral</t>
  </si>
  <si>
    <t>organic_search</t>
  </si>
  <si>
    <t>direct</t>
  </si>
  <si>
    <t>Tier 1</t>
  </si>
  <si>
    <t>Tier2</t>
  </si>
  <si>
    <t>Tier3</t>
  </si>
  <si>
    <t>CAC</t>
    <phoneticPr fontId="1" type="noConversion"/>
  </si>
  <si>
    <t>Marginal CAC</t>
    <phoneticPr fontId="1" type="noConversion"/>
  </si>
  <si>
    <t>Avarage CAC</t>
    <phoneticPr fontId="1" type="noConversion"/>
  </si>
  <si>
    <t>Tier1-2</t>
  </si>
  <si>
    <t>Tier2-3</t>
  </si>
  <si>
    <t>Marginal CAC</t>
  </si>
  <si>
    <t>Total</t>
  </si>
  <si>
    <t>Overall conversion</t>
  </si>
  <si>
    <t xml:space="preserve">Conversion </t>
  </si>
  <si>
    <t>spend 1000</t>
  </si>
  <si>
    <t>spend 2000</t>
  </si>
  <si>
    <t>spend 3000</t>
  </si>
  <si>
    <t>tier 1--1000</t>
  </si>
  <si>
    <t>tier 2--2000</t>
  </si>
  <si>
    <t>tier 3--3000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</si>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</sst>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C00000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6" fillId="2" borderId="0" xfId="0" applyFont="1" applyFill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0" fontId="3" fillId="0" borderId="2" xfId="1" applyNumberFormat="1" applyFont="1" applyBorder="1">
      <alignment vertical="center"/>
    </xf>
    <xf numFmtId="10" fontId="2" fillId="0" borderId="2" xfId="1" applyNumberFormat="1" applyFont="1" applyBorder="1">
      <alignment vertical="center"/>
    </xf>
    <xf numFmtId="10" fontId="3" fillId="0" borderId="3" xfId="1" applyNumberFormat="1" applyFont="1" applyBorder="1">
      <alignment vertical="center"/>
    </xf>
    <xf numFmtId="10" fontId="3" fillId="0" borderId="7" xfId="1" applyNumberFormat="1" applyFont="1" applyBorder="1">
      <alignment vertical="center"/>
    </xf>
    <xf numFmtId="10" fontId="2" fillId="0" borderId="7" xfId="1" applyNumberFormat="1" applyFont="1" applyBorder="1">
      <alignment vertical="center"/>
    </xf>
    <xf numFmtId="10" fontId="3" fillId="0" borderId="8" xfId="1" applyNumberFormat="1" applyFont="1" applyBorder="1">
      <alignment vertical="center"/>
    </xf>
    <xf numFmtId="10" fontId="2" fillId="0" borderId="0" xfId="1" applyNumberFormat="1" applyFont="1" applyBorder="1">
      <alignment vertical="center"/>
    </xf>
    <xf numFmtId="10" fontId="2" fillId="0" borderId="5" xfId="1" applyNumberFormat="1" applyFont="1" applyBorder="1">
      <alignment vertical="center"/>
    </xf>
    <xf numFmtId="10" fontId="2" fillId="0" borderId="8" xfId="1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2" fontId="3" fillId="0" borderId="7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1" fontId="3" fillId="0" borderId="7" xfId="0" applyNumberFormat="1" applyFont="1" applyFill="1" applyBorder="1">
      <alignment vertical="center"/>
    </xf>
    <xf numFmtId="1" fontId="2" fillId="0" borderId="0" xfId="0" applyNumberFormat="1" applyFont="1">
      <alignment vertical="center"/>
    </xf>
    <xf numFmtId="1" fontId="2" fillId="2" borderId="0" xfId="0" applyNumberFormat="1" applyFont="1" applyFill="1">
      <alignment vertical="center"/>
    </xf>
    <xf numFmtId="1" fontId="3" fillId="0" borderId="7" xfId="0" applyNumberFormat="1" applyFont="1" applyFill="1" applyBorder="1" applyAlignment="1">
      <alignment horizontal="right" vertical="center"/>
    </xf>
    <xf numFmtId="1" fontId="3" fillId="0" borderId="7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change of marginal cost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Sheet1!$A$64:$B$64</c:f>
              <c:strCache>
                <c:ptCount val="2"/>
                <c:pt idx="0">
                  <c:v>Position-based</c:v>
                </c:pt>
                <c:pt idx="1">
                  <c:v>Tier1-2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Sheet1!$C$63:$G$63</c:f>
              <c:strCache>
                <c:ptCount val="5"/>
                <c:pt idx="0">
                  <c:v>email</c:v>
                </c:pt>
                <c:pt idx="1">
                  <c:v>social</c:v>
                </c:pt>
                <c:pt idx="2">
                  <c:v>display</c:v>
                </c:pt>
                <c:pt idx="3">
                  <c:v>paid_search</c:v>
                </c:pt>
                <c:pt idx="4">
                  <c:v>referral</c:v>
                </c:pt>
              </c:strCache>
            </c:strRef>
          </c:cat>
          <c:val>
            <c:numRef>
              <c:f>Sheet1!$C$64:$G$64</c:f>
              <c:numCache>
                <c:formatCode>0.00%</c:formatCode>
                <c:ptCount val="5"/>
                <c:pt idx="0">
                  <c:v>0.33724340184511659</c:v>
                </c:pt>
                <c:pt idx="1">
                  <c:v>0.39128075279263574</c:v>
                </c:pt>
                <c:pt idx="2">
                  <c:v>0.85594618593052674</c:v>
                </c:pt>
                <c:pt idx="3">
                  <c:v>9.633264465714915E-2</c:v>
                </c:pt>
                <c:pt idx="4">
                  <c:v>0.27509204646855073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3-224C-A552-FF70A4751D31}"/>
            </c:ext>
          </c:extLst>
        </c:ser>
        <c:ser>
          <c:idx val="1"/>
          <c:order val="1"/>
          <c:tx>
            <c:strRef>
              <c:f>Sheet1!$A$65:$B$65</c:f>
              <c:strCache>
                <c:ptCount val="2"/>
                <c:pt idx="0">
                  <c:v>Position-based</c:v>
                </c:pt>
                <c:pt idx="1">
                  <c:v>Tier2-3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Sheet1!$C$63:$G$63</c:f>
              <c:strCache>
                <c:ptCount val="5"/>
                <c:pt idx="0">
                  <c:v>email</c:v>
                </c:pt>
                <c:pt idx="1">
                  <c:v>social</c:v>
                </c:pt>
                <c:pt idx="2">
                  <c:v>display</c:v>
                </c:pt>
                <c:pt idx="3">
                  <c:v>paid_search</c:v>
                </c:pt>
                <c:pt idx="4">
                  <c:v>referral</c:v>
                </c:pt>
              </c:strCache>
            </c:strRef>
          </c:cat>
          <c:val>
            <c:numRef>
              <c:f>Sheet1!$C$65:$G$65</c:f>
              <c:numCache>
                <c:formatCode>0.00%</c:formatCode>
                <c:ptCount val="5"/>
                <c:pt idx="0">
                  <c:v>0.17276957313372024</c:v>
                </c:pt>
                <c:pt idx="1">
                  <c:v>1.0789770590448016</c:v>
                </c:pt>
                <c:pt idx="2">
                  <c:v>1.0849431066419846</c:v>
                </c:pt>
                <c:pt idx="3">
                  <c:v>0.29976502181940562</c:v>
                </c:pt>
                <c:pt idx="4">
                  <c:v>0.86049231454668496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3-224C-A552-FF70A475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822432"/>
        <c:axId val="1014118256"/>
      </c:barChart>
      <c:catAx>
        <c:axId val="10068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14118256"/>
        <c:crosses val="autoZero"/>
        <c:auto val="1"/>
        <c:lblAlgn val="ctr"/>
        <c:lblOffset val="100"/>
        <c:noMultiLvlLbl val="0"/>
      </c:catAx>
      <c:valAx>
        <c:axId val="10141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068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825815</xdr:colOff>
      <xdr:row>53</xdr:row>
      <xdr:rowOff>140468</xdr:rowOff>
    </xdr:from>
    <xdr:to>
      <xdr:col>17</xdr:col>
      <xdr:colOff>449619</xdr:colOff>
      <xdr:row>64</xdr:row>
      <xdr:rowOff>201428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BBBED-788E-1741-85F3-6AADD1D3A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3A88-56D3-0E42-A470-5A5CB46BEB20}">
  <dimension ref="A1:J80"/>
  <sheetViews>
    <sheetView tabSelected="1" topLeftCell="A60" zoomScale="137" workbookViewId="0">
      <selection activeCell="C76" sqref="C76"/>
    </sheetView>
  </sheetViews>
  <sheetFormatPr baseColWidth="10" defaultRowHeight="19" x14ac:dyDescent="0.2"/>
  <cols>
    <col min="1" max="1" width="18" style="1" customWidth="1"/>
    <col min="2" max="2" width="24.83203125" style="1" customWidth="1"/>
    <col min="3" max="3" width="25.33203125" style="1" customWidth="1"/>
    <col min="4" max="4" width="24.6640625" style="1" customWidth="1"/>
    <col min="5" max="5" width="22.33203125" style="1" customWidth="1"/>
    <col min="6" max="6" width="20.5" style="1" customWidth="1"/>
    <col min="7" max="7" width="23.1640625" style="1" customWidth="1"/>
    <col min="8" max="8" width="21.6640625" style="1" customWidth="1"/>
    <col min="9" max="9" width="24" style="1" customWidth="1"/>
    <col min="10" max="10" width="24.1640625" style="1" customWidth="1"/>
    <col min="11" max="16384" width="10.83203125" style="1"/>
  </cols>
  <sheetData>
    <row r="1" spans="1:10" x14ac:dyDescent="0.2">
      <c r="A1" s="9" t="s">
        <v>0</v>
      </c>
      <c r="B1" s="51" t="s">
        <v>17</v>
      </c>
      <c r="C1" s="51"/>
      <c r="D1" s="51"/>
      <c r="E1" s="51" t="s">
        <v>19</v>
      </c>
      <c r="F1" s="51"/>
      <c r="G1" s="51"/>
      <c r="H1" s="51" t="s">
        <v>20</v>
      </c>
      <c r="I1" s="51"/>
      <c r="J1" s="51"/>
    </row>
    <row r="2" spans="1:10" x14ac:dyDescent="0.2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 x14ac:dyDescent="0.2">
      <c r="A3" s="3" t="s">
        <v>10</v>
      </c>
      <c r="B3" s="3">
        <v>1493</v>
      </c>
      <c r="C3" s="3">
        <v>2674</v>
      </c>
      <c r="D3" s="3">
        <v>3313</v>
      </c>
      <c r="E3" s="3">
        <v>1503.11666666667</v>
      </c>
      <c r="F3" s="3">
        <v>2682.1666666666702</v>
      </c>
      <c r="G3" s="3">
        <v>3285.2833333333301</v>
      </c>
      <c r="H3" s="3">
        <v>1419.9</v>
      </c>
      <c r="I3" s="3">
        <v>2533.4666666666699</v>
      </c>
      <c r="J3" s="3">
        <v>3132</v>
      </c>
    </row>
    <row r="4" spans="1:10" x14ac:dyDescent="0.2">
      <c r="A4" s="3" t="s">
        <v>11</v>
      </c>
      <c r="B4" s="3">
        <v>484</v>
      </c>
      <c r="C4" s="3">
        <v>735</v>
      </c>
      <c r="D4" s="3">
        <v>840</v>
      </c>
      <c r="E4" s="3">
        <v>466.433333333333</v>
      </c>
      <c r="F4" s="3">
        <v>715.18333333333305</v>
      </c>
      <c r="G4" s="3">
        <v>849.71666666666704</v>
      </c>
      <c r="H4" s="3">
        <v>487.433333333333</v>
      </c>
      <c r="I4" s="3">
        <v>750.06666666666695</v>
      </c>
      <c r="J4" s="3">
        <v>876.03333333333296</v>
      </c>
    </row>
    <row r="5" spans="1:10" x14ac:dyDescent="0.2">
      <c r="A5" s="3" t="s">
        <v>12</v>
      </c>
      <c r="B5" s="3">
        <v>471</v>
      </c>
      <c r="C5" s="3">
        <v>798</v>
      </c>
      <c r="D5" s="3">
        <v>988</v>
      </c>
      <c r="E5" s="3">
        <v>479.01666666666699</v>
      </c>
      <c r="F5" s="3">
        <v>824.38333333333298</v>
      </c>
      <c r="G5" s="3">
        <v>988.08333333333303</v>
      </c>
      <c r="H5" s="3">
        <v>512.73333333333301</v>
      </c>
      <c r="I5" s="3">
        <v>881.26666666666699</v>
      </c>
      <c r="J5" s="3">
        <v>1058.5333333333299</v>
      </c>
    </row>
    <row r="6" spans="1:10" x14ac:dyDescent="0.2">
      <c r="A6" s="3" t="s">
        <v>13</v>
      </c>
      <c r="B6" s="3">
        <v>246</v>
      </c>
      <c r="C6" s="3">
        <v>430</v>
      </c>
      <c r="D6" s="3">
        <v>589</v>
      </c>
      <c r="E6" s="3">
        <v>243.666666666667</v>
      </c>
      <c r="F6" s="3">
        <v>419.05</v>
      </c>
      <c r="G6" s="3">
        <v>595.13333333333298</v>
      </c>
      <c r="H6" s="3">
        <v>258.39999999999998</v>
      </c>
      <c r="I6" s="3">
        <v>451.63333333333298</v>
      </c>
      <c r="J6" s="3">
        <v>616.4</v>
      </c>
    </row>
    <row r="7" spans="1:10" x14ac:dyDescent="0.2">
      <c r="A7" s="3" t="s">
        <v>14</v>
      </c>
      <c r="B7" s="3">
        <v>128</v>
      </c>
      <c r="C7" s="3">
        <v>247</v>
      </c>
      <c r="D7" s="3">
        <v>322</v>
      </c>
      <c r="E7" s="3">
        <v>127.166666666667</v>
      </c>
      <c r="F7" s="3">
        <v>246.63333333333301</v>
      </c>
      <c r="G7" s="3">
        <v>334.183333333333</v>
      </c>
      <c r="H7" s="3">
        <v>141.5</v>
      </c>
      <c r="I7" s="3">
        <v>270.566666666667</v>
      </c>
      <c r="J7" s="3">
        <v>369.86666666666702</v>
      </c>
    </row>
    <row r="8" spans="1:10" x14ac:dyDescent="0.2">
      <c r="A8" s="3" t="s">
        <v>15</v>
      </c>
      <c r="B8" s="3">
        <v>0</v>
      </c>
      <c r="C8" s="3">
        <v>5</v>
      </c>
      <c r="D8" s="3">
        <v>5</v>
      </c>
      <c r="E8" s="3">
        <v>2.35</v>
      </c>
      <c r="F8" s="3">
        <v>3.25</v>
      </c>
      <c r="G8" s="3">
        <v>5.2333333333333298</v>
      </c>
      <c r="H8" s="3">
        <v>3.43333333333333</v>
      </c>
      <c r="I8" s="3">
        <v>3.6</v>
      </c>
      <c r="J8" s="3">
        <v>6.06666666666667</v>
      </c>
    </row>
    <row r="9" spans="1:10" x14ac:dyDescent="0.2">
      <c r="A9" s="3" t="s">
        <v>16</v>
      </c>
      <c r="B9" s="3">
        <v>2</v>
      </c>
      <c r="C9" s="3">
        <v>3</v>
      </c>
      <c r="D9" s="3">
        <v>6</v>
      </c>
      <c r="E9" s="3">
        <v>2.25</v>
      </c>
      <c r="F9" s="3">
        <v>1.3333333333333299</v>
      </c>
      <c r="G9" s="3">
        <v>5.3666666666666698</v>
      </c>
      <c r="H9" s="3">
        <v>2.4</v>
      </c>
      <c r="I9" s="3">
        <v>1.4</v>
      </c>
      <c r="J9" s="3">
        <v>5</v>
      </c>
    </row>
    <row r="12" spans="1:10" x14ac:dyDescent="0.2">
      <c r="A12" s="2"/>
      <c r="B12" s="10"/>
      <c r="C12" s="11" t="s">
        <v>21</v>
      </c>
      <c r="D12" s="11" t="s">
        <v>22</v>
      </c>
      <c r="E12" s="11" t="s">
        <v>23</v>
      </c>
      <c r="F12" s="11" t="s">
        <v>24</v>
      </c>
      <c r="G12" s="11" t="s">
        <v>25</v>
      </c>
      <c r="H12" s="11" t="s">
        <v>26</v>
      </c>
      <c r="I12" s="12" t="s">
        <v>27</v>
      </c>
    </row>
    <row r="13" spans="1:10" ht="19" customHeight="1" x14ac:dyDescent="0.2">
      <c r="A13" s="40" t="s">
        <v>28</v>
      </c>
      <c r="B13" s="13" t="s">
        <v>35</v>
      </c>
      <c r="C13" s="13">
        <v>1000</v>
      </c>
      <c r="D13" s="13">
        <v>1000</v>
      </c>
      <c r="E13" s="13">
        <v>1000</v>
      </c>
      <c r="F13" s="13">
        <v>1000</v>
      </c>
      <c r="G13" s="13">
        <v>1000</v>
      </c>
      <c r="H13" s="13">
        <v>0</v>
      </c>
      <c r="I13" s="14">
        <v>0</v>
      </c>
    </row>
    <row r="14" spans="1:10" ht="19" customHeight="1" x14ac:dyDescent="0.2">
      <c r="A14" s="41"/>
      <c r="B14" s="15" t="s">
        <v>31</v>
      </c>
      <c r="C14" s="15">
        <v>246</v>
      </c>
      <c r="D14" s="15">
        <v>471</v>
      </c>
      <c r="E14" s="15">
        <v>484</v>
      </c>
      <c r="F14" s="15">
        <v>128</v>
      </c>
      <c r="G14" s="15">
        <v>1493</v>
      </c>
      <c r="H14" s="15">
        <v>0</v>
      </c>
      <c r="I14" s="16">
        <v>2</v>
      </c>
    </row>
    <row r="15" spans="1:10" ht="19" customHeight="1" x14ac:dyDescent="0.2">
      <c r="A15" s="41"/>
      <c r="B15" s="15" t="s">
        <v>19</v>
      </c>
      <c r="C15" s="15">
        <v>243.666666666667</v>
      </c>
      <c r="D15" s="15">
        <v>479.01666666666699</v>
      </c>
      <c r="E15" s="15">
        <v>466.433333333333</v>
      </c>
      <c r="F15" s="15">
        <v>127.166666666667</v>
      </c>
      <c r="G15" s="15">
        <v>1503.11666666667</v>
      </c>
      <c r="H15" s="15">
        <v>2.35</v>
      </c>
      <c r="I15" s="16">
        <v>2.25</v>
      </c>
    </row>
    <row r="16" spans="1:10" ht="19" customHeight="1" x14ac:dyDescent="0.2">
      <c r="A16" s="42"/>
      <c r="B16" s="17" t="s">
        <v>33</v>
      </c>
      <c r="C16" s="17">
        <v>258.39999999999998</v>
      </c>
      <c r="D16" s="17">
        <v>512.73333333333301</v>
      </c>
      <c r="E16" s="17">
        <v>487.433333333333</v>
      </c>
      <c r="F16" s="17">
        <v>141.5</v>
      </c>
      <c r="G16" s="17">
        <v>1419.9</v>
      </c>
      <c r="H16" s="17">
        <v>3.43333333333333</v>
      </c>
      <c r="I16" s="18">
        <v>2.4</v>
      </c>
    </row>
    <row r="17" spans="1:9" ht="19" customHeight="1" x14ac:dyDescent="0.2">
      <c r="A17" s="40" t="s">
        <v>29</v>
      </c>
      <c r="B17" s="13" t="s">
        <v>35</v>
      </c>
      <c r="C17" s="13">
        <v>2000</v>
      </c>
      <c r="D17" s="13">
        <v>2000</v>
      </c>
      <c r="E17" s="13">
        <v>2000</v>
      </c>
      <c r="F17" s="13">
        <v>2000</v>
      </c>
      <c r="G17" s="13">
        <v>2000</v>
      </c>
      <c r="H17" s="13">
        <v>0</v>
      </c>
      <c r="I17" s="14">
        <v>0</v>
      </c>
    </row>
    <row r="18" spans="1:9" ht="19" customHeight="1" x14ac:dyDescent="0.2">
      <c r="A18" s="41"/>
      <c r="B18" s="15" t="s">
        <v>30</v>
      </c>
      <c r="C18" s="15">
        <v>430</v>
      </c>
      <c r="D18" s="15">
        <v>798</v>
      </c>
      <c r="E18" s="15">
        <v>735</v>
      </c>
      <c r="F18" s="15">
        <v>247</v>
      </c>
      <c r="G18" s="15">
        <v>2674</v>
      </c>
      <c r="H18" s="15">
        <v>5</v>
      </c>
      <c r="I18" s="16">
        <v>3</v>
      </c>
    </row>
    <row r="19" spans="1:9" ht="19" customHeight="1" x14ac:dyDescent="0.2">
      <c r="A19" s="41"/>
      <c r="B19" s="15" t="s">
        <v>18</v>
      </c>
      <c r="C19" s="15">
        <v>419.05</v>
      </c>
      <c r="D19" s="15">
        <v>824.38333333333298</v>
      </c>
      <c r="E19" s="15">
        <v>715.18333333333305</v>
      </c>
      <c r="F19" s="15">
        <v>246.63333333333301</v>
      </c>
      <c r="G19" s="15">
        <v>2682.1666666666702</v>
      </c>
      <c r="H19" s="15">
        <v>3.25</v>
      </c>
      <c r="I19" s="16">
        <v>1.3333333333333299</v>
      </c>
    </row>
    <row r="20" spans="1:9" ht="19" customHeight="1" x14ac:dyDescent="0.2">
      <c r="A20" s="42"/>
      <c r="B20" s="17" t="s">
        <v>32</v>
      </c>
      <c r="C20" s="17">
        <v>451.63333333333298</v>
      </c>
      <c r="D20" s="17">
        <v>881.26666666666699</v>
      </c>
      <c r="E20" s="17">
        <v>750.06666666666695</v>
      </c>
      <c r="F20" s="17">
        <v>270.566666666667</v>
      </c>
      <c r="G20" s="17">
        <v>2533.4666666666699</v>
      </c>
      <c r="H20" s="17">
        <v>3.6</v>
      </c>
      <c r="I20" s="18">
        <v>1.4</v>
      </c>
    </row>
    <row r="21" spans="1:9" ht="19" customHeight="1" x14ac:dyDescent="0.2">
      <c r="A21" s="41" t="s">
        <v>34</v>
      </c>
      <c r="B21" s="19" t="s">
        <v>35</v>
      </c>
      <c r="C21" s="19">
        <v>3000</v>
      </c>
      <c r="D21" s="19">
        <v>3000</v>
      </c>
      <c r="E21" s="19">
        <v>3000</v>
      </c>
      <c r="F21" s="19">
        <v>3000</v>
      </c>
      <c r="G21" s="19">
        <v>3000</v>
      </c>
      <c r="H21" s="19">
        <v>0</v>
      </c>
      <c r="I21" s="20">
        <v>0</v>
      </c>
    </row>
    <row r="22" spans="1:9" ht="19" customHeight="1" x14ac:dyDescent="0.2">
      <c r="A22" s="41"/>
      <c r="B22" s="15" t="s">
        <v>30</v>
      </c>
      <c r="C22" s="15">
        <v>589</v>
      </c>
      <c r="D22" s="15">
        <v>988</v>
      </c>
      <c r="E22" s="15">
        <v>840</v>
      </c>
      <c r="F22" s="15">
        <v>322</v>
      </c>
      <c r="G22" s="15">
        <v>3313</v>
      </c>
      <c r="H22" s="15">
        <v>5</v>
      </c>
      <c r="I22" s="16">
        <v>6</v>
      </c>
    </row>
    <row r="23" spans="1:9" ht="19" customHeight="1" x14ac:dyDescent="0.2">
      <c r="A23" s="41"/>
      <c r="B23" s="15" t="s">
        <v>18</v>
      </c>
      <c r="C23" s="15">
        <v>595.13333333333298</v>
      </c>
      <c r="D23" s="15">
        <v>988.08333333333303</v>
      </c>
      <c r="E23" s="15">
        <v>849.71666666666704</v>
      </c>
      <c r="F23" s="15">
        <v>334.183333333333</v>
      </c>
      <c r="G23" s="15">
        <v>3285.2833333333301</v>
      </c>
      <c r="H23" s="15">
        <v>5.2333333333333298</v>
      </c>
      <c r="I23" s="16">
        <v>5.3666666666666698</v>
      </c>
    </row>
    <row r="24" spans="1:9" ht="19" customHeight="1" x14ac:dyDescent="0.2">
      <c r="A24" s="42"/>
      <c r="B24" s="17" t="s">
        <v>32</v>
      </c>
      <c r="C24" s="17">
        <v>616.4</v>
      </c>
      <c r="D24" s="17">
        <v>1058.5333333333299</v>
      </c>
      <c r="E24" s="17">
        <v>876.03333333333296</v>
      </c>
      <c r="F24" s="17">
        <v>369.86666666666702</v>
      </c>
      <c r="G24" s="17">
        <v>3132</v>
      </c>
      <c r="H24" s="17">
        <v>6.0666666669999998</v>
      </c>
      <c r="I24" s="18">
        <v>5</v>
      </c>
    </row>
    <row r="27" spans="1:9" x14ac:dyDescent="0.2">
      <c r="A27" s="21" t="s">
        <v>46</v>
      </c>
    </row>
    <row r="28" spans="1:9" x14ac:dyDescent="0.2">
      <c r="A28" s="4"/>
      <c r="B28" s="6"/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6" t="s">
        <v>42</v>
      </c>
    </row>
    <row r="29" spans="1:9" ht="16" customHeight="1" x14ac:dyDescent="0.2">
      <c r="A29" s="40" t="s">
        <v>43</v>
      </c>
      <c r="B29" s="22" t="s">
        <v>30</v>
      </c>
      <c r="C29" s="22">
        <f>C13/C14</f>
        <v>4.0650406504065044</v>
      </c>
      <c r="D29" s="22">
        <f>D13/D14</f>
        <v>2.1231422505307855</v>
      </c>
      <c r="E29" s="22">
        <f>E13/E14</f>
        <v>2.0661157024793386</v>
      </c>
      <c r="F29" s="22">
        <f>F13/F14</f>
        <v>7.8125</v>
      </c>
      <c r="G29" s="22">
        <f>G13/G14</f>
        <v>0.66979236436704626</v>
      </c>
      <c r="H29" s="22">
        <v>0</v>
      </c>
      <c r="I29" s="23">
        <f>I13/I14</f>
        <v>0</v>
      </c>
    </row>
    <row r="30" spans="1:9" ht="16" customHeight="1" x14ac:dyDescent="0.2">
      <c r="A30" s="41"/>
      <c r="B30" s="3" t="s">
        <v>18</v>
      </c>
      <c r="C30" s="3">
        <f t="shared" ref="C30:I30" si="0">C13/C15</f>
        <v>4.1039671682626482</v>
      </c>
      <c r="D30" s="3">
        <f t="shared" si="0"/>
        <v>2.0876100344455644</v>
      </c>
      <c r="E30" s="3">
        <f t="shared" si="0"/>
        <v>2.14392910741085</v>
      </c>
      <c r="F30" s="3">
        <f t="shared" si="0"/>
        <v>7.8636959370904123</v>
      </c>
      <c r="G30" s="3">
        <f t="shared" si="0"/>
        <v>0.66528435362080862</v>
      </c>
      <c r="H30" s="3">
        <f t="shared" si="0"/>
        <v>0</v>
      </c>
      <c r="I30" s="16">
        <f t="shared" si="0"/>
        <v>0</v>
      </c>
    </row>
    <row r="31" spans="1:9" ht="16" customHeight="1" x14ac:dyDescent="0.2">
      <c r="A31" s="42"/>
      <c r="B31" s="17" t="s">
        <v>32</v>
      </c>
      <c r="C31" s="17">
        <f t="shared" ref="C31:I31" si="1">C13/C16</f>
        <v>3.8699690402476783</v>
      </c>
      <c r="D31" s="17">
        <f t="shared" si="1"/>
        <v>1.9503315563645831</v>
      </c>
      <c r="E31" s="17">
        <f t="shared" si="1"/>
        <v>2.0515626068522206</v>
      </c>
      <c r="F31" s="17">
        <f t="shared" si="1"/>
        <v>7.0671378091872787</v>
      </c>
      <c r="G31" s="17">
        <f t="shared" si="1"/>
        <v>0.70427494894006615</v>
      </c>
      <c r="H31" s="17">
        <f t="shared" si="1"/>
        <v>0</v>
      </c>
      <c r="I31" s="18">
        <f t="shared" si="1"/>
        <v>0</v>
      </c>
    </row>
    <row r="32" spans="1:9" ht="16" customHeight="1" x14ac:dyDescent="0.2">
      <c r="A32" s="48" t="s">
        <v>44</v>
      </c>
      <c r="B32" s="3" t="s">
        <v>30</v>
      </c>
      <c r="C32" s="3">
        <f>C17/C18</f>
        <v>4.6511627906976747</v>
      </c>
      <c r="D32" s="3">
        <f>D17/D18</f>
        <v>2.5062656641604009</v>
      </c>
      <c r="E32" s="3">
        <f t="shared" ref="E32:I32" si="2">E17/E18</f>
        <v>2.7210884353741496</v>
      </c>
      <c r="F32" s="3">
        <f t="shared" si="2"/>
        <v>8.097165991902834</v>
      </c>
      <c r="G32" s="3">
        <f t="shared" si="2"/>
        <v>0.74794315632011965</v>
      </c>
      <c r="H32" s="3">
        <f t="shared" si="2"/>
        <v>0</v>
      </c>
      <c r="I32" s="23">
        <f t="shared" si="2"/>
        <v>0</v>
      </c>
    </row>
    <row r="33" spans="1:9" ht="16" customHeight="1" x14ac:dyDescent="0.2">
      <c r="A33" s="49"/>
      <c r="B33" s="3" t="s">
        <v>18</v>
      </c>
      <c r="C33" s="3">
        <f>C17/C19</f>
        <v>4.772700155112755</v>
      </c>
      <c r="D33" s="3">
        <f>D17/D19</f>
        <v>2.4260558397185785</v>
      </c>
      <c r="E33" s="3">
        <f t="shared" ref="E33:I33" si="3">E17/E19</f>
        <v>2.7964857495747024</v>
      </c>
      <c r="F33" s="3">
        <f t="shared" si="3"/>
        <v>8.1092039464792638</v>
      </c>
      <c r="G33" s="3">
        <f t="shared" si="3"/>
        <v>0.74566581743615135</v>
      </c>
      <c r="H33" s="3">
        <f t="shared" si="3"/>
        <v>0</v>
      </c>
      <c r="I33" s="16">
        <f t="shared" si="3"/>
        <v>0</v>
      </c>
    </row>
    <row r="34" spans="1:9" ht="16" customHeight="1" x14ac:dyDescent="0.2">
      <c r="A34" s="47"/>
      <c r="B34" s="17" t="s">
        <v>32</v>
      </c>
      <c r="C34" s="17">
        <f>C17/C20</f>
        <v>4.4283710974979735</v>
      </c>
      <c r="D34" s="17">
        <f>D17/D20</f>
        <v>2.2694606248581577</v>
      </c>
      <c r="E34" s="17">
        <f t="shared" ref="E34:I34" si="4">E17/E20</f>
        <v>2.6664296506977148</v>
      </c>
      <c r="F34" s="17">
        <f t="shared" si="4"/>
        <v>7.3918935567327742</v>
      </c>
      <c r="G34" s="17">
        <f t="shared" si="4"/>
        <v>0.78943213515078059</v>
      </c>
      <c r="H34" s="17">
        <f t="shared" si="4"/>
        <v>0</v>
      </c>
      <c r="I34" s="18">
        <f t="shared" si="4"/>
        <v>0</v>
      </c>
    </row>
    <row r="35" spans="1:9" ht="16" customHeight="1" x14ac:dyDescent="0.2">
      <c r="A35" s="45" t="s">
        <v>45</v>
      </c>
      <c r="B35" s="3" t="s">
        <v>30</v>
      </c>
      <c r="C35" s="3">
        <f>C21/C22</f>
        <v>5.0933786078098473</v>
      </c>
      <c r="D35" s="3">
        <f>D21/D22</f>
        <v>3.0364372469635628</v>
      </c>
      <c r="E35" s="3">
        <f t="shared" ref="E35:I35" si="5">E21/E22</f>
        <v>3.5714285714285716</v>
      </c>
      <c r="F35" s="3">
        <f t="shared" si="5"/>
        <v>9.316770186335404</v>
      </c>
      <c r="G35" s="3">
        <f t="shared" si="5"/>
        <v>0.9055236945366737</v>
      </c>
      <c r="H35" s="3">
        <f t="shared" si="5"/>
        <v>0</v>
      </c>
      <c r="I35" s="16">
        <f t="shared" si="5"/>
        <v>0</v>
      </c>
    </row>
    <row r="36" spans="1:9" ht="16" customHeight="1" x14ac:dyDescent="0.2">
      <c r="A36" s="49"/>
      <c r="B36" s="3" t="s">
        <v>18</v>
      </c>
      <c r="C36" s="3">
        <f>C21/C23</f>
        <v>5.0408871961465245</v>
      </c>
      <c r="D36" s="3">
        <f>D21/D23</f>
        <v>3.0361811588091432</v>
      </c>
      <c r="E36" s="3">
        <f t="shared" ref="E36:I36" si="6">E21/E23</f>
        <v>3.5305886275817415</v>
      </c>
      <c r="F36" s="3">
        <f t="shared" si="6"/>
        <v>8.9771083736472086</v>
      </c>
      <c r="G36" s="3">
        <f t="shared" si="6"/>
        <v>0.91316324822313744</v>
      </c>
      <c r="H36" s="3">
        <f t="shared" si="6"/>
        <v>0</v>
      </c>
      <c r="I36" s="16">
        <f t="shared" si="6"/>
        <v>0</v>
      </c>
    </row>
    <row r="37" spans="1:9" ht="16" customHeight="1" x14ac:dyDescent="0.2">
      <c r="A37" s="50"/>
      <c r="B37" s="17" t="s">
        <v>32</v>
      </c>
      <c r="C37" s="17">
        <f>C21/C24</f>
        <v>4.8669695003244646</v>
      </c>
      <c r="D37" s="17">
        <f>D21/D24</f>
        <v>2.8341100894319275</v>
      </c>
      <c r="E37" s="17">
        <f t="shared" ref="E37:I37" si="7">E21/E24</f>
        <v>3.42452722499144</v>
      </c>
      <c r="F37" s="17">
        <f t="shared" si="7"/>
        <v>8.1110310021629335</v>
      </c>
      <c r="G37" s="17">
        <f t="shared" si="7"/>
        <v>0.95785440613026818</v>
      </c>
      <c r="H37" s="17">
        <f t="shared" si="7"/>
        <v>0</v>
      </c>
      <c r="I37" s="18">
        <f t="shared" si="7"/>
        <v>0</v>
      </c>
    </row>
    <row r="38" spans="1:9" ht="16" customHeight="1" x14ac:dyDescent="0.2">
      <c r="A38" s="8"/>
      <c r="B38" s="15"/>
      <c r="C38" s="15"/>
      <c r="D38" s="15"/>
      <c r="E38" s="15"/>
      <c r="F38" s="15"/>
      <c r="G38" s="15"/>
      <c r="H38" s="15"/>
      <c r="I38" s="15"/>
    </row>
    <row r="39" spans="1:9" ht="16" customHeight="1" x14ac:dyDescent="0.2">
      <c r="A39" s="8"/>
      <c r="B39" s="15"/>
      <c r="C39" s="15"/>
      <c r="D39" s="15"/>
      <c r="E39" s="15"/>
      <c r="F39" s="15"/>
      <c r="G39" s="15"/>
      <c r="H39" s="15"/>
      <c r="I39" s="15"/>
    </row>
    <row r="40" spans="1:9" ht="16" customHeight="1" x14ac:dyDescent="0.2">
      <c r="A40" s="21" t="s">
        <v>48</v>
      </c>
      <c r="B40" s="15"/>
      <c r="C40" s="15"/>
      <c r="D40" s="15"/>
      <c r="E40" s="15"/>
      <c r="F40" s="15"/>
      <c r="G40" s="15"/>
      <c r="H40" s="15"/>
      <c r="I40" s="15"/>
    </row>
    <row r="41" spans="1:9" ht="16" customHeight="1" x14ac:dyDescent="0.2">
      <c r="A41" s="4"/>
      <c r="B41" s="7"/>
      <c r="C41" s="25" t="s">
        <v>36</v>
      </c>
      <c r="D41" s="25" t="s">
        <v>37</v>
      </c>
      <c r="E41" s="25" t="s">
        <v>38</v>
      </c>
      <c r="F41" s="25" t="s">
        <v>39</v>
      </c>
      <c r="G41" s="25" t="s">
        <v>40</v>
      </c>
      <c r="H41" s="25" t="s">
        <v>41</v>
      </c>
      <c r="I41" s="26" t="s">
        <v>42</v>
      </c>
    </row>
    <row r="42" spans="1:9" ht="16" customHeight="1" x14ac:dyDescent="0.2">
      <c r="A42" s="28"/>
      <c r="B42" s="22" t="s">
        <v>30</v>
      </c>
      <c r="C42" s="22">
        <f>(C29+C32+C35)/3</f>
        <v>4.6031940163046761</v>
      </c>
      <c r="D42" s="22">
        <f t="shared" ref="D42:I42" si="8">(D29+D32+D35)/3</f>
        <v>2.5552817205515832</v>
      </c>
      <c r="E42" s="22">
        <f t="shared" si="8"/>
        <v>2.7862109030940196</v>
      </c>
      <c r="F42" s="22">
        <f t="shared" si="8"/>
        <v>8.408812059412746</v>
      </c>
      <c r="G42" s="22">
        <f t="shared" si="8"/>
        <v>0.77441973840794642</v>
      </c>
      <c r="H42" s="22">
        <f t="shared" si="8"/>
        <v>0</v>
      </c>
      <c r="I42" s="23">
        <f t="shared" si="8"/>
        <v>0</v>
      </c>
    </row>
    <row r="43" spans="1:9" ht="16" customHeight="1" x14ac:dyDescent="0.2">
      <c r="A43" s="5"/>
      <c r="B43" s="3" t="s">
        <v>18</v>
      </c>
      <c r="C43" s="3">
        <f>(C30+C33+C36)/3</f>
        <v>4.6391848398406426</v>
      </c>
      <c r="D43" s="3">
        <f t="shared" ref="D43:I43" si="9">(D30+D33+D36)/3</f>
        <v>2.5166156776577622</v>
      </c>
      <c r="E43" s="3">
        <f t="shared" si="9"/>
        <v>2.8236678281890981</v>
      </c>
      <c r="F43" s="3">
        <f t="shared" si="9"/>
        <v>8.3166694190722961</v>
      </c>
      <c r="G43" s="3">
        <f t="shared" si="9"/>
        <v>0.77470447309336576</v>
      </c>
      <c r="H43" s="3">
        <f t="shared" si="9"/>
        <v>0</v>
      </c>
      <c r="I43" s="16">
        <f t="shared" si="9"/>
        <v>0</v>
      </c>
    </row>
    <row r="44" spans="1:9" ht="16" customHeight="1" x14ac:dyDescent="0.2">
      <c r="A44" s="29"/>
      <c r="B44" s="17" t="s">
        <v>32</v>
      </c>
      <c r="C44" s="17">
        <f>(C31+C34+C37)/3</f>
        <v>4.3884365460233719</v>
      </c>
      <c r="D44" s="17">
        <f t="shared" ref="D44:I44" si="10">(D31+D34+D37)/3</f>
        <v>2.3513007568848896</v>
      </c>
      <c r="E44" s="17">
        <f t="shared" si="10"/>
        <v>2.7141731608471251</v>
      </c>
      <c r="F44" s="17">
        <f t="shared" si="10"/>
        <v>7.5233541226943288</v>
      </c>
      <c r="G44" s="17">
        <f t="shared" si="10"/>
        <v>0.81718716340703834</v>
      </c>
      <c r="H44" s="17">
        <f t="shared" si="10"/>
        <v>0</v>
      </c>
      <c r="I44" s="18">
        <f t="shared" si="10"/>
        <v>0</v>
      </c>
    </row>
    <row r="45" spans="1:9" ht="16" customHeight="1" x14ac:dyDescent="0.2">
      <c r="A45" s="5"/>
      <c r="B45" s="24"/>
    </row>
    <row r="46" spans="1:9" ht="16" customHeight="1" x14ac:dyDescent="0.2">
      <c r="A46" s="30"/>
      <c r="B46" s="24"/>
    </row>
    <row r="47" spans="1:9" ht="16" customHeight="1" x14ac:dyDescent="0.2">
      <c r="A47" s="27" t="s">
        <v>47</v>
      </c>
    </row>
    <row r="48" spans="1:9" x14ac:dyDescent="0.2">
      <c r="A48" s="4"/>
      <c r="B48" s="7"/>
      <c r="C48" s="25" t="s">
        <v>36</v>
      </c>
      <c r="D48" s="25" t="s">
        <v>37</v>
      </c>
      <c r="E48" s="25" t="s">
        <v>38</v>
      </c>
      <c r="F48" s="25" t="s">
        <v>39</v>
      </c>
      <c r="G48" s="25" t="s">
        <v>40</v>
      </c>
      <c r="H48" s="25" t="s">
        <v>41</v>
      </c>
      <c r="I48" s="26" t="s">
        <v>42</v>
      </c>
    </row>
    <row r="49" spans="1:9" x14ac:dyDescent="0.2">
      <c r="A49" s="40" t="s">
        <v>43</v>
      </c>
      <c r="B49" s="22" t="s">
        <v>30</v>
      </c>
      <c r="C49" s="22">
        <v>4.0650406500000003</v>
      </c>
      <c r="D49" s="22">
        <v>2.123142251</v>
      </c>
      <c r="E49" s="22">
        <v>2.0661157019999998</v>
      </c>
      <c r="F49" s="22">
        <v>7.8125</v>
      </c>
      <c r="G49" s="22">
        <v>0.66979236399999997</v>
      </c>
      <c r="H49" s="22">
        <v>0</v>
      </c>
      <c r="I49" s="23">
        <v>0</v>
      </c>
    </row>
    <row r="50" spans="1:9" x14ac:dyDescent="0.2">
      <c r="A50" s="41"/>
      <c r="B50" s="3" t="s">
        <v>18</v>
      </c>
      <c r="C50" s="3">
        <v>4.1039671679999996</v>
      </c>
      <c r="D50" s="3">
        <v>2.0876100339999999</v>
      </c>
      <c r="E50" s="3">
        <v>2.1439291069999999</v>
      </c>
      <c r="F50" s="3">
        <v>7.8636959370000001</v>
      </c>
      <c r="G50" s="3">
        <v>0.66528435399999997</v>
      </c>
      <c r="H50" s="3">
        <v>0</v>
      </c>
      <c r="I50" s="16">
        <v>0</v>
      </c>
    </row>
    <row r="51" spans="1:9" x14ac:dyDescent="0.2">
      <c r="A51" s="44"/>
      <c r="B51" s="17" t="s">
        <v>32</v>
      </c>
      <c r="C51" s="17">
        <v>3.86996904</v>
      </c>
      <c r="D51" s="17">
        <v>1.9503315560000001</v>
      </c>
      <c r="E51" s="17">
        <v>2.0515626070000001</v>
      </c>
      <c r="F51" s="17">
        <v>7.0671378090000001</v>
      </c>
      <c r="G51" s="17">
        <v>0.70427494899999998</v>
      </c>
      <c r="H51" s="17">
        <v>0</v>
      </c>
      <c r="I51" s="18">
        <v>0</v>
      </c>
    </row>
    <row r="52" spans="1:9" x14ac:dyDescent="0.2">
      <c r="A52" s="45" t="s">
        <v>44</v>
      </c>
      <c r="B52" s="3" t="s">
        <v>30</v>
      </c>
      <c r="C52" s="3">
        <f>(C$17-C$13)/(C18-C14)</f>
        <v>5.4347826086956523</v>
      </c>
      <c r="D52" s="3">
        <f>(D$17-D$13)/(D18-D14)</f>
        <v>3.0581039755351682</v>
      </c>
      <c r="E52" s="3">
        <f t="shared" ref="E52:G52" si="11">(E$17-E$13)/(E18-E14)</f>
        <v>3.9840637450199203</v>
      </c>
      <c r="F52" s="3">
        <f t="shared" si="11"/>
        <v>8.4033613445378155</v>
      </c>
      <c r="G52" s="3">
        <f t="shared" si="11"/>
        <v>0.84674005080440307</v>
      </c>
      <c r="H52" s="3">
        <v>0</v>
      </c>
      <c r="I52" s="16">
        <v>0</v>
      </c>
    </row>
    <row r="53" spans="1:9" x14ac:dyDescent="0.2">
      <c r="A53" s="46"/>
      <c r="B53" s="3" t="s">
        <v>18</v>
      </c>
      <c r="C53" s="3">
        <f t="shared" ref="C53:G53" si="12">(C$17-C$13)/(C19-C15)</f>
        <v>5.7017960657607247</v>
      </c>
      <c r="D53" s="3">
        <f t="shared" si="12"/>
        <v>2.8954734099025248</v>
      </c>
      <c r="E53" s="3">
        <f t="shared" si="12"/>
        <v>4.0201005025125616</v>
      </c>
      <c r="F53" s="3">
        <f t="shared" si="12"/>
        <v>8.3705357142857597</v>
      </c>
      <c r="G53" s="3">
        <f t="shared" si="12"/>
        <v>0.84814045205886079</v>
      </c>
      <c r="H53" s="3">
        <v>0</v>
      </c>
      <c r="I53" s="16">
        <v>0</v>
      </c>
    </row>
    <row r="54" spans="1:9" x14ac:dyDescent="0.2">
      <c r="A54" s="47"/>
      <c r="B54" s="17" t="s">
        <v>32</v>
      </c>
      <c r="C54" s="17">
        <f>(C$17-C$13)/(C$20-C$16)</f>
        <v>5.1750905640848801</v>
      </c>
      <c r="D54" s="17">
        <f t="shared" ref="D54:G54" si="13">(D$17-D$13)/(D$20-D$16)</f>
        <v>2.7134587554269127</v>
      </c>
      <c r="E54" s="17">
        <f t="shared" si="13"/>
        <v>3.8075897956593385</v>
      </c>
      <c r="F54" s="17">
        <f t="shared" si="13"/>
        <v>7.7479338842975007</v>
      </c>
      <c r="G54" s="17">
        <f t="shared" si="13"/>
        <v>0.89801538599694419</v>
      </c>
      <c r="H54" s="17">
        <v>0</v>
      </c>
      <c r="I54" s="18">
        <v>0</v>
      </c>
    </row>
    <row r="55" spans="1:9" x14ac:dyDescent="0.2">
      <c r="A55" s="45" t="s">
        <v>45</v>
      </c>
      <c r="B55" s="3" t="s">
        <v>30</v>
      </c>
      <c r="C55" s="3">
        <f>(C$21-C$17)/(C22-C18)</f>
        <v>6.2893081761006293</v>
      </c>
      <c r="D55" s="3">
        <f>(D$21-D$17)/(D22-D18)</f>
        <v>5.2631578947368425</v>
      </c>
      <c r="E55" s="3">
        <f t="shared" ref="E55:G55" si="14">(E$21-E$17)/(E22-E18)</f>
        <v>9.5238095238095237</v>
      </c>
      <c r="F55" s="3">
        <f t="shared" si="14"/>
        <v>13.333333333333334</v>
      </c>
      <c r="G55" s="3">
        <f t="shared" si="14"/>
        <v>1.5649452269170578</v>
      </c>
      <c r="H55" s="3">
        <v>0</v>
      </c>
      <c r="I55" s="16">
        <v>0</v>
      </c>
    </row>
    <row r="56" spans="1:9" x14ac:dyDescent="0.2">
      <c r="A56" s="46"/>
      <c r="B56" s="3" t="s">
        <v>18</v>
      </c>
      <c r="C56" s="3">
        <f t="shared" ref="C56:G57" si="15">(C$21-C$17)/(C23-C19)</f>
        <v>5.6791292001893163</v>
      </c>
      <c r="D56" s="3">
        <f t="shared" si="15"/>
        <v>6.1087354917532055</v>
      </c>
      <c r="E56" s="3">
        <f t="shared" si="15"/>
        <v>7.4331020812685464</v>
      </c>
      <c r="F56" s="3">
        <f t="shared" si="15"/>
        <v>11.422044545973732</v>
      </c>
      <c r="G56" s="3">
        <f t="shared" si="15"/>
        <v>1.6580539972918635</v>
      </c>
      <c r="H56" s="3">
        <v>0</v>
      </c>
      <c r="I56" s="16">
        <v>0</v>
      </c>
    </row>
    <row r="57" spans="1:9" x14ac:dyDescent="0.2">
      <c r="A57" s="47"/>
      <c r="B57" s="17" t="s">
        <v>32</v>
      </c>
      <c r="C57" s="17">
        <f>(C$21-C$17)/(C$24-C$20)</f>
        <v>6.0691887517701684</v>
      </c>
      <c r="D57" s="17">
        <f t="shared" ref="D57:G57" si="16">(D$21-D$17)/(D$24-D$20)</f>
        <v>5.6412185031968107</v>
      </c>
      <c r="E57" s="17">
        <f t="shared" si="16"/>
        <v>7.9386080973803006</v>
      </c>
      <c r="F57" s="17">
        <f t="shared" si="16"/>
        <v>10.070493454179253</v>
      </c>
      <c r="G57" s="17">
        <f t="shared" si="16"/>
        <v>1.6707507239919894</v>
      </c>
      <c r="H57" s="17">
        <v>0</v>
      </c>
      <c r="I57" s="18">
        <v>0</v>
      </c>
    </row>
    <row r="59" spans="1:9" x14ac:dyDescent="0.2">
      <c r="C59" s="25" t="s">
        <v>36</v>
      </c>
      <c r="D59" s="25" t="s">
        <v>37</v>
      </c>
      <c r="E59" s="25" t="s">
        <v>38</v>
      </c>
      <c r="F59" s="25" t="s">
        <v>39</v>
      </c>
      <c r="G59" s="25" t="s">
        <v>40</v>
      </c>
      <c r="H59" s="25" t="s">
        <v>41</v>
      </c>
      <c r="I59" s="26" t="s">
        <v>42</v>
      </c>
    </row>
    <row r="60" spans="1:9" x14ac:dyDescent="0.2">
      <c r="A60" s="40"/>
      <c r="B60" s="22"/>
      <c r="C60" s="31"/>
      <c r="D60" s="32"/>
      <c r="E60" s="31"/>
      <c r="F60" s="32"/>
      <c r="G60" s="31"/>
      <c r="H60" s="32"/>
      <c r="I60" s="33"/>
    </row>
    <row r="61" spans="1:9" x14ac:dyDescent="0.2">
      <c r="A61" s="42"/>
      <c r="B61" s="17"/>
      <c r="C61" s="34"/>
      <c r="D61" s="35"/>
      <c r="E61" s="34"/>
      <c r="F61" s="35"/>
      <c r="G61" s="34"/>
      <c r="H61" s="35"/>
      <c r="I61" s="36"/>
    </row>
    <row r="62" spans="1:9" x14ac:dyDescent="0.2">
      <c r="A62" s="28"/>
      <c r="B62" s="15"/>
      <c r="C62" s="37"/>
      <c r="D62" s="37"/>
      <c r="E62" s="37"/>
      <c r="F62" s="37"/>
      <c r="G62" s="37"/>
      <c r="H62" s="37"/>
      <c r="I62" s="38"/>
    </row>
    <row r="63" spans="1:9" x14ac:dyDescent="0.2">
      <c r="A63" s="53"/>
      <c r="B63" s="17"/>
      <c r="C63" s="25" t="s">
        <v>36</v>
      </c>
      <c r="D63" s="25" t="s">
        <v>37</v>
      </c>
      <c r="E63" s="25" t="s">
        <v>38</v>
      </c>
      <c r="F63" s="25" t="s">
        <v>39</v>
      </c>
      <c r="G63" s="25" t="s">
        <v>40</v>
      </c>
      <c r="H63" s="25" t="s">
        <v>41</v>
      </c>
      <c r="I63" s="26" t="s">
        <v>42</v>
      </c>
    </row>
    <row r="64" spans="1:9" x14ac:dyDescent="0.2">
      <c r="A64" s="52" t="s">
        <v>33</v>
      </c>
      <c r="B64" s="15" t="s">
        <v>49</v>
      </c>
      <c r="C64" s="37">
        <f>(C54-C51)/C51</f>
        <v>0.33724340184511659</v>
      </c>
      <c r="D64" s="37">
        <f t="shared" ref="D64:I64" si="17">(D54-D51)/D51</f>
        <v>0.39128075279263574</v>
      </c>
      <c r="E64" s="37">
        <f t="shared" si="17"/>
        <v>0.85594618593052674</v>
      </c>
      <c r="F64" s="37">
        <f t="shared" si="17"/>
        <v>9.633264465714915E-2</v>
      </c>
      <c r="G64" s="37">
        <f t="shared" si="17"/>
        <v>0.27509204646855073</v>
      </c>
      <c r="H64" s="37" t="e">
        <f t="shared" si="17"/>
        <v>#DIV/0!</v>
      </c>
      <c r="I64" s="38" t="e">
        <f t="shared" si="17"/>
        <v>#DIV/0!</v>
      </c>
    </row>
    <row r="65" spans="1:9" x14ac:dyDescent="0.2">
      <c r="A65" s="43"/>
      <c r="B65" s="17" t="s">
        <v>50</v>
      </c>
      <c r="C65" s="35">
        <f>(C57-C54)/C54</f>
        <v>0.17276957313372024</v>
      </c>
      <c r="D65" s="35">
        <f t="shared" ref="D65:I65" si="18">(D57-D54)/D54</f>
        <v>1.0789770590448016</v>
      </c>
      <c r="E65" s="35">
        <f t="shared" si="18"/>
        <v>1.0849431066419846</v>
      </c>
      <c r="F65" s="35">
        <f t="shared" si="18"/>
        <v>0.29976502181940562</v>
      </c>
      <c r="G65" s="35">
        <f t="shared" si="18"/>
        <v>0.86049231454668496</v>
      </c>
      <c r="H65" s="35" t="e">
        <f t="shared" si="18"/>
        <v>#DIV/0!</v>
      </c>
      <c r="I65" s="39" t="e">
        <f t="shared" si="18"/>
        <v>#DIV/0!</v>
      </c>
    </row>
    <row r="68" spans="1:9" x14ac:dyDescent="0.2">
      <c r="B68" s="55"/>
    </row>
    <row r="69" spans="1:9" x14ac:dyDescent="0.2">
      <c r="B69" s="55" t="s">
        <v>51</v>
      </c>
      <c r="C69" s="56" t="s">
        <v>36</v>
      </c>
      <c r="D69" s="56" t="s">
        <v>37</v>
      </c>
      <c r="E69" s="56" t="s">
        <v>38</v>
      </c>
      <c r="F69" s="56" t="s">
        <v>39</v>
      </c>
      <c r="G69" s="56" t="s">
        <v>40</v>
      </c>
    </row>
    <row r="70" spans="1:9" x14ac:dyDescent="0.2">
      <c r="B70" s="1" t="s">
        <v>58</v>
      </c>
      <c r="C70" s="54">
        <v>3.86996904</v>
      </c>
      <c r="D70" s="54">
        <v>1.9503315560000001</v>
      </c>
      <c r="E70" s="54">
        <v>2.0515626070000001</v>
      </c>
      <c r="F70" s="54">
        <v>7.0671378090000001</v>
      </c>
      <c r="G70" s="54">
        <v>0.70427494899999998</v>
      </c>
    </row>
    <row r="71" spans="1:9" x14ac:dyDescent="0.2">
      <c r="B71" s="1" t="s">
        <v>59</v>
      </c>
      <c r="C71" s="54">
        <f>(C$17-C$13)/(C$20-C$16)</f>
        <v>5.1750905640848801</v>
      </c>
      <c r="D71" s="54">
        <f t="shared" ref="D71:G71" si="19">(D$17-D$13)/(D$20-D$16)</f>
        <v>2.7134587554269127</v>
      </c>
      <c r="E71" s="54">
        <f t="shared" si="19"/>
        <v>3.8075897956593385</v>
      </c>
      <c r="F71" s="54">
        <f t="shared" si="19"/>
        <v>7.7479338842975007</v>
      </c>
      <c r="G71" s="54">
        <f t="shared" si="19"/>
        <v>0.89801538599694419</v>
      </c>
    </row>
    <row r="72" spans="1:9" x14ac:dyDescent="0.2">
      <c r="B72" s="1" t="s">
        <v>60</v>
      </c>
      <c r="C72" s="54">
        <f>(C$21-C$17)/(C$24-C$20)</f>
        <v>6.0691887517701684</v>
      </c>
      <c r="D72" s="54">
        <f t="shared" ref="D72:G72" si="20">(D$21-D$17)/(D$24-D$20)</f>
        <v>5.6412185031968107</v>
      </c>
      <c r="E72" s="54">
        <f t="shared" si="20"/>
        <v>7.9386080973803006</v>
      </c>
      <c r="F72" s="54">
        <f t="shared" si="20"/>
        <v>10.070493454179253</v>
      </c>
      <c r="G72" s="54">
        <f t="shared" si="20"/>
        <v>1.6707507239919894</v>
      </c>
    </row>
    <row r="75" spans="1:9" x14ac:dyDescent="0.2">
      <c r="B75" s="57" t="s">
        <v>54</v>
      </c>
      <c r="C75" s="58" t="s">
        <v>36</v>
      </c>
      <c r="D75" s="58" t="s">
        <v>37</v>
      </c>
      <c r="E75" s="58" t="s">
        <v>38</v>
      </c>
      <c r="F75" s="58" t="s">
        <v>39</v>
      </c>
      <c r="G75" s="58" t="s">
        <v>40</v>
      </c>
    </row>
    <row r="76" spans="1:9" x14ac:dyDescent="0.25">
      <c r="B76" s="57" t="s">
        <v>55</v>
      </c>
      <c r="C76" s="59">
        <f>1000/C70</f>
        <v>258.4000000165376</v>
      </c>
      <c r="D76" s="59">
        <f>1000/D70</f>
        <v>512.73333342918022</v>
      </c>
      <c r="E76" s="59">
        <f>1000/E70</f>
        <v>487.43333329822184</v>
      </c>
      <c r="F76" s="63" t="s">
        <v>61</v>
      </c>
      <c r="G76" s="59">
        <f>1000/G70</f>
        <v>1419.8999998791664</v>
      </c>
    </row>
    <row r="77" spans="1:9" x14ac:dyDescent="0.25">
      <c r="B77" s="57" t="s">
        <v>56</v>
      </c>
      <c r="C77" s="59">
        <f>1000/C71</f>
        <v>193.23333333333301</v>
      </c>
      <c r="D77" s="59">
        <f t="shared" ref="D77:E77" si="21">1000/D71</f>
        <v>368.53333333333399</v>
      </c>
      <c r="E77" s="59">
        <f t="shared" si="21"/>
        <v>262.63333333333395</v>
      </c>
      <c r="F77" s="63" t="s">
        <v>61</v>
      </c>
      <c r="G77" s="59">
        <f t="shared" ref="G77:G78" si="22">1000/G71</f>
        <v>1113.5666666666698</v>
      </c>
    </row>
    <row r="78" spans="1:9" x14ac:dyDescent="0.25">
      <c r="B78" s="57" t="s">
        <v>57</v>
      </c>
      <c r="C78" s="59">
        <f>1000/C72</f>
        <v>164.76666666666699</v>
      </c>
      <c r="D78" s="59">
        <f>1000/D72</f>
        <v>177.2666666666629</v>
      </c>
      <c r="E78" s="62" t="s">
        <v>61</v>
      </c>
      <c r="F78" s="63" t="s">
        <v>61</v>
      </c>
      <c r="G78" s="59">
        <f t="shared" si="22"/>
        <v>598.53333333333012</v>
      </c>
    </row>
    <row r="79" spans="1:9" x14ac:dyDescent="0.2">
      <c r="B79" s="55" t="s">
        <v>52</v>
      </c>
      <c r="C79" s="60">
        <f>SUM(C76:C78)</f>
        <v>616.40000001653766</v>
      </c>
      <c r="D79" s="60">
        <f t="shared" ref="D79:G79" si="23">SUM(D76:D78)</f>
        <v>1058.5333334291772</v>
      </c>
      <c r="E79" s="60">
        <f t="shared" si="23"/>
        <v>750.06666663155579</v>
      </c>
      <c r="F79" s="60">
        <f t="shared" si="23"/>
        <v>0</v>
      </c>
      <c r="G79" s="60">
        <f t="shared" si="23"/>
        <v>3131.9999998791664</v>
      </c>
    </row>
    <row r="80" spans="1:9" x14ac:dyDescent="0.2">
      <c r="B80" s="55" t="s">
        <v>53</v>
      </c>
      <c r="G80" s="61">
        <f>SUM(C79:G79)</f>
        <v>5556.999999956437</v>
      </c>
    </row>
  </sheetData>
  <mergeCells count="14">
    <mergeCell ref="E1:G1"/>
    <mergeCell ref="H1:J1"/>
    <mergeCell ref="A13:A16"/>
    <mergeCell ref="A17:A20"/>
    <mergeCell ref="A29:A31"/>
    <mergeCell ref="A32:A34"/>
    <mergeCell ref="A35:A37"/>
    <mergeCell ref="A21:A24"/>
    <mergeCell ref="B1:D1"/>
    <mergeCell ref="A60:A61"/>
    <mergeCell ref="A64:A65"/>
    <mergeCell ref="A49:A51"/>
    <mergeCell ref="A52:A54"/>
    <mergeCell ref="A55:A5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Xiaoyang Ren</cp:lastModifiedBy>
  <dcterms:created xsi:type="dcterms:W3CDTF">2020-11-26T09:52:32Z</dcterms:created>
  <dcterms:modified xsi:type="dcterms:W3CDTF">2020-11-27T01:31:57Z</dcterms:modified>
</cp:coreProperties>
</file>