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0" i="1" l="1"/>
  <c r="D10" i="1" s="1"/>
  <c r="H8" i="1"/>
  <c r="H7" i="1"/>
  <c r="H6" i="1"/>
  <c r="H5" i="1"/>
  <c r="H4" i="1"/>
  <c r="H3" i="1"/>
  <c r="E8" i="1"/>
  <c r="E7" i="1"/>
  <c r="E6" i="1"/>
  <c r="E5" i="1"/>
  <c r="E4" i="1"/>
  <c r="E3" i="1"/>
  <c r="G8" i="1"/>
  <c r="G7" i="1"/>
  <c r="G6" i="1"/>
  <c r="G5" i="1"/>
  <c r="G4" i="1"/>
  <c r="G3" i="1"/>
  <c r="D3" i="1"/>
  <c r="D8" i="1"/>
  <c r="D7" i="1"/>
  <c r="D6" i="1"/>
  <c r="D5" i="1"/>
  <c r="D4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<sst xmlns="http://schemas.openxmlformats.org/spreadsheetml/2006/main" count="15" uniqueCount="12">
  <si>
    <t>Implementation</t>
  </si>
  <si>
    <t>p</t>
  </si>
  <si>
    <t>time</t>
  </si>
  <si>
    <t>speedup</t>
  </si>
  <si>
    <t>gpu</t>
  </si>
  <si>
    <t>wobbie</t>
  </si>
  <si>
    <t>julia_omp</t>
  </si>
  <si>
    <t>julia_acc_s</t>
  </si>
  <si>
    <t>julia_acc_d</t>
  </si>
  <si>
    <t>US PER SEC</t>
  </si>
  <si>
    <t>efficiency</t>
  </si>
  <si>
    <t>original julia_acc_d in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</si>
</sst>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="145" zoomScaleNormal="145" workbookViewId="0">
      <selection activeCell="F17" sqref="F17"/>
    </sheetView>
  </sheetViews>
  <sheetFormatPr defaultRowHeight="14.4" x14ac:dyDescent="0.3"/>
  <cols>
    <col min="1" max="1" width="14.109375" bestFit="1" customWidth="1"/>
    <col min="2" max="2" width="12.109375" bestFit="1" customWidth="1"/>
    <col min="10" max="10" width="10.21875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2</v>
      </c>
      <c r="G1" s="2" t="s">
        <v>3</v>
      </c>
      <c r="H1" s="9" t="s">
        <v>10</v>
      </c>
      <c r="J1" t="s">
        <v>9</v>
      </c>
      <c r="K1">
        <v>1000000</v>
      </c>
    </row>
    <row r="2" spans="1:11" x14ac:dyDescent="0.3">
      <c r="A2" s="1"/>
      <c r="B2" s="3"/>
      <c r="C2" s="4" t="s">
        <v>4</v>
      </c>
      <c r="D2" s="4"/>
      <c r="E2" s="8"/>
      <c r="F2" s="4" t="s">
        <v>5</v>
      </c>
      <c r="G2" s="4"/>
      <c r="H2" s="4"/>
    </row>
    <row r="3" spans="1:11" x14ac:dyDescent="0.3">
      <c r="A3" s="1" t="s">
        <v>6</v>
      </c>
      <c r="B3" s="3">
        <v>1</v>
      </c>
      <c r="C3" s="7">
        <f>56894875/$K$1</f>
        <v>56.894874999999999</v>
      </c>
      <c r="D3" s="7">
        <f>C$3/C3</f>
        <v>1</v>
      </c>
      <c r="E3" s="6">
        <f>D3/$B3</f>
        <v>1</v>
      </c>
      <c r="F3" s="7">
        <v>61.031140999999998</v>
      </c>
      <c r="G3" s="7">
        <f>F$3/F3</f>
        <v>1</v>
      </c>
      <c r="H3" s="6">
        <f t="shared" ref="H3:H8" si="0">G3/$B3</f>
        <v>1</v>
      </c>
    </row>
    <row r="4" spans="1:11" x14ac:dyDescent="0.3">
      <c r="A4" s="1"/>
      <c r="B4" s="3">
        <v>2</v>
      </c>
      <c r="C4" s="7">
        <f>30599910/$K$1</f>
        <v>30.599910000000001</v>
      </c>
      <c r="D4" s="7">
        <f>C$3/C4</f>
        <v>1.8593151090967259</v>
      </c>
      <c r="E4" s="6">
        <f t="shared" ref="E4:E8" si="1">D4/$B4</f>
        <v>0.92965755454836296</v>
      </c>
      <c r="F4" s="7">
        <v>32.552568999999998</v>
      </c>
      <c r="G4" s="7">
        <f>F$3/F4</f>
        <v>1.8748486793776553</v>
      </c>
      <c r="H4" s="6">
        <f t="shared" si="0"/>
        <v>0.93742433968882766</v>
      </c>
    </row>
    <row r="5" spans="1:11" x14ac:dyDescent="0.3">
      <c r="A5" s="1"/>
      <c r="B5" s="3">
        <v>4</v>
      </c>
      <c r="C5" s="7">
        <f>14972818/$K$1</f>
        <v>14.972818</v>
      </c>
      <c r="D5" s="7">
        <f t="shared" ref="D5:D8" si="2">C$3/C5</f>
        <v>3.7998775514402165</v>
      </c>
      <c r="E5" s="6">
        <f t="shared" si="1"/>
        <v>0.94996938786005414</v>
      </c>
      <c r="F5" s="7">
        <v>15.442163000000001</v>
      </c>
      <c r="G5" s="7">
        <f>F$3/F5</f>
        <v>3.9522404341930595</v>
      </c>
      <c r="H5" s="6">
        <f t="shared" si="0"/>
        <v>0.98806010854826487</v>
      </c>
    </row>
    <row r="6" spans="1:11" x14ac:dyDescent="0.3">
      <c r="A6" s="1"/>
      <c r="B6" s="3">
        <v>8</v>
      </c>
      <c r="C6" s="7">
        <f>7808872/$K$1</f>
        <v>7.808872</v>
      </c>
      <c r="D6" s="7">
        <f t="shared" si="2"/>
        <v>7.2859274681413648</v>
      </c>
      <c r="E6" s="6">
        <f t="shared" si="1"/>
        <v>0.9107409335176706</v>
      </c>
      <c r="F6" s="7">
        <v>7.636628</v>
      </c>
      <c r="G6" s="7">
        <f>F$3/F6</f>
        <v>7.9918965543430946</v>
      </c>
      <c r="H6" s="6">
        <f t="shared" si="0"/>
        <v>0.99898706929288683</v>
      </c>
    </row>
    <row r="7" spans="1:11" x14ac:dyDescent="0.3">
      <c r="A7" s="1"/>
      <c r="B7" s="3">
        <v>16</v>
      </c>
      <c r="C7" s="7">
        <f>8102999/$K$1</f>
        <v>8.1029990000000005</v>
      </c>
      <c r="D7" s="7">
        <f t="shared" si="2"/>
        <v>7.0214589684634046</v>
      </c>
      <c r="E7" s="6">
        <f t="shared" si="1"/>
        <v>0.43884118552896278</v>
      </c>
      <c r="F7" s="7">
        <v>3.9130470000000002</v>
      </c>
      <c r="G7" s="7">
        <f>F$3/F7</f>
        <v>15.596833107294646</v>
      </c>
      <c r="H7" s="6">
        <f t="shared" si="0"/>
        <v>0.97480206920591539</v>
      </c>
    </row>
    <row r="8" spans="1:11" x14ac:dyDescent="0.3">
      <c r="A8" s="1"/>
      <c r="B8" s="3">
        <v>32</v>
      </c>
      <c r="C8" s="7">
        <f>7712500/$K$1</f>
        <v>7.7125000000000004</v>
      </c>
      <c r="D8" s="7">
        <f t="shared" si="2"/>
        <v>7.3769692058346834</v>
      </c>
      <c r="E8" s="6">
        <f t="shared" si="1"/>
        <v>0.23053028768233386</v>
      </c>
      <c r="F8" s="7">
        <v>2.2269139999999998</v>
      </c>
      <c r="G8" s="7">
        <f>F$3/F8</f>
        <v>27.406150843723648</v>
      </c>
      <c r="H8" s="6">
        <f t="shared" si="0"/>
        <v>0.85644221386636399</v>
      </c>
    </row>
    <row r="9" spans="1:11" x14ac:dyDescent="0.3">
      <c r="A9" s="5" t="s">
        <v>7</v>
      </c>
      <c r="B9" s="3"/>
      <c r="C9" s="7">
        <f>65969999/$K$1</f>
        <v>65.969999000000001</v>
      </c>
      <c r="D9" s="7"/>
      <c r="E9" s="7"/>
      <c r="F9" s="7"/>
      <c r="G9" s="7"/>
      <c r="H9" s="7"/>
    </row>
    <row r="10" spans="1:11" x14ac:dyDescent="0.3">
      <c r="A10" s="5" t="s">
        <v>8</v>
      </c>
      <c r="B10" s="3"/>
      <c r="C10" s="7">
        <f>B13/$K$1</f>
        <v>52.984853000000001</v>
      </c>
      <c r="D10" s="7">
        <f>52.452/C10</f>
        <v>0.98994329568112605</v>
      </c>
      <c r="E10" s="7"/>
      <c r="F10" s="7"/>
      <c r="G10" s="7"/>
      <c r="H10" s="7"/>
    </row>
    <row r="12" spans="1:11" x14ac:dyDescent="0.3">
      <c r="B12" t="s">
        <v>11</v>
      </c>
    </row>
    <row r="13" spans="1:11" x14ac:dyDescent="0.3">
      <c r="B13" s="10">
        <v>52984853</v>
      </c>
    </row>
  </sheetData>
  <mergeCells count="4">
    <mergeCell ref="F2:H2"/>
    <mergeCell ref="C2:D2"/>
    <mergeCell ref="A3:A8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2015-03-10T23:57:20Z</dcterms:modified>
</cp:coreProperties>
</file>