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6"/>
  </bookViews>
  <sheets>
    <sheet name="Propozycje przewodów" sheetId="1" r:id="rId1"/>
    <sheet name="Power Harness" sheetId="2" r:id="rId2"/>
    <sheet name="Engine Harness" sheetId="4" r:id="rId3"/>
    <sheet name="Front Harness" sheetId="3" r:id="rId4"/>
    <sheet name="CAN Harness" sheetId="5" r:id="rId5"/>
    <sheet name="GMU Harness" sheetId="6" r:id="rId6"/>
    <sheet name="Full Harness" sheetId="8" r:id="rId7"/>
  </sheets>
  <calcPr calcId="152511"/>
</workbook>
</file>

<file path=xl/calcChain.xml><?xml version="1.0" encoding="utf-8"?>
<calcChain xmlns="http://schemas.openxmlformats.org/spreadsheetml/2006/main">
  <c r="D5" i="6" l="1"/>
  <c r="D9" i="6"/>
  <c r="E9" i="6" s="1"/>
  <c r="D6" i="6"/>
  <c r="D10" i="6"/>
  <c r="D11" i="6"/>
  <c r="D8" i="6"/>
  <c r="E8" i="6" s="1"/>
  <c r="D7" i="6"/>
  <c r="E7" i="6" s="1"/>
  <c r="D48" i="5"/>
  <c r="E48" i="5" s="1"/>
  <c r="D48" i="8" s="1"/>
  <c r="D11" i="5"/>
  <c r="D10" i="5"/>
  <c r="D9" i="5"/>
  <c r="D8" i="5"/>
  <c r="D7" i="5"/>
  <c r="D6" i="5"/>
  <c r="E6" i="5" s="1"/>
  <c r="E9" i="5"/>
  <c r="D5" i="5"/>
  <c r="E5" i="5" s="1"/>
  <c r="D10" i="3"/>
  <c r="E10" i="3" s="1"/>
  <c r="D8" i="3"/>
  <c r="D7" i="3"/>
  <c r="D6" i="3"/>
  <c r="D5" i="3"/>
  <c r="D11" i="3"/>
  <c r="D9" i="3"/>
  <c r="E9" i="3" s="1"/>
  <c r="D25" i="4"/>
  <c r="E25" i="4" s="1"/>
  <c r="D25" i="8" s="1"/>
  <c r="D23" i="4"/>
  <c r="D14" i="4"/>
  <c r="D13" i="4"/>
  <c r="E13" i="4" s="1"/>
  <c r="D13" i="8" s="1"/>
  <c r="D21" i="4"/>
  <c r="E21" i="4" s="1"/>
  <c r="D21" i="8" s="1"/>
  <c r="D8" i="4"/>
  <c r="E8" i="4" s="1"/>
  <c r="D7" i="4"/>
  <c r="D9" i="4"/>
  <c r="E9" i="4" s="1"/>
  <c r="D5" i="4"/>
  <c r="E5" i="4" s="1"/>
  <c r="D38" i="4"/>
  <c r="D30" i="4"/>
  <c r="E30" i="4"/>
  <c r="D30" i="8" s="1"/>
  <c r="D11" i="4"/>
  <c r="E11" i="4" s="1"/>
  <c r="D10" i="4"/>
  <c r="D6" i="4"/>
  <c r="E7" i="4"/>
  <c r="D48" i="4"/>
  <c r="D46" i="4"/>
  <c r="E46" i="4" s="1"/>
  <c r="D46" i="8" s="1"/>
  <c r="E6" i="4"/>
  <c r="D44" i="8"/>
  <c r="D43" i="8"/>
  <c r="D41" i="8"/>
  <c r="D40" i="8"/>
  <c r="D37" i="8"/>
  <c r="D31" i="8"/>
  <c r="D32" i="8"/>
  <c r="D33" i="8"/>
  <c r="D34" i="8"/>
  <c r="D35" i="8"/>
  <c r="D29" i="8"/>
  <c r="D22" i="8"/>
  <c r="D24" i="8"/>
  <c r="D26" i="8"/>
  <c r="D27" i="8"/>
  <c r="D15" i="8"/>
  <c r="D16" i="8"/>
  <c r="D17" i="8"/>
  <c r="D18" i="8"/>
  <c r="D19" i="8"/>
  <c r="E48" i="6"/>
  <c r="E46" i="6"/>
  <c r="E44" i="6"/>
  <c r="E43" i="6"/>
  <c r="E41" i="6"/>
  <c r="E40" i="6"/>
  <c r="E38" i="6"/>
  <c r="E37" i="6"/>
  <c r="E35" i="6"/>
  <c r="E34" i="6"/>
  <c r="E33" i="6"/>
  <c r="E32" i="6"/>
  <c r="E31" i="6"/>
  <c r="E30" i="6"/>
  <c r="E29" i="6"/>
  <c r="E27" i="6"/>
  <c r="E26" i="6"/>
  <c r="E25" i="6"/>
  <c r="E24" i="6"/>
  <c r="E23" i="6"/>
  <c r="E22" i="6"/>
  <c r="E21" i="6"/>
  <c r="E19" i="6"/>
  <c r="E18" i="6"/>
  <c r="E17" i="6"/>
  <c r="E16" i="6"/>
  <c r="E15" i="6"/>
  <c r="E14" i="6"/>
  <c r="E13" i="6"/>
  <c r="E11" i="6"/>
  <c r="E10" i="6"/>
  <c r="E6" i="6"/>
  <c r="E5" i="6"/>
  <c r="E46" i="5"/>
  <c r="E44" i="5"/>
  <c r="E43" i="5"/>
  <c r="E41" i="5"/>
  <c r="E40" i="5"/>
  <c r="E38" i="5"/>
  <c r="E37" i="5"/>
  <c r="E35" i="5"/>
  <c r="E34" i="5"/>
  <c r="E33" i="5"/>
  <c r="E32" i="5"/>
  <c r="E31" i="5"/>
  <c r="E30" i="5"/>
  <c r="E29" i="5"/>
  <c r="E27" i="5"/>
  <c r="E26" i="5"/>
  <c r="E25" i="5"/>
  <c r="E24" i="5"/>
  <c r="E23" i="5"/>
  <c r="E22" i="5"/>
  <c r="E21" i="5"/>
  <c r="E19" i="5"/>
  <c r="E18" i="5"/>
  <c r="E17" i="5"/>
  <c r="E16" i="5"/>
  <c r="E15" i="5"/>
  <c r="E14" i="5"/>
  <c r="E13" i="5"/>
  <c r="E11" i="5"/>
  <c r="E10" i="5"/>
  <c r="E8" i="5"/>
  <c r="E7" i="5"/>
  <c r="E48" i="4"/>
  <c r="E44" i="4"/>
  <c r="E43" i="4"/>
  <c r="E41" i="4"/>
  <c r="E40" i="4"/>
  <c r="E38" i="4"/>
  <c r="D38" i="8" s="1"/>
  <c r="E37" i="4"/>
  <c r="E35" i="4"/>
  <c r="E34" i="4"/>
  <c r="E33" i="4"/>
  <c r="E32" i="4"/>
  <c r="E31" i="4"/>
  <c r="E29" i="4"/>
  <c r="E27" i="4"/>
  <c r="E26" i="4"/>
  <c r="E24" i="4"/>
  <c r="E23" i="4"/>
  <c r="D23" i="8" s="1"/>
  <c r="E22" i="4"/>
  <c r="E19" i="4"/>
  <c r="E18" i="4"/>
  <c r="E17" i="4"/>
  <c r="E16" i="4"/>
  <c r="E15" i="4"/>
  <c r="E14" i="4"/>
  <c r="D14" i="8" s="1"/>
  <c r="E10" i="4"/>
  <c r="E48" i="3"/>
  <c r="E46" i="3"/>
  <c r="E44" i="3"/>
  <c r="E43" i="3"/>
  <c r="E41" i="3"/>
  <c r="E40" i="3"/>
  <c r="E38" i="3"/>
  <c r="E37" i="3"/>
  <c r="E35" i="3"/>
  <c r="E34" i="3"/>
  <c r="E33" i="3"/>
  <c r="E32" i="3"/>
  <c r="E31" i="3"/>
  <c r="E30" i="3"/>
  <c r="E29" i="3"/>
  <c r="E27" i="3"/>
  <c r="E26" i="3"/>
  <c r="E25" i="3"/>
  <c r="E24" i="3"/>
  <c r="E23" i="3"/>
  <c r="E22" i="3"/>
  <c r="E21" i="3"/>
  <c r="E19" i="3"/>
  <c r="E18" i="3"/>
  <c r="E17" i="3"/>
  <c r="E16" i="3"/>
  <c r="E15" i="3"/>
  <c r="E14" i="3"/>
  <c r="E13" i="3"/>
  <c r="E11" i="3"/>
  <c r="E8" i="3"/>
  <c r="E7" i="3"/>
  <c r="E6" i="3"/>
  <c r="E5" i="3"/>
  <c r="E48" i="2"/>
  <c r="E46" i="2"/>
  <c r="E44" i="2"/>
  <c r="E43" i="2"/>
  <c r="E41" i="2"/>
  <c r="E40" i="2"/>
  <c r="E38" i="2"/>
  <c r="E37" i="2"/>
  <c r="E30" i="2"/>
  <c r="E31" i="2"/>
  <c r="E32" i="2"/>
  <c r="E33" i="2"/>
  <c r="E34" i="2"/>
  <c r="E35" i="2"/>
  <c r="E29" i="2"/>
  <c r="E22" i="2"/>
  <c r="E23" i="2"/>
  <c r="E24" i="2"/>
  <c r="E25" i="2"/>
  <c r="E26" i="2"/>
  <c r="E27" i="2"/>
  <c r="E21" i="2"/>
  <c r="E14" i="2"/>
  <c r="E15" i="2"/>
  <c r="E16" i="2"/>
  <c r="E17" i="2"/>
  <c r="E18" i="2"/>
  <c r="E19" i="2"/>
  <c r="E13" i="2"/>
  <c r="E6" i="2"/>
  <c r="E7" i="2"/>
  <c r="E8" i="2"/>
  <c r="E9" i="2"/>
  <c r="E10" i="2"/>
  <c r="E11" i="2"/>
  <c r="E5" i="2"/>
  <c r="D48" i="2"/>
  <c r="D29" i="2"/>
  <c r="D38" i="2"/>
  <c r="D13" i="2"/>
  <c r="D6" i="2"/>
  <c r="D10" i="2"/>
  <c r="D11" i="2"/>
  <c r="D8" i="2"/>
  <c r="D21" i="2"/>
  <c r="D7" i="2"/>
  <c r="D9" i="2"/>
  <c r="D23" i="2"/>
  <c r="D25" i="2"/>
  <c r="D5" i="2"/>
  <c r="D8" i="8" l="1"/>
  <c r="D5" i="8"/>
  <c r="D10" i="8"/>
  <c r="D7" i="8"/>
  <c r="D6" i="8"/>
  <c r="D11" i="8"/>
  <c r="D9" i="8"/>
</calcChain>
</file>

<file path=xl/sharedStrings.xml><?xml version="1.0" encoding="utf-8"?>
<sst xmlns="http://schemas.openxmlformats.org/spreadsheetml/2006/main" count="264" uniqueCount="27">
  <si>
    <t>https://www.tme.eu/pl/details/fep-6y_4x0.25/przewody-odporne-na-temperature/helukabel/24549/</t>
  </si>
  <si>
    <t>4x 0,25</t>
  </si>
  <si>
    <t>https://www.tme.eu/pl/details/heat205mc-4g0.25/przewody-odporne-na-temperature/lapp-kabel/00912023/</t>
  </si>
  <si>
    <t>przewód z Grażyny</t>
  </si>
  <si>
    <t>https://www.tme.eu/pl/details/hterm145-0.25bk/przewody-odporne-na-temperature/helukabel/50999/</t>
  </si>
  <si>
    <t>https://www.tme.eu/pl/details/teflon0.25-bk/przewody-odporne-na-temperature/helukabel/25521/</t>
  </si>
  <si>
    <t>https://www.tme.eu/pl/details/sif0.25-b/przewody-silikonowe-jednozylowe/helukabel/23201/</t>
  </si>
  <si>
    <t>najmniejsza temp, średnia grubość</t>
  </si>
  <si>
    <t>średnia temp, największa grubość</t>
  </si>
  <si>
    <t>najlepszy, najdroższy</t>
  </si>
  <si>
    <t>0,25 - 6</t>
  </si>
  <si>
    <t>2x 0,25 ekran</t>
  </si>
  <si>
    <t>https://www.tme.eu/pl/details/liycy2x0.25/przewody-wielozylowe-ekranowane/helukabel/20029/</t>
  </si>
  <si>
    <t>Przewody</t>
  </si>
  <si>
    <t>Kolor</t>
  </si>
  <si>
    <t>Ilość [m]</t>
  </si>
  <si>
    <t>Przekrój [mm2]</t>
  </si>
  <si>
    <t>Czerwony [R]</t>
  </si>
  <si>
    <t>Czarny [Bk]</t>
  </si>
  <si>
    <t>Zielony [G]</t>
  </si>
  <si>
    <t>Brązowy [Br]</t>
  </si>
  <si>
    <t>Pomarańczowy [O]</t>
  </si>
  <si>
    <t>Żółty [Y]</t>
  </si>
  <si>
    <t>Niebieski [Bu]</t>
  </si>
  <si>
    <t>2x 0,25 [Ekran]</t>
  </si>
  <si>
    <t>Komentarz</t>
  </si>
  <si>
    <t>Ilość dokładna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</si>
</sst>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pl/details/hterm145-0.25bk/przewody-odporne-na-temperature/helukabel/50999/" TargetMode="External"/><Relationship Id="rId2" Type="http://schemas.openxmlformats.org/officeDocument/2006/relationships/hyperlink" Target="https://www.tme.eu/pl/details/heat205mc-4g0.25/przewody-odporne-na-temperature/lapp-kabel/00912023/" TargetMode="External"/><Relationship Id="rId1" Type="http://schemas.openxmlformats.org/officeDocument/2006/relationships/hyperlink" Target="https://www.tme.eu/pl/details/fep-6y_4x0.25/przewody-odporne-na-temperature/helukabel/24549/" TargetMode="External"/><Relationship Id="rId6" Type="http://schemas.openxmlformats.org/officeDocument/2006/relationships/hyperlink" Target="https://www.tme.eu/pl/details/liycy2x0.25/przewody-wielozylowe-ekranowane/helukabel/20029/" TargetMode="External"/><Relationship Id="rId5" Type="http://schemas.openxmlformats.org/officeDocument/2006/relationships/hyperlink" Target="https://www.tme.eu/pl/details/sif0.25-b/przewody-silikonowe-jednozylowe/helukabel/23201/" TargetMode="External"/><Relationship Id="rId4" Type="http://schemas.openxmlformats.org/officeDocument/2006/relationships/hyperlink" Target="https://www.tme.eu/pl/details/teflon0.25-bk/przewody-odporne-na-temperature/helukabel/255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8" sqref="B8"/>
    </sheetView>
  </sheetViews>
  <sheetFormatPr defaultRowHeight="15" x14ac:dyDescent="0.25"/>
  <cols>
    <col min="1" max="1" width="32.28515625" bestFit="1" customWidth="1"/>
  </cols>
  <sheetData>
    <row r="2" spans="1:2" x14ac:dyDescent="0.25">
      <c r="B2" t="s">
        <v>10</v>
      </c>
    </row>
    <row r="3" spans="1:2" x14ac:dyDescent="0.25">
      <c r="A3" t="s">
        <v>7</v>
      </c>
      <c r="B3" s="1" t="s">
        <v>4</v>
      </c>
    </row>
    <row r="4" spans="1:2" x14ac:dyDescent="0.25">
      <c r="A4" t="s">
        <v>9</v>
      </c>
      <c r="B4" s="1" t="s">
        <v>5</v>
      </c>
    </row>
    <row r="5" spans="1:2" x14ac:dyDescent="0.25">
      <c r="A5" t="s">
        <v>8</v>
      </c>
      <c r="B5" s="1" t="s">
        <v>6</v>
      </c>
    </row>
    <row r="7" spans="1:2" x14ac:dyDescent="0.25">
      <c r="B7" t="s">
        <v>11</v>
      </c>
    </row>
    <row r="8" spans="1:2" x14ac:dyDescent="0.25">
      <c r="B8" s="1" t="s">
        <v>12</v>
      </c>
    </row>
    <row r="9" spans="1:2" x14ac:dyDescent="0.25">
      <c r="B9" s="1"/>
    </row>
    <row r="10" spans="1:2" x14ac:dyDescent="0.25">
      <c r="B10" t="s">
        <v>1</v>
      </c>
    </row>
    <row r="11" spans="1:2" x14ac:dyDescent="0.25">
      <c r="B11" s="1" t="s">
        <v>0</v>
      </c>
    </row>
    <row r="13" spans="1:2" x14ac:dyDescent="0.25">
      <c r="A13" t="s">
        <v>3</v>
      </c>
      <c r="B13" s="1" t="s">
        <v>2</v>
      </c>
    </row>
  </sheetData>
  <hyperlinks>
    <hyperlink ref="B11" r:id="rId1"/>
    <hyperlink ref="B13" r:id="rId2"/>
    <hyperlink ref="B3" r:id="rId3"/>
    <hyperlink ref="B4" r:id="rId4"/>
    <hyperlink ref="B5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9"/>
  <sheetViews>
    <sheetView zoomScaleNormal="100" workbookViewId="0">
      <selection activeCell="D52" sqref="D52"/>
    </sheetView>
  </sheetViews>
  <sheetFormatPr defaultRowHeight="15" x14ac:dyDescent="0.25"/>
  <cols>
    <col min="2" max="2" width="14.7109375" bestFit="1" customWidth="1"/>
    <col min="3" max="3" width="17.85546875" bestFit="1" customWidth="1"/>
    <col min="4" max="4" width="17.42578125" bestFit="1" customWidth="1"/>
    <col min="5" max="5" width="10.28515625" style="2" customWidth="1"/>
    <col min="6" max="6" width="53.5703125" customWidth="1"/>
  </cols>
  <sheetData>
    <row r="3" spans="2:6" x14ac:dyDescent="0.25">
      <c r="B3" s="4" t="s">
        <v>13</v>
      </c>
    </row>
    <row r="4" spans="2:6" x14ac:dyDescent="0.25">
      <c r="B4" s="5" t="s">
        <v>16</v>
      </c>
      <c r="C4" s="5" t="s">
        <v>14</v>
      </c>
      <c r="D4" s="5" t="s">
        <v>26</v>
      </c>
      <c r="E4" s="5" t="s">
        <v>15</v>
      </c>
      <c r="F4" s="6" t="s">
        <v>25</v>
      </c>
    </row>
    <row r="5" spans="2:6" x14ac:dyDescent="0.25">
      <c r="B5" s="3">
        <v>0.25</v>
      </c>
      <c r="C5" s="2" t="s">
        <v>17</v>
      </c>
      <c r="D5" s="2">
        <f>0.3+0.3+0.3+1.2</f>
        <v>2.0999999999999996</v>
      </c>
      <c r="E5" s="2">
        <f>IF(D5=0, "", ROUND(D5 + 0.7, 0))</f>
        <v>3</v>
      </c>
    </row>
    <row r="6" spans="2:6" x14ac:dyDescent="0.25">
      <c r="B6" s="3"/>
      <c r="C6" s="2" t="s">
        <v>18</v>
      </c>
      <c r="D6" s="2">
        <f>0.3+0.3+1.6</f>
        <v>2.2000000000000002</v>
      </c>
      <c r="E6" s="2">
        <f t="shared" ref="E6:E48" si="0">IF(D6=0, "", ROUND(D6 + 0.7, 0))</f>
        <v>3</v>
      </c>
    </row>
    <row r="7" spans="2:6" x14ac:dyDescent="0.25">
      <c r="B7" s="3"/>
      <c r="C7" s="2" t="s">
        <v>19</v>
      </c>
      <c r="D7" s="2">
        <f>0.3+1</f>
        <v>1.3</v>
      </c>
      <c r="E7" s="2">
        <f t="shared" si="0"/>
        <v>2</v>
      </c>
    </row>
    <row r="8" spans="2:6" x14ac:dyDescent="0.25">
      <c r="B8" s="3"/>
      <c r="C8" s="2" t="s">
        <v>20</v>
      </c>
      <c r="D8" s="2">
        <f>0.3+0.8</f>
        <v>1.1000000000000001</v>
      </c>
      <c r="E8" s="2">
        <f t="shared" si="0"/>
        <v>2</v>
      </c>
    </row>
    <row r="9" spans="2:6" x14ac:dyDescent="0.25">
      <c r="B9" s="3"/>
      <c r="C9" s="2" t="s">
        <v>21</v>
      </c>
      <c r="D9" s="2">
        <f>0.3+0.4+0.2+0.7+1.1</f>
        <v>2.7</v>
      </c>
      <c r="E9" s="2">
        <f t="shared" si="0"/>
        <v>3</v>
      </c>
    </row>
    <row r="10" spans="2:6" x14ac:dyDescent="0.25">
      <c r="B10" s="3"/>
      <c r="C10" s="2" t="s">
        <v>22</v>
      </c>
      <c r="D10" s="2">
        <f>0.3</f>
        <v>0.3</v>
      </c>
      <c r="E10" s="2">
        <f t="shared" si="0"/>
        <v>1</v>
      </c>
    </row>
    <row r="11" spans="2:6" x14ac:dyDescent="0.25">
      <c r="B11" s="3"/>
      <c r="C11" s="2" t="s">
        <v>23</v>
      </c>
      <c r="D11" s="2">
        <f>0.3+0.4</f>
        <v>0.7</v>
      </c>
      <c r="E11" s="2">
        <f t="shared" si="0"/>
        <v>1</v>
      </c>
    </row>
    <row r="12" spans="2:6" x14ac:dyDescent="0.25">
      <c r="B12" s="3"/>
      <c r="C12" s="3"/>
      <c r="D12" s="3"/>
      <c r="E12" s="3"/>
      <c r="F12" s="3"/>
    </row>
    <row r="13" spans="2:6" x14ac:dyDescent="0.25">
      <c r="B13" s="3">
        <v>0.5</v>
      </c>
      <c r="C13" s="2" t="s">
        <v>17</v>
      </c>
      <c r="D13" s="2">
        <f>0.3</f>
        <v>0.3</v>
      </c>
      <c r="E13" s="2">
        <f t="shared" si="0"/>
        <v>1</v>
      </c>
    </row>
    <row r="14" spans="2:6" x14ac:dyDescent="0.25">
      <c r="B14" s="3"/>
      <c r="C14" s="2" t="s">
        <v>18</v>
      </c>
      <c r="D14" s="2"/>
      <c r="E14" s="2" t="str">
        <f t="shared" si="0"/>
        <v/>
      </c>
    </row>
    <row r="15" spans="2:6" x14ac:dyDescent="0.25">
      <c r="B15" s="3"/>
      <c r="C15" s="2" t="s">
        <v>19</v>
      </c>
      <c r="D15" s="2"/>
      <c r="E15" s="2" t="str">
        <f t="shared" si="0"/>
        <v/>
      </c>
    </row>
    <row r="16" spans="2:6" x14ac:dyDescent="0.25">
      <c r="B16" s="3"/>
      <c r="C16" s="2" t="s">
        <v>20</v>
      </c>
      <c r="D16" s="2"/>
      <c r="E16" s="2" t="str">
        <f t="shared" si="0"/>
        <v/>
      </c>
    </row>
    <row r="17" spans="2:6" x14ac:dyDescent="0.25">
      <c r="B17" s="3"/>
      <c r="C17" s="2" t="s">
        <v>21</v>
      </c>
      <c r="D17" s="2"/>
      <c r="E17" s="2" t="str">
        <f t="shared" si="0"/>
        <v/>
      </c>
    </row>
    <row r="18" spans="2:6" x14ac:dyDescent="0.25">
      <c r="B18" s="3"/>
      <c r="C18" s="2" t="s">
        <v>22</v>
      </c>
      <c r="D18" s="2"/>
      <c r="E18" s="2" t="str">
        <f t="shared" si="0"/>
        <v/>
      </c>
    </row>
    <row r="19" spans="2:6" x14ac:dyDescent="0.25">
      <c r="B19" s="3"/>
      <c r="C19" s="2" t="s">
        <v>23</v>
      </c>
      <c r="D19" s="2"/>
      <c r="E19" s="2" t="str">
        <f t="shared" si="0"/>
        <v/>
      </c>
    </row>
    <row r="20" spans="2:6" x14ac:dyDescent="0.25">
      <c r="B20" s="3"/>
      <c r="C20" s="3"/>
      <c r="D20" s="3"/>
      <c r="E20" s="3"/>
      <c r="F20" s="3"/>
    </row>
    <row r="21" spans="2:6" x14ac:dyDescent="0.25">
      <c r="B21" s="3">
        <v>0.75</v>
      </c>
      <c r="C21" s="2" t="s">
        <v>17</v>
      </c>
      <c r="D21" s="2">
        <f>0.3+0.2</f>
        <v>0.5</v>
      </c>
      <c r="E21" s="2">
        <f t="shared" si="0"/>
        <v>1</v>
      </c>
    </row>
    <row r="22" spans="2:6" x14ac:dyDescent="0.25">
      <c r="B22" s="3"/>
      <c r="C22" s="2" t="s">
        <v>18</v>
      </c>
      <c r="D22" s="2"/>
      <c r="E22" s="2" t="str">
        <f t="shared" si="0"/>
        <v/>
      </c>
    </row>
    <row r="23" spans="2:6" x14ac:dyDescent="0.25">
      <c r="B23" s="3"/>
      <c r="C23" s="2" t="s">
        <v>19</v>
      </c>
      <c r="D23" s="2">
        <f>0.3+1.5</f>
        <v>1.8</v>
      </c>
      <c r="E23" s="2">
        <f t="shared" si="0"/>
        <v>3</v>
      </c>
    </row>
    <row r="24" spans="2:6" x14ac:dyDescent="0.25">
      <c r="B24" s="3"/>
      <c r="C24" s="2" t="s">
        <v>20</v>
      </c>
      <c r="D24" s="2"/>
      <c r="E24" s="2" t="str">
        <f t="shared" si="0"/>
        <v/>
      </c>
    </row>
    <row r="25" spans="2:6" x14ac:dyDescent="0.25">
      <c r="B25" s="3"/>
      <c r="C25" s="2" t="s">
        <v>21</v>
      </c>
      <c r="D25" s="2">
        <f>0.3</f>
        <v>0.3</v>
      </c>
      <c r="E25" s="2">
        <f t="shared" si="0"/>
        <v>1</v>
      </c>
    </row>
    <row r="26" spans="2:6" x14ac:dyDescent="0.25">
      <c r="B26" s="3"/>
      <c r="C26" s="2" t="s">
        <v>22</v>
      </c>
      <c r="D26" s="2"/>
      <c r="E26" s="2" t="str">
        <f t="shared" si="0"/>
        <v/>
      </c>
    </row>
    <row r="27" spans="2:6" x14ac:dyDescent="0.25">
      <c r="B27" s="3"/>
      <c r="C27" s="2" t="s">
        <v>23</v>
      </c>
      <c r="D27" s="2"/>
      <c r="E27" s="2" t="str">
        <f t="shared" si="0"/>
        <v/>
      </c>
    </row>
    <row r="28" spans="2:6" x14ac:dyDescent="0.25">
      <c r="B28" s="3"/>
      <c r="C28" s="3"/>
      <c r="D28" s="3"/>
      <c r="E28" s="3"/>
      <c r="F28" s="3"/>
    </row>
    <row r="29" spans="2:6" x14ac:dyDescent="0.25">
      <c r="B29" s="3">
        <v>1</v>
      </c>
      <c r="C29" s="2" t="s">
        <v>17</v>
      </c>
      <c r="D29" s="2">
        <f>0.8</f>
        <v>0.8</v>
      </c>
      <c r="E29" s="2">
        <f t="shared" si="0"/>
        <v>2</v>
      </c>
    </row>
    <row r="30" spans="2:6" x14ac:dyDescent="0.25">
      <c r="B30" s="3"/>
      <c r="C30" s="2" t="s">
        <v>18</v>
      </c>
      <c r="D30" s="2"/>
      <c r="E30" s="2" t="str">
        <f t="shared" si="0"/>
        <v/>
      </c>
    </row>
    <row r="31" spans="2:6" x14ac:dyDescent="0.25">
      <c r="B31" s="3"/>
      <c r="C31" s="2" t="s">
        <v>19</v>
      </c>
      <c r="D31" s="2"/>
      <c r="E31" s="2" t="str">
        <f t="shared" si="0"/>
        <v/>
      </c>
    </row>
    <row r="32" spans="2:6" x14ac:dyDescent="0.25">
      <c r="B32" s="3"/>
      <c r="C32" s="2" t="s">
        <v>20</v>
      </c>
      <c r="D32" s="2"/>
      <c r="E32" s="2" t="str">
        <f t="shared" si="0"/>
        <v/>
      </c>
    </row>
    <row r="33" spans="2:6" x14ac:dyDescent="0.25">
      <c r="B33" s="3"/>
      <c r="C33" s="2" t="s">
        <v>21</v>
      </c>
      <c r="D33" s="2"/>
      <c r="E33" s="2" t="str">
        <f t="shared" si="0"/>
        <v/>
      </c>
    </row>
    <row r="34" spans="2:6" x14ac:dyDescent="0.25">
      <c r="B34" s="3"/>
      <c r="C34" s="2" t="s">
        <v>22</v>
      </c>
      <c r="D34" s="2"/>
      <c r="E34" s="2" t="str">
        <f t="shared" si="0"/>
        <v/>
      </c>
    </row>
    <row r="35" spans="2:6" x14ac:dyDescent="0.25">
      <c r="B35" s="3"/>
      <c r="C35" s="2" t="s">
        <v>23</v>
      </c>
      <c r="D35" s="2"/>
      <c r="E35" s="2" t="str">
        <f t="shared" si="0"/>
        <v/>
      </c>
    </row>
    <row r="36" spans="2:6" x14ac:dyDescent="0.25">
      <c r="B36" s="3"/>
      <c r="C36" s="3"/>
      <c r="D36" s="3"/>
      <c r="E36" s="3"/>
      <c r="F36" s="3"/>
    </row>
    <row r="37" spans="2:6" x14ac:dyDescent="0.25">
      <c r="B37" s="3">
        <v>1.5</v>
      </c>
      <c r="C37" s="2" t="s">
        <v>17</v>
      </c>
      <c r="D37" s="2"/>
      <c r="E37" s="2" t="str">
        <f t="shared" si="0"/>
        <v/>
      </c>
    </row>
    <row r="38" spans="2:6" x14ac:dyDescent="0.25">
      <c r="B38" s="3"/>
      <c r="C38" s="2" t="s">
        <v>18</v>
      </c>
      <c r="D38" s="2">
        <f>0.2+0.8</f>
        <v>1</v>
      </c>
      <c r="E38" s="2">
        <f t="shared" si="0"/>
        <v>2</v>
      </c>
    </row>
    <row r="39" spans="2:6" x14ac:dyDescent="0.25">
      <c r="B39" s="3"/>
      <c r="C39" s="3"/>
      <c r="D39" s="3"/>
      <c r="E39" s="3"/>
      <c r="F39" s="3"/>
    </row>
    <row r="40" spans="2:6" x14ac:dyDescent="0.25">
      <c r="B40" s="3">
        <v>4</v>
      </c>
      <c r="C40" s="2" t="s">
        <v>17</v>
      </c>
      <c r="D40" s="2">
        <v>1</v>
      </c>
      <c r="E40" s="2">
        <f t="shared" si="0"/>
        <v>2</v>
      </c>
    </row>
    <row r="41" spans="2:6" x14ac:dyDescent="0.25">
      <c r="B41" s="3"/>
      <c r="C41" s="2" t="s">
        <v>18</v>
      </c>
      <c r="D41" s="2"/>
      <c r="E41" s="2" t="str">
        <f t="shared" si="0"/>
        <v/>
      </c>
    </row>
    <row r="42" spans="2:6" x14ac:dyDescent="0.25">
      <c r="B42" s="3"/>
      <c r="C42" s="3"/>
      <c r="D42" s="3"/>
      <c r="E42" s="3"/>
      <c r="F42" s="3"/>
    </row>
    <row r="43" spans="2:6" x14ac:dyDescent="0.25">
      <c r="B43" s="3">
        <v>6</v>
      </c>
      <c r="C43" s="2" t="s">
        <v>17</v>
      </c>
      <c r="D43" s="2">
        <v>2</v>
      </c>
      <c r="E43" s="2">
        <f t="shared" si="0"/>
        <v>3</v>
      </c>
    </row>
    <row r="44" spans="2:6" x14ac:dyDescent="0.25">
      <c r="B44" s="3"/>
      <c r="C44" s="2" t="s">
        <v>18</v>
      </c>
      <c r="D44" s="2">
        <v>2</v>
      </c>
      <c r="E44" s="2">
        <f t="shared" si="0"/>
        <v>3</v>
      </c>
    </row>
    <row r="45" spans="2:6" x14ac:dyDescent="0.25">
      <c r="B45" s="3"/>
      <c r="C45" s="3"/>
      <c r="D45" s="3"/>
      <c r="E45" s="3"/>
      <c r="F45" s="3"/>
    </row>
    <row r="46" spans="2:6" x14ac:dyDescent="0.25">
      <c r="B46" s="2" t="s">
        <v>24</v>
      </c>
      <c r="C46" s="2"/>
      <c r="D46" s="2"/>
      <c r="E46" s="2" t="str">
        <f t="shared" si="0"/>
        <v/>
      </c>
    </row>
    <row r="47" spans="2:6" x14ac:dyDescent="0.25">
      <c r="B47" s="3"/>
      <c r="C47" s="3"/>
      <c r="D47" s="3"/>
      <c r="E47" s="3"/>
      <c r="F47" s="3"/>
    </row>
    <row r="48" spans="2:6" x14ac:dyDescent="0.25">
      <c r="B48" s="2" t="s">
        <v>1</v>
      </c>
      <c r="C48" s="2"/>
      <c r="D48" s="2">
        <f>0.3+0.3</f>
        <v>0.6</v>
      </c>
      <c r="E48" s="2">
        <f t="shared" si="0"/>
        <v>1</v>
      </c>
    </row>
    <row r="49" spans="2:6" x14ac:dyDescent="0.25">
      <c r="B49" s="7"/>
      <c r="C49" s="7"/>
      <c r="D49" s="7"/>
      <c r="E49" s="7"/>
      <c r="F49" s="7"/>
    </row>
  </sheetData>
  <mergeCells count="16">
    <mergeCell ref="B43:B44"/>
    <mergeCell ref="B45:F45"/>
    <mergeCell ref="B47:F47"/>
    <mergeCell ref="B49:F49"/>
    <mergeCell ref="B29:B35"/>
    <mergeCell ref="B36:F36"/>
    <mergeCell ref="B37:B38"/>
    <mergeCell ref="B39:F39"/>
    <mergeCell ref="B40:B41"/>
    <mergeCell ref="B42:F42"/>
    <mergeCell ref="B5:B11"/>
    <mergeCell ref="B12:F12"/>
    <mergeCell ref="B13:B19"/>
    <mergeCell ref="B20:F20"/>
    <mergeCell ref="B21:B27"/>
    <mergeCell ref="B28:F2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9"/>
  <sheetViews>
    <sheetView zoomScaleNormal="100" workbookViewId="0">
      <selection activeCell="F18" sqref="F18"/>
    </sheetView>
  </sheetViews>
  <sheetFormatPr defaultRowHeight="15" x14ac:dyDescent="0.25"/>
  <cols>
    <col min="2" max="2" width="14.7109375" bestFit="1" customWidth="1"/>
    <col min="3" max="3" width="17.85546875" bestFit="1" customWidth="1"/>
    <col min="4" max="4" width="17.42578125" bestFit="1" customWidth="1"/>
    <col min="5" max="5" width="10.28515625" style="2" customWidth="1"/>
    <col min="6" max="6" width="53.5703125" customWidth="1"/>
  </cols>
  <sheetData>
    <row r="3" spans="2:6" x14ac:dyDescent="0.25">
      <c r="B3" s="4" t="s">
        <v>13</v>
      </c>
    </row>
    <row r="4" spans="2:6" x14ac:dyDescent="0.25">
      <c r="B4" s="5" t="s">
        <v>16</v>
      </c>
      <c r="C4" s="5" t="s">
        <v>14</v>
      </c>
      <c r="D4" s="5" t="s">
        <v>26</v>
      </c>
      <c r="E4" s="5" t="s">
        <v>15</v>
      </c>
      <c r="F4" s="6" t="s">
        <v>25</v>
      </c>
    </row>
    <row r="5" spans="2:6" x14ac:dyDescent="0.25">
      <c r="B5" s="3">
        <v>0.25</v>
      </c>
      <c r="C5" s="2" t="s">
        <v>17</v>
      </c>
      <c r="D5" s="2">
        <f>0.2+0.4+1.4+0.7+0.4+0.9+0.4+0.4</f>
        <v>4.8000000000000007</v>
      </c>
      <c r="E5" s="2">
        <f>IF(D5=0, "", ROUND(D5 + 0.7, 0))</f>
        <v>6</v>
      </c>
    </row>
    <row r="6" spans="2:6" x14ac:dyDescent="0.25">
      <c r="B6" s="3"/>
      <c r="C6" s="2" t="s">
        <v>18</v>
      </c>
      <c r="D6" s="2">
        <f>0.2+0.4+1.55+1.5+0.4+0.4</f>
        <v>4.4500000000000011</v>
      </c>
      <c r="E6" s="2">
        <f t="shared" ref="E6:E48" si="0">IF(D6=0, "", ROUND(D6 + 0.7, 0))</f>
        <v>5</v>
      </c>
    </row>
    <row r="7" spans="2:6" x14ac:dyDescent="0.25">
      <c r="B7" s="3"/>
      <c r="C7" s="2" t="s">
        <v>19</v>
      </c>
      <c r="D7" s="2">
        <f>0.2+0.4+0.8+0.7+0.4+0.4+0.8+0.4</f>
        <v>4.1000000000000005</v>
      </c>
      <c r="E7" s="2">
        <f t="shared" si="0"/>
        <v>5</v>
      </c>
    </row>
    <row r="8" spans="2:6" x14ac:dyDescent="0.25">
      <c r="B8" s="3"/>
      <c r="C8" s="2" t="s">
        <v>20</v>
      </c>
      <c r="D8" s="2">
        <f>0.4+1.15+0.4+0.4+0.7</f>
        <v>3.05</v>
      </c>
      <c r="E8" s="2">
        <f t="shared" si="0"/>
        <v>4</v>
      </c>
    </row>
    <row r="9" spans="2:6" x14ac:dyDescent="0.25">
      <c r="B9" s="3"/>
      <c r="C9" s="2" t="s">
        <v>21</v>
      </c>
      <c r="D9" s="2">
        <f>0.4+0.8+0.5+0.4+0.9</f>
        <v>3</v>
      </c>
      <c r="E9" s="2">
        <f t="shared" si="0"/>
        <v>4</v>
      </c>
    </row>
    <row r="10" spans="2:6" x14ac:dyDescent="0.25">
      <c r="B10" s="3"/>
      <c r="C10" s="2" t="s">
        <v>22</v>
      </c>
      <c r="D10" s="2">
        <f>0.4+1.15</f>
        <v>1.5499999999999998</v>
      </c>
      <c r="E10" s="2">
        <f t="shared" si="0"/>
        <v>2</v>
      </c>
    </row>
    <row r="11" spans="2:6" x14ac:dyDescent="0.25">
      <c r="B11" s="3"/>
      <c r="C11" s="2" t="s">
        <v>23</v>
      </c>
      <c r="D11" s="2">
        <f>1.15+0.4</f>
        <v>1.5499999999999998</v>
      </c>
      <c r="E11" s="2">
        <f t="shared" si="0"/>
        <v>2</v>
      </c>
    </row>
    <row r="12" spans="2:6" x14ac:dyDescent="0.25">
      <c r="B12" s="3"/>
      <c r="C12" s="3"/>
      <c r="D12" s="3"/>
      <c r="E12" s="3"/>
      <c r="F12" s="3"/>
    </row>
    <row r="13" spans="2:6" x14ac:dyDescent="0.25">
      <c r="B13" s="3">
        <v>0.5</v>
      </c>
      <c r="C13" s="2" t="s">
        <v>17</v>
      </c>
      <c r="D13" s="2">
        <f>1.2+1.35+0.4</f>
        <v>2.9499999999999997</v>
      </c>
      <c r="E13" s="2">
        <f t="shared" si="0"/>
        <v>4</v>
      </c>
    </row>
    <row r="14" spans="2:6" x14ac:dyDescent="0.25">
      <c r="B14" s="3"/>
      <c r="C14" s="2" t="s">
        <v>18</v>
      </c>
      <c r="D14" s="2">
        <f>1.5</f>
        <v>1.5</v>
      </c>
      <c r="E14" s="2">
        <f t="shared" si="0"/>
        <v>2</v>
      </c>
    </row>
    <row r="15" spans="2:6" x14ac:dyDescent="0.25">
      <c r="B15" s="3"/>
      <c r="C15" s="2" t="s">
        <v>19</v>
      </c>
      <c r="D15" s="2"/>
      <c r="E15" s="2" t="str">
        <f t="shared" si="0"/>
        <v/>
      </c>
    </row>
    <row r="16" spans="2:6" x14ac:dyDescent="0.25">
      <c r="B16" s="3"/>
      <c r="C16" s="2" t="s">
        <v>20</v>
      </c>
      <c r="D16" s="2"/>
      <c r="E16" s="2" t="str">
        <f t="shared" si="0"/>
        <v/>
      </c>
    </row>
    <row r="17" spans="2:6" x14ac:dyDescent="0.25">
      <c r="B17" s="3"/>
      <c r="C17" s="2" t="s">
        <v>21</v>
      </c>
      <c r="D17" s="2"/>
      <c r="E17" s="2" t="str">
        <f t="shared" si="0"/>
        <v/>
      </c>
    </row>
    <row r="18" spans="2:6" x14ac:dyDescent="0.25">
      <c r="B18" s="3"/>
      <c r="C18" s="2" t="s">
        <v>22</v>
      </c>
      <c r="D18" s="2"/>
      <c r="E18" s="2" t="str">
        <f t="shared" si="0"/>
        <v/>
      </c>
    </row>
    <row r="19" spans="2:6" x14ac:dyDescent="0.25">
      <c r="B19" s="3"/>
      <c r="C19" s="2" t="s">
        <v>23</v>
      </c>
      <c r="D19" s="2"/>
      <c r="E19" s="2" t="str">
        <f t="shared" si="0"/>
        <v/>
      </c>
    </row>
    <row r="20" spans="2:6" x14ac:dyDescent="0.25">
      <c r="B20" s="3"/>
      <c r="C20" s="3"/>
      <c r="D20" s="3"/>
      <c r="E20" s="3"/>
      <c r="F20" s="3"/>
    </row>
    <row r="21" spans="2:6" x14ac:dyDescent="0.25">
      <c r="B21" s="3">
        <v>0.75</v>
      </c>
      <c r="C21" s="2" t="s">
        <v>17</v>
      </c>
      <c r="D21" s="2">
        <f>0.4+1.1+0.4</f>
        <v>1.9</v>
      </c>
      <c r="E21" s="2">
        <f t="shared" si="0"/>
        <v>3</v>
      </c>
    </row>
    <row r="22" spans="2:6" x14ac:dyDescent="0.25">
      <c r="B22" s="3"/>
      <c r="C22" s="2" t="s">
        <v>18</v>
      </c>
      <c r="D22" s="2"/>
      <c r="E22" s="2" t="str">
        <f t="shared" si="0"/>
        <v/>
      </c>
    </row>
    <row r="23" spans="2:6" x14ac:dyDescent="0.25">
      <c r="B23" s="3"/>
      <c r="C23" s="2" t="s">
        <v>19</v>
      </c>
      <c r="D23" s="2">
        <f>1.15</f>
        <v>1.1499999999999999</v>
      </c>
      <c r="E23" s="2">
        <f t="shared" si="0"/>
        <v>2</v>
      </c>
    </row>
    <row r="24" spans="2:6" x14ac:dyDescent="0.25">
      <c r="B24" s="3"/>
      <c r="C24" s="2" t="s">
        <v>20</v>
      </c>
      <c r="D24" s="2"/>
      <c r="E24" s="2" t="str">
        <f t="shared" si="0"/>
        <v/>
      </c>
    </row>
    <row r="25" spans="2:6" x14ac:dyDescent="0.25">
      <c r="B25" s="3"/>
      <c r="C25" s="2" t="s">
        <v>21</v>
      </c>
      <c r="D25" s="2">
        <f>1.15+0.8</f>
        <v>1.95</v>
      </c>
      <c r="E25" s="2">
        <f t="shared" si="0"/>
        <v>3</v>
      </c>
    </row>
    <row r="26" spans="2:6" x14ac:dyDescent="0.25">
      <c r="B26" s="3"/>
      <c r="C26" s="2" t="s">
        <v>22</v>
      </c>
      <c r="D26" s="2"/>
      <c r="E26" s="2" t="str">
        <f t="shared" si="0"/>
        <v/>
      </c>
    </row>
    <row r="27" spans="2:6" x14ac:dyDescent="0.25">
      <c r="B27" s="3"/>
      <c r="C27" s="2" t="s">
        <v>23</v>
      </c>
      <c r="D27" s="2"/>
      <c r="E27" s="2" t="str">
        <f t="shared" si="0"/>
        <v/>
      </c>
    </row>
    <row r="28" spans="2:6" x14ac:dyDescent="0.25">
      <c r="B28" s="3"/>
      <c r="C28" s="3"/>
      <c r="D28" s="3"/>
      <c r="E28" s="3"/>
      <c r="F28" s="3"/>
    </row>
    <row r="29" spans="2:6" x14ac:dyDescent="0.25">
      <c r="B29" s="3">
        <v>1</v>
      </c>
      <c r="C29" s="2" t="s">
        <v>17</v>
      </c>
      <c r="D29" s="2"/>
      <c r="E29" s="2" t="str">
        <f t="shared" si="0"/>
        <v/>
      </c>
    </row>
    <row r="30" spans="2:6" x14ac:dyDescent="0.25">
      <c r="B30" s="3"/>
      <c r="C30" s="2" t="s">
        <v>18</v>
      </c>
      <c r="D30" s="2">
        <f>0.7+0.7+0.7</f>
        <v>2.0999999999999996</v>
      </c>
      <c r="E30" s="2">
        <f t="shared" si="0"/>
        <v>3</v>
      </c>
    </row>
    <row r="31" spans="2:6" x14ac:dyDescent="0.25">
      <c r="B31" s="3"/>
      <c r="C31" s="2" t="s">
        <v>19</v>
      </c>
      <c r="D31" s="2"/>
      <c r="E31" s="2" t="str">
        <f t="shared" si="0"/>
        <v/>
      </c>
    </row>
    <row r="32" spans="2:6" x14ac:dyDescent="0.25">
      <c r="B32" s="3"/>
      <c r="C32" s="2" t="s">
        <v>20</v>
      </c>
      <c r="D32" s="2"/>
      <c r="E32" s="2" t="str">
        <f t="shared" si="0"/>
        <v/>
      </c>
    </row>
    <row r="33" spans="2:6" x14ac:dyDescent="0.25">
      <c r="B33" s="3"/>
      <c r="C33" s="2" t="s">
        <v>21</v>
      </c>
      <c r="D33" s="2"/>
      <c r="E33" s="2" t="str">
        <f t="shared" si="0"/>
        <v/>
      </c>
    </row>
    <row r="34" spans="2:6" x14ac:dyDescent="0.25">
      <c r="B34" s="3"/>
      <c r="C34" s="2" t="s">
        <v>22</v>
      </c>
      <c r="D34" s="2"/>
      <c r="E34" s="2" t="str">
        <f t="shared" si="0"/>
        <v/>
      </c>
    </row>
    <row r="35" spans="2:6" x14ac:dyDescent="0.25">
      <c r="B35" s="3"/>
      <c r="C35" s="2" t="s">
        <v>23</v>
      </c>
      <c r="D35" s="2"/>
      <c r="E35" s="2" t="str">
        <f t="shared" si="0"/>
        <v/>
      </c>
    </row>
    <row r="36" spans="2:6" x14ac:dyDescent="0.25">
      <c r="B36" s="3"/>
      <c r="C36" s="3"/>
      <c r="D36" s="3"/>
      <c r="E36" s="3"/>
      <c r="F36" s="3"/>
    </row>
    <row r="37" spans="2:6" x14ac:dyDescent="0.25">
      <c r="B37" s="3">
        <v>1.5</v>
      </c>
      <c r="C37" s="2" t="s">
        <v>17</v>
      </c>
      <c r="D37" s="2"/>
      <c r="E37" s="2" t="str">
        <f t="shared" si="0"/>
        <v/>
      </c>
    </row>
    <row r="38" spans="2:6" x14ac:dyDescent="0.25">
      <c r="B38" s="3"/>
      <c r="C38" s="2" t="s">
        <v>18</v>
      </c>
      <c r="D38" s="2">
        <f>0.4</f>
        <v>0.4</v>
      </c>
      <c r="E38" s="2">
        <f t="shared" si="0"/>
        <v>1</v>
      </c>
    </row>
    <row r="39" spans="2:6" x14ac:dyDescent="0.25">
      <c r="B39" s="3"/>
      <c r="C39" s="3"/>
      <c r="D39" s="3"/>
      <c r="E39" s="3"/>
      <c r="F39" s="3"/>
    </row>
    <row r="40" spans="2:6" x14ac:dyDescent="0.25">
      <c r="B40" s="3">
        <v>4</v>
      </c>
      <c r="C40" s="2" t="s">
        <v>17</v>
      </c>
      <c r="D40" s="2"/>
      <c r="E40" s="2" t="str">
        <f t="shared" si="0"/>
        <v/>
      </c>
    </row>
    <row r="41" spans="2:6" x14ac:dyDescent="0.25">
      <c r="B41" s="3"/>
      <c r="C41" s="2" t="s">
        <v>18</v>
      </c>
      <c r="D41" s="2"/>
      <c r="E41" s="2" t="str">
        <f t="shared" si="0"/>
        <v/>
      </c>
    </row>
    <row r="42" spans="2:6" x14ac:dyDescent="0.25">
      <c r="B42" s="3"/>
      <c r="C42" s="3"/>
      <c r="D42" s="3"/>
      <c r="E42" s="3"/>
      <c r="F42" s="3"/>
    </row>
    <row r="43" spans="2:6" x14ac:dyDescent="0.25">
      <c r="B43" s="3">
        <v>6</v>
      </c>
      <c r="C43" s="2" t="s">
        <v>17</v>
      </c>
      <c r="D43" s="2"/>
      <c r="E43" s="2" t="str">
        <f t="shared" si="0"/>
        <v/>
      </c>
    </row>
    <row r="44" spans="2:6" x14ac:dyDescent="0.25">
      <c r="B44" s="3"/>
      <c r="C44" s="2" t="s">
        <v>18</v>
      </c>
      <c r="D44" s="2"/>
      <c r="E44" s="2" t="str">
        <f t="shared" si="0"/>
        <v/>
      </c>
    </row>
    <row r="45" spans="2:6" x14ac:dyDescent="0.25">
      <c r="B45" s="3"/>
      <c r="C45" s="3"/>
      <c r="D45" s="3"/>
      <c r="E45" s="3"/>
      <c r="F45" s="3"/>
    </row>
    <row r="46" spans="2:6" x14ac:dyDescent="0.25">
      <c r="B46" s="2" t="s">
        <v>24</v>
      </c>
      <c r="C46" s="2"/>
      <c r="D46" s="2">
        <f>0.2+1.8+0.6</f>
        <v>2.6</v>
      </c>
      <c r="E46" s="2">
        <f t="shared" si="0"/>
        <v>3</v>
      </c>
    </row>
    <row r="47" spans="2:6" x14ac:dyDescent="0.25">
      <c r="B47" s="3"/>
      <c r="C47" s="3"/>
      <c r="D47" s="3"/>
      <c r="E47" s="3"/>
      <c r="F47" s="3"/>
    </row>
    <row r="48" spans="2:6" x14ac:dyDescent="0.25">
      <c r="B48" s="2" t="s">
        <v>1</v>
      </c>
      <c r="C48" s="2"/>
      <c r="D48" s="2">
        <f>0.3</f>
        <v>0.3</v>
      </c>
      <c r="E48" s="2">
        <f t="shared" si="0"/>
        <v>1</v>
      </c>
    </row>
    <row r="49" spans="2:6" x14ac:dyDescent="0.25">
      <c r="B49" s="7"/>
      <c r="C49" s="7"/>
      <c r="D49" s="7"/>
      <c r="E49" s="7"/>
      <c r="F49" s="7"/>
    </row>
  </sheetData>
  <mergeCells count="16">
    <mergeCell ref="B43:B44"/>
    <mergeCell ref="B45:F45"/>
    <mergeCell ref="B47:F47"/>
    <mergeCell ref="B49:F49"/>
    <mergeCell ref="B29:B35"/>
    <mergeCell ref="B36:F36"/>
    <mergeCell ref="B37:B38"/>
    <mergeCell ref="B39:F39"/>
    <mergeCell ref="B40:B41"/>
    <mergeCell ref="B42:F42"/>
    <mergeCell ref="B5:B11"/>
    <mergeCell ref="B12:F12"/>
    <mergeCell ref="B13:B19"/>
    <mergeCell ref="B20:F20"/>
    <mergeCell ref="B21:B27"/>
    <mergeCell ref="B28:F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9"/>
  <sheetViews>
    <sheetView zoomScaleNormal="100" workbookViewId="0">
      <selection activeCell="D17" sqref="D17"/>
    </sheetView>
  </sheetViews>
  <sheetFormatPr defaultRowHeight="15" x14ac:dyDescent="0.25"/>
  <cols>
    <col min="2" max="2" width="14.7109375" bestFit="1" customWidth="1"/>
    <col min="3" max="3" width="17.85546875" bestFit="1" customWidth="1"/>
    <col min="4" max="4" width="17.42578125" bestFit="1" customWidth="1"/>
    <col min="5" max="5" width="10.28515625" style="2" customWidth="1"/>
    <col min="6" max="6" width="53.5703125" customWidth="1"/>
  </cols>
  <sheetData>
    <row r="3" spans="2:6" x14ac:dyDescent="0.25">
      <c r="B3" s="4" t="s">
        <v>13</v>
      </c>
    </row>
    <row r="4" spans="2:6" x14ac:dyDescent="0.25">
      <c r="B4" s="5" t="s">
        <v>16</v>
      </c>
      <c r="C4" s="5" t="s">
        <v>14</v>
      </c>
      <c r="D4" s="5" t="s">
        <v>26</v>
      </c>
      <c r="E4" s="5" t="s">
        <v>15</v>
      </c>
      <c r="F4" s="6" t="s">
        <v>25</v>
      </c>
    </row>
    <row r="5" spans="2:6" x14ac:dyDescent="0.25">
      <c r="B5" s="3">
        <v>0.25</v>
      </c>
      <c r="C5" s="2" t="s">
        <v>17</v>
      </c>
      <c r="D5" s="2">
        <f>2.7</f>
        <v>2.7</v>
      </c>
      <c r="E5" s="2">
        <f>IF(D5=0, "", ROUND(D5 + 0.7, 0))</f>
        <v>3</v>
      </c>
    </row>
    <row r="6" spans="2:6" x14ac:dyDescent="0.25">
      <c r="B6" s="3"/>
      <c r="C6" s="2" t="s">
        <v>18</v>
      </c>
      <c r="D6" s="2">
        <f>2.6+3.1</f>
        <v>5.7</v>
      </c>
      <c r="E6" s="2">
        <f t="shared" ref="E6:E48" si="0">IF(D6=0, "", ROUND(D6 + 0.7, 0))</f>
        <v>6</v>
      </c>
    </row>
    <row r="7" spans="2:6" x14ac:dyDescent="0.25">
      <c r="B7" s="3"/>
      <c r="C7" s="2" t="s">
        <v>19</v>
      </c>
      <c r="D7" s="2">
        <f>2.5</f>
        <v>2.5</v>
      </c>
      <c r="E7" s="2">
        <f t="shared" si="0"/>
        <v>3</v>
      </c>
    </row>
    <row r="8" spans="2:6" x14ac:dyDescent="0.25">
      <c r="B8" s="3"/>
      <c r="C8" s="2" t="s">
        <v>20</v>
      </c>
      <c r="D8" s="2">
        <f>2.3</f>
        <v>2.2999999999999998</v>
      </c>
      <c r="E8" s="2">
        <f t="shared" si="0"/>
        <v>3</v>
      </c>
    </row>
    <row r="9" spans="2:6" x14ac:dyDescent="0.25">
      <c r="B9" s="3"/>
      <c r="C9" s="2" t="s">
        <v>21</v>
      </c>
      <c r="D9" s="2">
        <f>2.6+2.3</f>
        <v>4.9000000000000004</v>
      </c>
      <c r="E9" s="2">
        <f t="shared" si="0"/>
        <v>6</v>
      </c>
    </row>
    <row r="10" spans="2:6" x14ac:dyDescent="0.25">
      <c r="B10" s="3"/>
      <c r="C10" s="2" t="s">
        <v>22</v>
      </c>
      <c r="D10" s="2">
        <f>2.3</f>
        <v>2.2999999999999998</v>
      </c>
      <c r="E10" s="2">
        <f t="shared" si="0"/>
        <v>3</v>
      </c>
    </row>
    <row r="11" spans="2:6" x14ac:dyDescent="0.25">
      <c r="B11" s="3"/>
      <c r="C11" s="2" t="s">
        <v>23</v>
      </c>
      <c r="D11" s="2">
        <f>2.6</f>
        <v>2.6</v>
      </c>
      <c r="E11" s="2">
        <f t="shared" si="0"/>
        <v>3</v>
      </c>
    </row>
    <row r="12" spans="2:6" x14ac:dyDescent="0.25">
      <c r="B12" s="3"/>
      <c r="C12" s="3"/>
      <c r="D12" s="3"/>
      <c r="E12" s="3"/>
      <c r="F12" s="3"/>
    </row>
    <row r="13" spans="2:6" x14ac:dyDescent="0.25">
      <c r="B13" s="3">
        <v>0.5</v>
      </c>
      <c r="C13" s="2" t="s">
        <v>17</v>
      </c>
      <c r="D13" s="2"/>
      <c r="E13" s="2" t="str">
        <f t="shared" si="0"/>
        <v/>
      </c>
    </row>
    <row r="14" spans="2:6" x14ac:dyDescent="0.25">
      <c r="B14" s="3"/>
      <c r="C14" s="2" t="s">
        <v>18</v>
      </c>
      <c r="D14" s="2"/>
      <c r="E14" s="2" t="str">
        <f t="shared" si="0"/>
        <v/>
      </c>
    </row>
    <row r="15" spans="2:6" x14ac:dyDescent="0.25">
      <c r="B15" s="3"/>
      <c r="C15" s="2" t="s">
        <v>19</v>
      </c>
      <c r="D15" s="2"/>
      <c r="E15" s="2" t="str">
        <f t="shared" si="0"/>
        <v/>
      </c>
    </row>
    <row r="16" spans="2:6" x14ac:dyDescent="0.25">
      <c r="B16" s="3"/>
      <c r="C16" s="2" t="s">
        <v>20</v>
      </c>
      <c r="D16" s="2"/>
      <c r="E16" s="2" t="str">
        <f t="shared" si="0"/>
        <v/>
      </c>
    </row>
    <row r="17" spans="2:6" x14ac:dyDescent="0.25">
      <c r="B17" s="3"/>
      <c r="C17" s="2" t="s">
        <v>21</v>
      </c>
      <c r="D17" s="2"/>
      <c r="E17" s="2" t="str">
        <f t="shared" si="0"/>
        <v/>
      </c>
    </row>
    <row r="18" spans="2:6" x14ac:dyDescent="0.25">
      <c r="B18" s="3"/>
      <c r="C18" s="2" t="s">
        <v>22</v>
      </c>
      <c r="D18" s="2"/>
      <c r="E18" s="2" t="str">
        <f t="shared" si="0"/>
        <v/>
      </c>
    </row>
    <row r="19" spans="2:6" x14ac:dyDescent="0.25">
      <c r="B19" s="3"/>
      <c r="C19" s="2" t="s">
        <v>23</v>
      </c>
      <c r="D19" s="2"/>
      <c r="E19" s="2" t="str">
        <f t="shared" si="0"/>
        <v/>
      </c>
    </row>
    <row r="20" spans="2:6" x14ac:dyDescent="0.25">
      <c r="B20" s="3"/>
      <c r="C20" s="3"/>
      <c r="D20" s="3"/>
      <c r="E20" s="3"/>
      <c r="F20" s="3"/>
    </row>
    <row r="21" spans="2:6" x14ac:dyDescent="0.25">
      <c r="B21" s="3">
        <v>0.75</v>
      </c>
      <c r="C21" s="2" t="s">
        <v>17</v>
      </c>
      <c r="D21" s="2"/>
      <c r="E21" s="2" t="str">
        <f t="shared" si="0"/>
        <v/>
      </c>
    </row>
    <row r="22" spans="2:6" x14ac:dyDescent="0.25">
      <c r="B22" s="3"/>
      <c r="C22" s="2" t="s">
        <v>18</v>
      </c>
      <c r="D22" s="2"/>
      <c r="E22" s="2" t="str">
        <f t="shared" si="0"/>
        <v/>
      </c>
    </row>
    <row r="23" spans="2:6" x14ac:dyDescent="0.25">
      <c r="B23" s="3"/>
      <c r="C23" s="2" t="s">
        <v>19</v>
      </c>
      <c r="D23" s="2"/>
      <c r="E23" s="2" t="str">
        <f t="shared" si="0"/>
        <v/>
      </c>
    </row>
    <row r="24" spans="2:6" x14ac:dyDescent="0.25">
      <c r="B24" s="3"/>
      <c r="C24" s="2" t="s">
        <v>20</v>
      </c>
      <c r="D24" s="2"/>
      <c r="E24" s="2" t="str">
        <f t="shared" si="0"/>
        <v/>
      </c>
    </row>
    <row r="25" spans="2:6" x14ac:dyDescent="0.25">
      <c r="B25" s="3"/>
      <c r="C25" s="2" t="s">
        <v>21</v>
      </c>
      <c r="D25" s="2"/>
      <c r="E25" s="2" t="str">
        <f t="shared" si="0"/>
        <v/>
      </c>
    </row>
    <row r="26" spans="2:6" x14ac:dyDescent="0.25">
      <c r="B26" s="3"/>
      <c r="C26" s="2" t="s">
        <v>22</v>
      </c>
      <c r="D26" s="2"/>
      <c r="E26" s="2" t="str">
        <f t="shared" si="0"/>
        <v/>
      </c>
    </row>
    <row r="27" spans="2:6" x14ac:dyDescent="0.25">
      <c r="B27" s="3"/>
      <c r="C27" s="2" t="s">
        <v>23</v>
      </c>
      <c r="D27" s="2"/>
      <c r="E27" s="2" t="str">
        <f t="shared" si="0"/>
        <v/>
      </c>
    </row>
    <row r="28" spans="2:6" x14ac:dyDescent="0.25">
      <c r="B28" s="3"/>
      <c r="C28" s="3"/>
      <c r="D28" s="3"/>
      <c r="E28" s="3"/>
      <c r="F28" s="3"/>
    </row>
    <row r="29" spans="2:6" x14ac:dyDescent="0.25">
      <c r="B29" s="3">
        <v>1</v>
      </c>
      <c r="C29" s="2" t="s">
        <v>17</v>
      </c>
      <c r="D29" s="2"/>
      <c r="E29" s="2" t="str">
        <f t="shared" si="0"/>
        <v/>
      </c>
    </row>
    <row r="30" spans="2:6" x14ac:dyDescent="0.25">
      <c r="B30" s="3"/>
      <c r="C30" s="2" t="s">
        <v>18</v>
      </c>
      <c r="D30" s="2"/>
      <c r="E30" s="2" t="str">
        <f t="shared" si="0"/>
        <v/>
      </c>
    </row>
    <row r="31" spans="2:6" x14ac:dyDescent="0.25">
      <c r="B31" s="3"/>
      <c r="C31" s="2" t="s">
        <v>19</v>
      </c>
      <c r="D31" s="2"/>
      <c r="E31" s="2" t="str">
        <f t="shared" si="0"/>
        <v/>
      </c>
    </row>
    <row r="32" spans="2:6" x14ac:dyDescent="0.25">
      <c r="B32" s="3"/>
      <c r="C32" s="2" t="s">
        <v>20</v>
      </c>
      <c r="D32" s="2"/>
      <c r="E32" s="2" t="str">
        <f t="shared" si="0"/>
        <v/>
      </c>
    </row>
    <row r="33" spans="2:6" x14ac:dyDescent="0.25">
      <c r="B33" s="3"/>
      <c r="C33" s="2" t="s">
        <v>21</v>
      </c>
      <c r="D33" s="2"/>
      <c r="E33" s="2" t="str">
        <f t="shared" si="0"/>
        <v/>
      </c>
    </row>
    <row r="34" spans="2:6" x14ac:dyDescent="0.25">
      <c r="B34" s="3"/>
      <c r="C34" s="2" t="s">
        <v>22</v>
      </c>
      <c r="D34" s="2"/>
      <c r="E34" s="2" t="str">
        <f t="shared" si="0"/>
        <v/>
      </c>
    </row>
    <row r="35" spans="2:6" x14ac:dyDescent="0.25">
      <c r="B35" s="3"/>
      <c r="C35" s="2" t="s">
        <v>23</v>
      </c>
      <c r="D35" s="2"/>
      <c r="E35" s="2" t="str">
        <f t="shared" si="0"/>
        <v/>
      </c>
    </row>
    <row r="36" spans="2:6" x14ac:dyDescent="0.25">
      <c r="B36" s="3"/>
      <c r="C36" s="3"/>
      <c r="D36" s="3"/>
      <c r="E36" s="3"/>
      <c r="F36" s="3"/>
    </row>
    <row r="37" spans="2:6" x14ac:dyDescent="0.25">
      <c r="B37" s="3">
        <v>1.5</v>
      </c>
      <c r="C37" s="2" t="s">
        <v>17</v>
      </c>
      <c r="D37" s="2"/>
      <c r="E37" s="2" t="str">
        <f t="shared" si="0"/>
        <v/>
      </c>
    </row>
    <row r="38" spans="2:6" x14ac:dyDescent="0.25">
      <c r="B38" s="3"/>
      <c r="C38" s="2" t="s">
        <v>18</v>
      </c>
      <c r="D38" s="2"/>
      <c r="E38" s="2" t="str">
        <f t="shared" si="0"/>
        <v/>
      </c>
    </row>
    <row r="39" spans="2:6" x14ac:dyDescent="0.25">
      <c r="B39" s="3"/>
      <c r="C39" s="3"/>
      <c r="D39" s="3"/>
      <c r="E39" s="3"/>
      <c r="F39" s="3"/>
    </row>
    <row r="40" spans="2:6" x14ac:dyDescent="0.25">
      <c r="B40" s="3">
        <v>4</v>
      </c>
      <c r="C40" s="2" t="s">
        <v>17</v>
      </c>
      <c r="D40" s="2"/>
      <c r="E40" s="2" t="str">
        <f t="shared" si="0"/>
        <v/>
      </c>
    </row>
    <row r="41" spans="2:6" x14ac:dyDescent="0.25">
      <c r="B41" s="3"/>
      <c r="C41" s="2" t="s">
        <v>18</v>
      </c>
      <c r="D41" s="2"/>
      <c r="E41" s="2" t="str">
        <f t="shared" si="0"/>
        <v/>
      </c>
    </row>
    <row r="42" spans="2:6" x14ac:dyDescent="0.25">
      <c r="B42" s="3"/>
      <c r="C42" s="3"/>
      <c r="D42" s="3"/>
      <c r="E42" s="3"/>
      <c r="F42" s="3"/>
    </row>
    <row r="43" spans="2:6" x14ac:dyDescent="0.25">
      <c r="B43" s="3">
        <v>6</v>
      </c>
      <c r="C43" s="2" t="s">
        <v>17</v>
      </c>
      <c r="D43" s="2"/>
      <c r="E43" s="2" t="str">
        <f t="shared" si="0"/>
        <v/>
      </c>
    </row>
    <row r="44" spans="2:6" x14ac:dyDescent="0.25">
      <c r="B44" s="3"/>
      <c r="C44" s="2" t="s">
        <v>18</v>
      </c>
      <c r="D44" s="2"/>
      <c r="E44" s="2" t="str">
        <f t="shared" si="0"/>
        <v/>
      </c>
    </row>
    <row r="45" spans="2:6" x14ac:dyDescent="0.25">
      <c r="B45" s="3"/>
      <c r="C45" s="3"/>
      <c r="D45" s="3"/>
      <c r="E45" s="3"/>
      <c r="F45" s="3"/>
    </row>
    <row r="46" spans="2:6" x14ac:dyDescent="0.25">
      <c r="B46" s="2" t="s">
        <v>24</v>
      </c>
      <c r="C46" s="2"/>
      <c r="D46" s="2"/>
      <c r="E46" s="2" t="str">
        <f t="shared" si="0"/>
        <v/>
      </c>
    </row>
    <row r="47" spans="2:6" x14ac:dyDescent="0.25">
      <c r="B47" s="3"/>
      <c r="C47" s="3"/>
      <c r="D47" s="3"/>
      <c r="E47" s="3"/>
      <c r="F47" s="3"/>
    </row>
    <row r="48" spans="2:6" x14ac:dyDescent="0.25">
      <c r="B48" s="2" t="s">
        <v>1</v>
      </c>
      <c r="C48" s="2"/>
      <c r="D48" s="2"/>
      <c r="E48" s="2" t="str">
        <f t="shared" si="0"/>
        <v/>
      </c>
    </row>
    <row r="49" spans="2:6" x14ac:dyDescent="0.25">
      <c r="B49" s="7"/>
      <c r="C49" s="7"/>
      <c r="D49" s="7"/>
      <c r="E49" s="7"/>
      <c r="F49" s="7"/>
    </row>
  </sheetData>
  <mergeCells count="16">
    <mergeCell ref="B43:B44"/>
    <mergeCell ref="B45:F45"/>
    <mergeCell ref="B47:F47"/>
    <mergeCell ref="B49:F49"/>
    <mergeCell ref="B29:B35"/>
    <mergeCell ref="B36:F36"/>
    <mergeCell ref="B37:B38"/>
    <mergeCell ref="B39:F39"/>
    <mergeCell ref="B40:B41"/>
    <mergeCell ref="B42:F42"/>
    <mergeCell ref="B5:B11"/>
    <mergeCell ref="B12:F12"/>
    <mergeCell ref="B13:B19"/>
    <mergeCell ref="B20:F20"/>
    <mergeCell ref="B21:B27"/>
    <mergeCell ref="B28:F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9"/>
  <sheetViews>
    <sheetView topLeftCell="A25" zoomScaleNormal="100" workbookViewId="0">
      <selection activeCell="B54" sqref="B54"/>
    </sheetView>
  </sheetViews>
  <sheetFormatPr defaultRowHeight="15" x14ac:dyDescent="0.25"/>
  <cols>
    <col min="2" max="2" width="14.7109375" bestFit="1" customWidth="1"/>
    <col min="3" max="3" width="17.85546875" bestFit="1" customWidth="1"/>
    <col min="4" max="4" width="17.42578125" bestFit="1" customWidth="1"/>
    <col min="5" max="5" width="10.28515625" style="2" customWidth="1"/>
    <col min="6" max="6" width="53.5703125" customWidth="1"/>
  </cols>
  <sheetData>
    <row r="3" spans="2:6" x14ac:dyDescent="0.25">
      <c r="B3" s="4" t="s">
        <v>13</v>
      </c>
    </row>
    <row r="4" spans="2:6" x14ac:dyDescent="0.25">
      <c r="B4" s="5" t="s">
        <v>16</v>
      </c>
      <c r="C4" s="5" t="s">
        <v>14</v>
      </c>
      <c r="D4" s="5" t="s">
        <v>26</v>
      </c>
      <c r="E4" s="5" t="s">
        <v>15</v>
      </c>
      <c r="F4" s="6" t="s">
        <v>25</v>
      </c>
    </row>
    <row r="5" spans="2:6" x14ac:dyDescent="0.25">
      <c r="B5" s="3">
        <v>0.25</v>
      </c>
      <c r="C5" s="2" t="s">
        <v>17</v>
      </c>
      <c r="D5" s="2">
        <f>(2)*4</f>
        <v>8</v>
      </c>
      <c r="E5" s="2">
        <f>IF(D5=0, "", ROUND(D5 + 0.7, 0))</f>
        <v>9</v>
      </c>
    </row>
    <row r="6" spans="2:6" x14ac:dyDescent="0.25">
      <c r="B6" s="3"/>
      <c r="C6" s="2" t="s">
        <v>18</v>
      </c>
      <c r="D6" s="2">
        <f>(1.5)*4</f>
        <v>6</v>
      </c>
      <c r="E6" s="2">
        <f t="shared" ref="E6:E48" si="0">IF(D6=0, "", ROUND(D6 + 0.7, 0))</f>
        <v>7</v>
      </c>
    </row>
    <row r="7" spans="2:6" x14ac:dyDescent="0.25">
      <c r="B7" s="3"/>
      <c r="C7" s="2" t="s">
        <v>19</v>
      </c>
      <c r="D7" s="2">
        <f>(0.7)*4</f>
        <v>2.8</v>
      </c>
      <c r="E7" s="2">
        <f t="shared" si="0"/>
        <v>4</v>
      </c>
    </row>
    <row r="8" spans="2:6" x14ac:dyDescent="0.25">
      <c r="B8" s="3"/>
      <c r="C8" s="2" t="s">
        <v>20</v>
      </c>
      <c r="D8" s="2">
        <f>(0.7)*4</f>
        <v>2.8</v>
      </c>
      <c r="E8" s="2">
        <f t="shared" si="0"/>
        <v>4</v>
      </c>
    </row>
    <row r="9" spans="2:6" x14ac:dyDescent="0.25">
      <c r="B9" s="3"/>
      <c r="C9" s="2" t="s">
        <v>21</v>
      </c>
      <c r="D9" s="2">
        <f>(0.7)*4</f>
        <v>2.8</v>
      </c>
      <c r="E9" s="2">
        <f t="shared" si="0"/>
        <v>4</v>
      </c>
    </row>
    <row r="10" spans="2:6" x14ac:dyDescent="0.25">
      <c r="B10" s="3"/>
      <c r="C10" s="2" t="s">
        <v>22</v>
      </c>
      <c r="D10" s="2">
        <f>(0.7)*4</f>
        <v>2.8</v>
      </c>
      <c r="E10" s="2">
        <f t="shared" si="0"/>
        <v>4</v>
      </c>
    </row>
    <row r="11" spans="2:6" x14ac:dyDescent="0.25">
      <c r="B11" s="3"/>
      <c r="C11" s="2" t="s">
        <v>23</v>
      </c>
      <c r="D11" s="2">
        <f>(0.7)*4</f>
        <v>2.8</v>
      </c>
      <c r="E11" s="2">
        <f t="shared" si="0"/>
        <v>4</v>
      </c>
    </row>
    <row r="12" spans="2:6" x14ac:dyDescent="0.25">
      <c r="B12" s="3"/>
      <c r="C12" s="3"/>
      <c r="D12" s="3"/>
      <c r="E12" s="3"/>
      <c r="F12" s="3"/>
    </row>
    <row r="13" spans="2:6" x14ac:dyDescent="0.25">
      <c r="B13" s="3">
        <v>0.5</v>
      </c>
      <c r="C13" s="2" t="s">
        <v>17</v>
      </c>
      <c r="D13" s="2"/>
      <c r="E13" s="2" t="str">
        <f t="shared" si="0"/>
        <v/>
      </c>
    </row>
    <row r="14" spans="2:6" x14ac:dyDescent="0.25">
      <c r="B14" s="3"/>
      <c r="C14" s="2" t="s">
        <v>18</v>
      </c>
      <c r="D14" s="2"/>
      <c r="E14" s="2" t="str">
        <f t="shared" si="0"/>
        <v/>
      </c>
    </row>
    <row r="15" spans="2:6" x14ac:dyDescent="0.25">
      <c r="B15" s="3"/>
      <c r="C15" s="2" t="s">
        <v>19</v>
      </c>
      <c r="D15" s="2"/>
      <c r="E15" s="2" t="str">
        <f t="shared" si="0"/>
        <v/>
      </c>
    </row>
    <row r="16" spans="2:6" x14ac:dyDescent="0.25">
      <c r="B16" s="3"/>
      <c r="C16" s="2" t="s">
        <v>20</v>
      </c>
      <c r="D16" s="2"/>
      <c r="E16" s="2" t="str">
        <f t="shared" si="0"/>
        <v/>
      </c>
    </row>
    <row r="17" spans="2:6" x14ac:dyDescent="0.25">
      <c r="B17" s="3"/>
      <c r="C17" s="2" t="s">
        <v>21</v>
      </c>
      <c r="D17" s="2"/>
      <c r="E17" s="2" t="str">
        <f t="shared" si="0"/>
        <v/>
      </c>
    </row>
    <row r="18" spans="2:6" x14ac:dyDescent="0.25">
      <c r="B18" s="3"/>
      <c r="C18" s="2" t="s">
        <v>22</v>
      </c>
      <c r="D18" s="2"/>
      <c r="E18" s="2" t="str">
        <f t="shared" si="0"/>
        <v/>
      </c>
    </row>
    <row r="19" spans="2:6" x14ac:dyDescent="0.25">
      <c r="B19" s="3"/>
      <c r="C19" s="2" t="s">
        <v>23</v>
      </c>
      <c r="D19" s="2"/>
      <c r="E19" s="2" t="str">
        <f t="shared" si="0"/>
        <v/>
      </c>
    </row>
    <row r="20" spans="2:6" x14ac:dyDescent="0.25">
      <c r="B20" s="3"/>
      <c r="C20" s="3"/>
      <c r="D20" s="3"/>
      <c r="E20" s="3"/>
      <c r="F20" s="3"/>
    </row>
    <row r="21" spans="2:6" x14ac:dyDescent="0.25">
      <c r="B21" s="3">
        <v>0.75</v>
      </c>
      <c r="C21" s="2" t="s">
        <v>17</v>
      </c>
      <c r="D21" s="2"/>
      <c r="E21" s="2" t="str">
        <f t="shared" si="0"/>
        <v/>
      </c>
    </row>
    <row r="22" spans="2:6" x14ac:dyDescent="0.25">
      <c r="B22" s="3"/>
      <c r="C22" s="2" t="s">
        <v>18</v>
      </c>
      <c r="D22" s="2"/>
      <c r="E22" s="2" t="str">
        <f t="shared" si="0"/>
        <v/>
      </c>
    </row>
    <row r="23" spans="2:6" x14ac:dyDescent="0.25">
      <c r="B23" s="3"/>
      <c r="C23" s="2" t="s">
        <v>19</v>
      </c>
      <c r="D23" s="2"/>
      <c r="E23" s="2" t="str">
        <f t="shared" si="0"/>
        <v/>
      </c>
    </row>
    <row r="24" spans="2:6" x14ac:dyDescent="0.25">
      <c r="B24" s="3"/>
      <c r="C24" s="2" t="s">
        <v>20</v>
      </c>
      <c r="D24" s="2"/>
      <c r="E24" s="2" t="str">
        <f t="shared" si="0"/>
        <v/>
      </c>
    </row>
    <row r="25" spans="2:6" x14ac:dyDescent="0.25">
      <c r="B25" s="3"/>
      <c r="C25" s="2" t="s">
        <v>21</v>
      </c>
      <c r="D25" s="2"/>
      <c r="E25" s="2" t="str">
        <f t="shared" si="0"/>
        <v/>
      </c>
    </row>
    <row r="26" spans="2:6" x14ac:dyDescent="0.25">
      <c r="B26" s="3"/>
      <c r="C26" s="2" t="s">
        <v>22</v>
      </c>
      <c r="D26" s="2"/>
      <c r="E26" s="2" t="str">
        <f t="shared" si="0"/>
        <v/>
      </c>
    </row>
    <row r="27" spans="2:6" x14ac:dyDescent="0.25">
      <c r="B27" s="3"/>
      <c r="C27" s="2" t="s">
        <v>23</v>
      </c>
      <c r="D27" s="2"/>
      <c r="E27" s="2" t="str">
        <f t="shared" si="0"/>
        <v/>
      </c>
    </row>
    <row r="28" spans="2:6" x14ac:dyDescent="0.25">
      <c r="B28" s="3"/>
      <c r="C28" s="3"/>
      <c r="D28" s="3"/>
      <c r="E28" s="3"/>
      <c r="F28" s="3"/>
    </row>
    <row r="29" spans="2:6" x14ac:dyDescent="0.25">
      <c r="B29" s="3">
        <v>1</v>
      </c>
      <c r="C29" s="2" t="s">
        <v>17</v>
      </c>
      <c r="D29" s="2"/>
      <c r="E29" s="2" t="str">
        <f t="shared" si="0"/>
        <v/>
      </c>
    </row>
    <row r="30" spans="2:6" x14ac:dyDescent="0.25">
      <c r="B30" s="3"/>
      <c r="C30" s="2" t="s">
        <v>18</v>
      </c>
      <c r="D30" s="2"/>
      <c r="E30" s="2" t="str">
        <f t="shared" si="0"/>
        <v/>
      </c>
    </row>
    <row r="31" spans="2:6" x14ac:dyDescent="0.25">
      <c r="B31" s="3"/>
      <c r="C31" s="2" t="s">
        <v>19</v>
      </c>
      <c r="D31" s="2"/>
      <c r="E31" s="2" t="str">
        <f t="shared" si="0"/>
        <v/>
      </c>
    </row>
    <row r="32" spans="2:6" x14ac:dyDescent="0.25">
      <c r="B32" s="3"/>
      <c r="C32" s="2" t="s">
        <v>20</v>
      </c>
      <c r="D32" s="2"/>
      <c r="E32" s="2" t="str">
        <f t="shared" si="0"/>
        <v/>
      </c>
    </row>
    <row r="33" spans="2:6" x14ac:dyDescent="0.25">
      <c r="B33" s="3"/>
      <c r="C33" s="2" t="s">
        <v>21</v>
      </c>
      <c r="D33" s="2"/>
      <c r="E33" s="2" t="str">
        <f t="shared" si="0"/>
        <v/>
      </c>
    </row>
    <row r="34" spans="2:6" x14ac:dyDescent="0.25">
      <c r="B34" s="3"/>
      <c r="C34" s="2" t="s">
        <v>22</v>
      </c>
      <c r="D34" s="2"/>
      <c r="E34" s="2" t="str">
        <f t="shared" si="0"/>
        <v/>
      </c>
    </row>
    <row r="35" spans="2:6" x14ac:dyDescent="0.25">
      <c r="B35" s="3"/>
      <c r="C35" s="2" t="s">
        <v>23</v>
      </c>
      <c r="D35" s="2"/>
      <c r="E35" s="2" t="str">
        <f t="shared" si="0"/>
        <v/>
      </c>
    </row>
    <row r="36" spans="2:6" x14ac:dyDescent="0.25">
      <c r="B36" s="3"/>
      <c r="C36" s="3"/>
      <c r="D36" s="3"/>
      <c r="E36" s="3"/>
      <c r="F36" s="3"/>
    </row>
    <row r="37" spans="2:6" x14ac:dyDescent="0.25">
      <c r="B37" s="3">
        <v>1.5</v>
      </c>
      <c r="C37" s="2" t="s">
        <v>17</v>
      </c>
      <c r="D37" s="2"/>
      <c r="E37" s="2" t="str">
        <f t="shared" si="0"/>
        <v/>
      </c>
    </row>
    <row r="38" spans="2:6" x14ac:dyDescent="0.25">
      <c r="B38" s="3"/>
      <c r="C38" s="2" t="s">
        <v>18</v>
      </c>
      <c r="D38" s="2"/>
      <c r="E38" s="2" t="str">
        <f t="shared" si="0"/>
        <v/>
      </c>
    </row>
    <row r="39" spans="2:6" x14ac:dyDescent="0.25">
      <c r="B39" s="3"/>
      <c r="C39" s="3"/>
      <c r="D39" s="3"/>
      <c r="E39" s="3"/>
      <c r="F39" s="3"/>
    </row>
    <row r="40" spans="2:6" x14ac:dyDescent="0.25">
      <c r="B40" s="3">
        <v>4</v>
      </c>
      <c r="C40" s="2" t="s">
        <v>17</v>
      </c>
      <c r="D40" s="2"/>
      <c r="E40" s="2" t="str">
        <f t="shared" si="0"/>
        <v/>
      </c>
    </row>
    <row r="41" spans="2:6" x14ac:dyDescent="0.25">
      <c r="B41" s="3"/>
      <c r="C41" s="2" t="s">
        <v>18</v>
      </c>
      <c r="D41" s="2"/>
      <c r="E41" s="2" t="str">
        <f t="shared" si="0"/>
        <v/>
      </c>
    </row>
    <row r="42" spans="2:6" x14ac:dyDescent="0.25">
      <c r="B42" s="3"/>
      <c r="C42" s="3"/>
      <c r="D42" s="3"/>
      <c r="E42" s="3"/>
      <c r="F42" s="3"/>
    </row>
    <row r="43" spans="2:6" x14ac:dyDescent="0.25">
      <c r="B43" s="3">
        <v>6</v>
      </c>
      <c r="C43" s="2" t="s">
        <v>17</v>
      </c>
      <c r="D43" s="2"/>
      <c r="E43" s="2" t="str">
        <f t="shared" si="0"/>
        <v/>
      </c>
    </row>
    <row r="44" spans="2:6" x14ac:dyDescent="0.25">
      <c r="B44" s="3"/>
      <c r="C44" s="2" t="s">
        <v>18</v>
      </c>
      <c r="D44" s="2"/>
      <c r="E44" s="2" t="str">
        <f t="shared" si="0"/>
        <v/>
      </c>
    </row>
    <row r="45" spans="2:6" x14ac:dyDescent="0.25">
      <c r="B45" s="3"/>
      <c r="C45" s="3"/>
      <c r="D45" s="3"/>
      <c r="E45" s="3"/>
      <c r="F45" s="3"/>
    </row>
    <row r="46" spans="2:6" x14ac:dyDescent="0.25">
      <c r="B46" s="2" t="s">
        <v>24</v>
      </c>
      <c r="C46" s="2"/>
      <c r="D46" s="2"/>
      <c r="E46" s="2" t="str">
        <f t="shared" si="0"/>
        <v/>
      </c>
    </row>
    <row r="47" spans="2:6" x14ac:dyDescent="0.25">
      <c r="B47" s="3"/>
      <c r="C47" s="3"/>
      <c r="D47" s="3"/>
      <c r="E47" s="3"/>
      <c r="F47" s="3"/>
    </row>
    <row r="48" spans="2:6" x14ac:dyDescent="0.25">
      <c r="B48" s="2" t="s">
        <v>1</v>
      </c>
      <c r="C48" s="2"/>
      <c r="D48" s="2">
        <f>0.8+0.4+0.2+0.6+2+1.2+0.9+0.6+0.9+0.3+0.5+0.5</f>
        <v>8.9</v>
      </c>
      <c r="E48" s="2">
        <f t="shared" si="0"/>
        <v>10</v>
      </c>
    </row>
    <row r="49" spans="2:6" x14ac:dyDescent="0.25">
      <c r="B49" s="7"/>
      <c r="C49" s="7"/>
      <c r="D49" s="7"/>
      <c r="E49" s="7"/>
      <c r="F49" s="7"/>
    </row>
  </sheetData>
  <mergeCells count="16">
    <mergeCell ref="B43:B44"/>
    <mergeCell ref="B45:F45"/>
    <mergeCell ref="B47:F47"/>
    <mergeCell ref="B49:F49"/>
    <mergeCell ref="B29:B35"/>
    <mergeCell ref="B36:F36"/>
    <mergeCell ref="B37:B38"/>
    <mergeCell ref="B39:F39"/>
    <mergeCell ref="B40:B41"/>
    <mergeCell ref="B42:F42"/>
    <mergeCell ref="B5:B11"/>
    <mergeCell ref="B12:F12"/>
    <mergeCell ref="B13:B19"/>
    <mergeCell ref="B20:F20"/>
    <mergeCell ref="B21:B27"/>
    <mergeCell ref="B28:F2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9"/>
  <sheetViews>
    <sheetView zoomScaleNormal="100" workbookViewId="0">
      <selection activeCell="D6" sqref="D6"/>
    </sheetView>
  </sheetViews>
  <sheetFormatPr defaultRowHeight="15" x14ac:dyDescent="0.25"/>
  <cols>
    <col min="2" max="2" width="14.7109375" bestFit="1" customWidth="1"/>
    <col min="3" max="3" width="17.85546875" bestFit="1" customWidth="1"/>
    <col min="4" max="4" width="17.42578125" bestFit="1" customWidth="1"/>
    <col min="5" max="5" width="10.28515625" style="2" customWidth="1"/>
    <col min="6" max="6" width="53.5703125" customWidth="1"/>
  </cols>
  <sheetData>
    <row r="3" spans="2:6" x14ac:dyDescent="0.25">
      <c r="B3" s="4" t="s">
        <v>13</v>
      </c>
    </row>
    <row r="4" spans="2:6" x14ac:dyDescent="0.25">
      <c r="B4" s="5" t="s">
        <v>16</v>
      </c>
      <c r="C4" s="5" t="s">
        <v>14</v>
      </c>
      <c r="D4" s="5" t="s">
        <v>26</v>
      </c>
      <c r="E4" s="5" t="s">
        <v>15</v>
      </c>
      <c r="F4" s="6" t="s">
        <v>25</v>
      </c>
    </row>
    <row r="5" spans="2:6" x14ac:dyDescent="0.25">
      <c r="B5" s="3">
        <v>0.25</v>
      </c>
      <c r="C5" s="2" t="s">
        <v>17</v>
      </c>
      <c r="D5" s="2">
        <f>0.6+1.2</f>
        <v>1.7999999999999998</v>
      </c>
      <c r="E5" s="2">
        <f>IF(D5=0, "", ROUND(D5 + 0.7, 0))</f>
        <v>3</v>
      </c>
    </row>
    <row r="6" spans="2:6" x14ac:dyDescent="0.25">
      <c r="B6" s="3"/>
      <c r="C6" s="2" t="s">
        <v>18</v>
      </c>
      <c r="D6" s="2">
        <f>0.6+1.3</f>
        <v>1.9</v>
      </c>
      <c r="E6" s="2">
        <f t="shared" ref="E6:E48" si="0">IF(D6=0, "", ROUND(D6 + 0.7, 0))</f>
        <v>3</v>
      </c>
    </row>
    <row r="7" spans="2:6" x14ac:dyDescent="0.25">
      <c r="B7" s="3"/>
      <c r="C7" s="2" t="s">
        <v>19</v>
      </c>
      <c r="D7" s="2">
        <f>0.2+0.6</f>
        <v>0.8</v>
      </c>
      <c r="E7" s="2">
        <f t="shared" si="0"/>
        <v>2</v>
      </c>
    </row>
    <row r="8" spans="2:6" x14ac:dyDescent="0.25">
      <c r="B8" s="3"/>
      <c r="C8" s="2" t="s">
        <v>20</v>
      </c>
      <c r="D8" s="2">
        <f>1.1+1.2</f>
        <v>2.2999999999999998</v>
      </c>
      <c r="E8" s="2">
        <f t="shared" si="0"/>
        <v>3</v>
      </c>
    </row>
    <row r="9" spans="2:6" x14ac:dyDescent="0.25">
      <c r="B9" s="3"/>
      <c r="C9" s="2" t="s">
        <v>21</v>
      </c>
      <c r="D9" s="2">
        <f>0.6+1.3</f>
        <v>1.9</v>
      </c>
      <c r="E9" s="2">
        <f t="shared" si="0"/>
        <v>3</v>
      </c>
    </row>
    <row r="10" spans="2:6" x14ac:dyDescent="0.25">
      <c r="B10" s="3"/>
      <c r="C10" s="2" t="s">
        <v>22</v>
      </c>
      <c r="D10" s="2">
        <f>1.2+1.1</f>
        <v>2.2999999999999998</v>
      </c>
      <c r="E10" s="2">
        <f t="shared" si="0"/>
        <v>3</v>
      </c>
    </row>
    <row r="11" spans="2:6" x14ac:dyDescent="0.25">
      <c r="B11" s="3"/>
      <c r="C11" s="2" t="s">
        <v>23</v>
      </c>
      <c r="D11" s="2">
        <f>0.6+1</f>
        <v>1.6</v>
      </c>
      <c r="E11" s="2">
        <f t="shared" si="0"/>
        <v>2</v>
      </c>
    </row>
    <row r="12" spans="2:6" x14ac:dyDescent="0.25">
      <c r="B12" s="3"/>
      <c r="C12" s="3"/>
      <c r="D12" s="3"/>
      <c r="E12" s="3"/>
      <c r="F12" s="3"/>
    </row>
    <row r="13" spans="2:6" x14ac:dyDescent="0.25">
      <c r="B13" s="3">
        <v>0.5</v>
      </c>
      <c r="C13" s="2" t="s">
        <v>17</v>
      </c>
      <c r="D13" s="2"/>
      <c r="E13" s="2" t="str">
        <f t="shared" si="0"/>
        <v/>
      </c>
    </row>
    <row r="14" spans="2:6" x14ac:dyDescent="0.25">
      <c r="B14" s="3"/>
      <c r="C14" s="2" t="s">
        <v>18</v>
      </c>
      <c r="D14" s="2"/>
      <c r="E14" s="2" t="str">
        <f t="shared" si="0"/>
        <v/>
      </c>
    </row>
    <row r="15" spans="2:6" x14ac:dyDescent="0.25">
      <c r="B15" s="3"/>
      <c r="C15" s="2" t="s">
        <v>19</v>
      </c>
      <c r="D15" s="2"/>
      <c r="E15" s="2" t="str">
        <f t="shared" si="0"/>
        <v/>
      </c>
    </row>
    <row r="16" spans="2:6" x14ac:dyDescent="0.25">
      <c r="B16" s="3"/>
      <c r="C16" s="2" t="s">
        <v>20</v>
      </c>
      <c r="D16" s="2"/>
      <c r="E16" s="2" t="str">
        <f t="shared" si="0"/>
        <v/>
      </c>
    </row>
    <row r="17" spans="2:6" x14ac:dyDescent="0.25">
      <c r="B17" s="3"/>
      <c r="C17" s="2" t="s">
        <v>21</v>
      </c>
      <c r="D17" s="2"/>
      <c r="E17" s="2" t="str">
        <f t="shared" si="0"/>
        <v/>
      </c>
    </row>
    <row r="18" spans="2:6" x14ac:dyDescent="0.25">
      <c r="B18" s="3"/>
      <c r="C18" s="2" t="s">
        <v>22</v>
      </c>
      <c r="D18" s="2"/>
      <c r="E18" s="2" t="str">
        <f t="shared" si="0"/>
        <v/>
      </c>
    </row>
    <row r="19" spans="2:6" x14ac:dyDescent="0.25">
      <c r="B19" s="3"/>
      <c r="C19" s="2" t="s">
        <v>23</v>
      </c>
      <c r="D19" s="2"/>
      <c r="E19" s="2" t="str">
        <f t="shared" si="0"/>
        <v/>
      </c>
    </row>
    <row r="20" spans="2:6" x14ac:dyDescent="0.25">
      <c r="B20" s="3"/>
      <c r="C20" s="3"/>
      <c r="D20" s="3"/>
      <c r="E20" s="3"/>
      <c r="F20" s="3"/>
    </row>
    <row r="21" spans="2:6" x14ac:dyDescent="0.25">
      <c r="B21" s="3">
        <v>0.75</v>
      </c>
      <c r="C21" s="2" t="s">
        <v>17</v>
      </c>
      <c r="D21" s="2"/>
      <c r="E21" s="2" t="str">
        <f t="shared" si="0"/>
        <v/>
      </c>
    </row>
    <row r="22" spans="2:6" x14ac:dyDescent="0.25">
      <c r="B22" s="3"/>
      <c r="C22" s="2" t="s">
        <v>18</v>
      </c>
      <c r="D22" s="2"/>
      <c r="E22" s="2" t="str">
        <f t="shared" si="0"/>
        <v/>
      </c>
    </row>
    <row r="23" spans="2:6" x14ac:dyDescent="0.25">
      <c r="B23" s="3"/>
      <c r="C23" s="2" t="s">
        <v>19</v>
      </c>
      <c r="D23" s="2"/>
      <c r="E23" s="2" t="str">
        <f t="shared" si="0"/>
        <v/>
      </c>
    </row>
    <row r="24" spans="2:6" x14ac:dyDescent="0.25">
      <c r="B24" s="3"/>
      <c r="C24" s="2" t="s">
        <v>20</v>
      </c>
      <c r="D24" s="2"/>
      <c r="E24" s="2" t="str">
        <f t="shared" si="0"/>
        <v/>
      </c>
    </row>
    <row r="25" spans="2:6" x14ac:dyDescent="0.25">
      <c r="B25" s="3"/>
      <c r="C25" s="2" t="s">
        <v>21</v>
      </c>
      <c r="D25" s="2"/>
      <c r="E25" s="2" t="str">
        <f t="shared" si="0"/>
        <v/>
      </c>
    </row>
    <row r="26" spans="2:6" x14ac:dyDescent="0.25">
      <c r="B26" s="3"/>
      <c r="C26" s="2" t="s">
        <v>22</v>
      </c>
      <c r="D26" s="2"/>
      <c r="E26" s="2" t="str">
        <f t="shared" si="0"/>
        <v/>
      </c>
    </row>
    <row r="27" spans="2:6" x14ac:dyDescent="0.25">
      <c r="B27" s="3"/>
      <c r="C27" s="2" t="s">
        <v>23</v>
      </c>
      <c r="D27" s="2"/>
      <c r="E27" s="2" t="str">
        <f t="shared" si="0"/>
        <v/>
      </c>
    </row>
    <row r="28" spans="2:6" x14ac:dyDescent="0.25">
      <c r="B28" s="3"/>
      <c r="C28" s="3"/>
      <c r="D28" s="3"/>
      <c r="E28" s="3"/>
      <c r="F28" s="3"/>
    </row>
    <row r="29" spans="2:6" x14ac:dyDescent="0.25">
      <c r="B29" s="3">
        <v>1</v>
      </c>
      <c r="C29" s="2" t="s">
        <v>17</v>
      </c>
      <c r="D29" s="2"/>
      <c r="E29" s="2" t="str">
        <f t="shared" si="0"/>
        <v/>
      </c>
    </row>
    <row r="30" spans="2:6" x14ac:dyDescent="0.25">
      <c r="B30" s="3"/>
      <c r="C30" s="2" t="s">
        <v>18</v>
      </c>
      <c r="D30" s="2"/>
      <c r="E30" s="2" t="str">
        <f t="shared" si="0"/>
        <v/>
      </c>
    </row>
    <row r="31" spans="2:6" x14ac:dyDescent="0.25">
      <c r="B31" s="3"/>
      <c r="C31" s="2" t="s">
        <v>19</v>
      </c>
      <c r="D31" s="2"/>
      <c r="E31" s="2" t="str">
        <f t="shared" si="0"/>
        <v/>
      </c>
    </row>
    <row r="32" spans="2:6" x14ac:dyDescent="0.25">
      <c r="B32" s="3"/>
      <c r="C32" s="2" t="s">
        <v>20</v>
      </c>
      <c r="D32" s="2"/>
      <c r="E32" s="2" t="str">
        <f t="shared" si="0"/>
        <v/>
      </c>
    </row>
    <row r="33" spans="2:6" x14ac:dyDescent="0.25">
      <c r="B33" s="3"/>
      <c r="C33" s="2" t="s">
        <v>21</v>
      </c>
      <c r="D33" s="2"/>
      <c r="E33" s="2" t="str">
        <f t="shared" si="0"/>
        <v/>
      </c>
    </row>
    <row r="34" spans="2:6" x14ac:dyDescent="0.25">
      <c r="B34" s="3"/>
      <c r="C34" s="2" t="s">
        <v>22</v>
      </c>
      <c r="D34" s="2"/>
      <c r="E34" s="2" t="str">
        <f t="shared" si="0"/>
        <v/>
      </c>
    </row>
    <row r="35" spans="2:6" x14ac:dyDescent="0.25">
      <c r="B35" s="3"/>
      <c r="C35" s="2" t="s">
        <v>23</v>
      </c>
      <c r="D35" s="2"/>
      <c r="E35" s="2" t="str">
        <f t="shared" si="0"/>
        <v/>
      </c>
    </row>
    <row r="36" spans="2:6" x14ac:dyDescent="0.25">
      <c r="B36" s="3"/>
      <c r="C36" s="3"/>
      <c r="D36" s="3"/>
      <c r="E36" s="3"/>
      <c r="F36" s="3"/>
    </row>
    <row r="37" spans="2:6" x14ac:dyDescent="0.25">
      <c r="B37" s="3">
        <v>1.5</v>
      </c>
      <c r="C37" s="2" t="s">
        <v>17</v>
      </c>
      <c r="D37" s="2"/>
      <c r="E37" s="2" t="str">
        <f t="shared" si="0"/>
        <v/>
      </c>
    </row>
    <row r="38" spans="2:6" x14ac:dyDescent="0.25">
      <c r="B38" s="3"/>
      <c r="C38" s="2" t="s">
        <v>18</v>
      </c>
      <c r="D38" s="2"/>
      <c r="E38" s="2" t="str">
        <f t="shared" si="0"/>
        <v/>
      </c>
    </row>
    <row r="39" spans="2:6" x14ac:dyDescent="0.25">
      <c r="B39" s="3"/>
      <c r="C39" s="3"/>
      <c r="D39" s="3"/>
      <c r="E39" s="3"/>
      <c r="F39" s="3"/>
    </row>
    <row r="40" spans="2:6" x14ac:dyDescent="0.25">
      <c r="B40" s="3">
        <v>4</v>
      </c>
      <c r="C40" s="2" t="s">
        <v>17</v>
      </c>
      <c r="D40" s="2"/>
      <c r="E40" s="2" t="str">
        <f t="shared" si="0"/>
        <v/>
      </c>
    </row>
    <row r="41" spans="2:6" x14ac:dyDescent="0.25">
      <c r="B41" s="3"/>
      <c r="C41" s="2" t="s">
        <v>18</v>
      </c>
      <c r="D41" s="2"/>
      <c r="E41" s="2" t="str">
        <f t="shared" si="0"/>
        <v/>
      </c>
    </row>
    <row r="42" spans="2:6" x14ac:dyDescent="0.25">
      <c r="B42" s="3"/>
      <c r="C42" s="3"/>
      <c r="D42" s="3"/>
      <c r="E42" s="3"/>
      <c r="F42" s="3"/>
    </row>
    <row r="43" spans="2:6" x14ac:dyDescent="0.25">
      <c r="B43" s="3">
        <v>6</v>
      </c>
      <c r="C43" s="2" t="s">
        <v>17</v>
      </c>
      <c r="D43" s="2"/>
      <c r="E43" s="2" t="str">
        <f t="shared" si="0"/>
        <v/>
      </c>
    </row>
    <row r="44" spans="2:6" x14ac:dyDescent="0.25">
      <c r="B44" s="3"/>
      <c r="C44" s="2" t="s">
        <v>18</v>
      </c>
      <c r="D44" s="2"/>
      <c r="E44" s="2" t="str">
        <f t="shared" si="0"/>
        <v/>
      </c>
    </row>
    <row r="45" spans="2:6" x14ac:dyDescent="0.25">
      <c r="B45" s="3"/>
      <c r="C45" s="3"/>
      <c r="D45" s="3"/>
      <c r="E45" s="3"/>
      <c r="F45" s="3"/>
    </row>
    <row r="46" spans="2:6" x14ac:dyDescent="0.25">
      <c r="B46" s="2" t="s">
        <v>24</v>
      </c>
      <c r="C46" s="2"/>
      <c r="D46" s="2"/>
      <c r="E46" s="2" t="str">
        <f t="shared" si="0"/>
        <v/>
      </c>
    </row>
    <row r="47" spans="2:6" x14ac:dyDescent="0.25">
      <c r="B47" s="3"/>
      <c r="C47" s="3"/>
      <c r="D47" s="3"/>
      <c r="E47" s="3"/>
      <c r="F47" s="3"/>
    </row>
    <row r="48" spans="2:6" x14ac:dyDescent="0.25">
      <c r="B48" s="2" t="s">
        <v>1</v>
      </c>
      <c r="C48" s="2"/>
      <c r="D48" s="2"/>
      <c r="E48" s="2" t="str">
        <f t="shared" si="0"/>
        <v/>
      </c>
    </row>
    <row r="49" spans="2:6" x14ac:dyDescent="0.25">
      <c r="B49" s="7"/>
      <c r="C49" s="7"/>
      <c r="D49" s="7"/>
      <c r="E49" s="7"/>
      <c r="F49" s="7"/>
    </row>
  </sheetData>
  <mergeCells count="16">
    <mergeCell ref="B43:B44"/>
    <mergeCell ref="B45:F45"/>
    <mergeCell ref="B47:F47"/>
    <mergeCell ref="B49:F49"/>
    <mergeCell ref="B29:B35"/>
    <mergeCell ref="B36:F36"/>
    <mergeCell ref="B37:B38"/>
    <mergeCell ref="B39:F39"/>
    <mergeCell ref="B40:B41"/>
    <mergeCell ref="B42:F42"/>
    <mergeCell ref="B5:B11"/>
    <mergeCell ref="B12:F12"/>
    <mergeCell ref="B13:B19"/>
    <mergeCell ref="B20:F20"/>
    <mergeCell ref="B21:B27"/>
    <mergeCell ref="B28:F2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9"/>
  <sheetViews>
    <sheetView tabSelected="1" zoomScaleNormal="100" workbookViewId="0">
      <selection activeCell="H11" sqref="H11"/>
    </sheetView>
  </sheetViews>
  <sheetFormatPr defaultRowHeight="15" x14ac:dyDescent="0.25"/>
  <cols>
    <col min="2" max="2" width="14.7109375" bestFit="1" customWidth="1"/>
    <col min="3" max="3" width="17.85546875" bestFit="1" customWidth="1"/>
    <col min="4" max="4" width="10.28515625" style="2" customWidth="1"/>
    <col min="5" max="5" width="53.5703125" customWidth="1"/>
  </cols>
  <sheetData>
    <row r="3" spans="2:5" x14ac:dyDescent="0.25">
      <c r="B3" s="4" t="s">
        <v>13</v>
      </c>
    </row>
    <row r="4" spans="2:5" x14ac:dyDescent="0.25">
      <c r="B4" s="5" t="s">
        <v>16</v>
      </c>
      <c r="C4" s="5" t="s">
        <v>14</v>
      </c>
      <c r="D4" s="5" t="s">
        <v>15</v>
      </c>
      <c r="E4" s="6" t="s">
        <v>25</v>
      </c>
    </row>
    <row r="5" spans="2:5" x14ac:dyDescent="0.25">
      <c r="B5" s="3">
        <v>0.25</v>
      </c>
      <c r="C5" s="2" t="s">
        <v>17</v>
      </c>
      <c r="D5" s="2">
        <f>IF(SUM('Power Harness'!E5,'Engine Harness'!E5,'Front Harness'!E5,'CAN Harness'!E5,'GMU Harness'!E5)=0,"",SUM('Power Harness'!E5,'Engine Harness'!E5,'Front Harness'!E5,'CAN Harness'!E5,'GMU Harness'!E5))</f>
        <v>24</v>
      </c>
    </row>
    <row r="6" spans="2:5" x14ac:dyDescent="0.25">
      <c r="B6" s="3"/>
      <c r="C6" s="2" t="s">
        <v>18</v>
      </c>
      <c r="D6" s="2">
        <f>IF(SUM('Power Harness'!E6,'Engine Harness'!E6,'Front Harness'!E6,'CAN Harness'!E6,'GMU Harness'!E6)=0,"",SUM('Power Harness'!E6,'Engine Harness'!E6,'Front Harness'!E6,'CAN Harness'!E6,'GMU Harness'!E6))</f>
        <v>24</v>
      </c>
    </row>
    <row r="7" spans="2:5" x14ac:dyDescent="0.25">
      <c r="B7" s="3"/>
      <c r="C7" s="2" t="s">
        <v>19</v>
      </c>
      <c r="D7" s="2">
        <f>IF(SUM('Power Harness'!E7,'Engine Harness'!E7,'Front Harness'!E7,'CAN Harness'!E7,'GMU Harness'!E7)=0,"",SUM('Power Harness'!E7,'Engine Harness'!E7,'Front Harness'!E7,'CAN Harness'!E7,'GMU Harness'!E7))</f>
        <v>16</v>
      </c>
    </row>
    <row r="8" spans="2:5" x14ac:dyDescent="0.25">
      <c r="B8" s="3"/>
      <c r="C8" s="2" t="s">
        <v>20</v>
      </c>
      <c r="D8" s="2">
        <f>IF(SUM('Power Harness'!E8,'Engine Harness'!E8,'Front Harness'!E8,'CAN Harness'!E8,'GMU Harness'!E8)=0,"",SUM('Power Harness'!E8,'Engine Harness'!E8,'Front Harness'!E8,'CAN Harness'!E8,'GMU Harness'!E8))</f>
        <v>16</v>
      </c>
    </row>
    <row r="9" spans="2:5" x14ac:dyDescent="0.25">
      <c r="B9" s="3"/>
      <c r="C9" s="2" t="s">
        <v>21</v>
      </c>
      <c r="D9" s="2">
        <f>IF(SUM('Power Harness'!E9,'Engine Harness'!E9,'Front Harness'!E9,'CAN Harness'!E9,'GMU Harness'!E9)=0,"",SUM('Power Harness'!E9,'Engine Harness'!E9,'Front Harness'!E9,'CAN Harness'!E9,'GMU Harness'!E9))</f>
        <v>20</v>
      </c>
    </row>
    <row r="10" spans="2:5" x14ac:dyDescent="0.25">
      <c r="B10" s="3"/>
      <c r="C10" s="2" t="s">
        <v>22</v>
      </c>
      <c r="D10" s="2">
        <f>IF(SUM('Power Harness'!E10,'Engine Harness'!E10,'Front Harness'!E10,'CAN Harness'!E10,'GMU Harness'!E10)=0,"",SUM('Power Harness'!E10,'Engine Harness'!E10,'Front Harness'!E10,'CAN Harness'!E10,'GMU Harness'!E10))</f>
        <v>13</v>
      </c>
    </row>
    <row r="11" spans="2:5" x14ac:dyDescent="0.25">
      <c r="B11" s="3"/>
      <c r="C11" s="2" t="s">
        <v>23</v>
      </c>
      <c r="D11" s="2">
        <f>IF(SUM('Power Harness'!E11,'Engine Harness'!E11,'Front Harness'!E11,'CAN Harness'!E11,'GMU Harness'!E11)=0,"",SUM('Power Harness'!E11,'Engine Harness'!E11,'Front Harness'!E11,'CAN Harness'!E11,'GMU Harness'!E11))</f>
        <v>12</v>
      </c>
    </row>
    <row r="12" spans="2:5" x14ac:dyDescent="0.25">
      <c r="B12" s="3"/>
      <c r="C12" s="3"/>
      <c r="D12" s="3"/>
      <c r="E12" s="3"/>
    </row>
    <row r="13" spans="2:5" x14ac:dyDescent="0.25">
      <c r="B13" s="3">
        <v>0.5</v>
      </c>
      <c r="C13" s="2" t="s">
        <v>17</v>
      </c>
      <c r="D13" s="2">
        <f>IF(SUM('Power Harness'!E13,'Engine Harness'!E13,'Front Harness'!E13,'CAN Harness'!E13,'GMU Harness'!E13)=0,"",SUM('Power Harness'!E13,'Engine Harness'!E13,'Front Harness'!E13,'CAN Harness'!E13,'GMU Harness'!E13))</f>
        <v>5</v>
      </c>
    </row>
    <row r="14" spans="2:5" x14ac:dyDescent="0.25">
      <c r="B14" s="3"/>
      <c r="C14" s="2" t="s">
        <v>18</v>
      </c>
      <c r="D14" s="2">
        <f>IF(SUM('Power Harness'!E14,'Engine Harness'!E14,'Front Harness'!E14,'CAN Harness'!E14,'GMU Harness'!E14)=0,"",SUM('Power Harness'!E14,'Engine Harness'!E14,'Front Harness'!E14,'CAN Harness'!E14,'GMU Harness'!E14))</f>
        <v>2</v>
      </c>
    </row>
    <row r="15" spans="2:5" x14ac:dyDescent="0.25">
      <c r="B15" s="3"/>
      <c r="C15" s="2" t="s">
        <v>19</v>
      </c>
      <c r="D15" s="2" t="str">
        <f>IF(SUM('Power Harness'!E15,'Engine Harness'!E15,'Front Harness'!E15,'CAN Harness'!E15,'GMU Harness'!E15)=0,"",SUM('Power Harness'!E15,'Engine Harness'!E15,'Front Harness'!E15,'CAN Harness'!E15,'GMU Harness'!E15))</f>
        <v/>
      </c>
    </row>
    <row r="16" spans="2:5" x14ac:dyDescent="0.25">
      <c r="B16" s="3"/>
      <c r="C16" s="2" t="s">
        <v>20</v>
      </c>
      <c r="D16" s="2" t="str">
        <f>IF(SUM('Power Harness'!E16,'Engine Harness'!E16,'Front Harness'!E16,'CAN Harness'!E16,'GMU Harness'!E16)=0,"",SUM('Power Harness'!E16,'Engine Harness'!E16,'Front Harness'!E16,'CAN Harness'!E16,'GMU Harness'!E16))</f>
        <v/>
      </c>
    </row>
    <row r="17" spans="2:5" x14ac:dyDescent="0.25">
      <c r="B17" s="3"/>
      <c r="C17" s="2" t="s">
        <v>21</v>
      </c>
      <c r="D17" s="2" t="str">
        <f>IF(SUM('Power Harness'!E17,'Engine Harness'!E17,'Front Harness'!E17,'CAN Harness'!E17,'GMU Harness'!E17)=0,"",SUM('Power Harness'!E17,'Engine Harness'!E17,'Front Harness'!E17,'CAN Harness'!E17,'GMU Harness'!E17))</f>
        <v/>
      </c>
    </row>
    <row r="18" spans="2:5" x14ac:dyDescent="0.25">
      <c r="B18" s="3"/>
      <c r="C18" s="2" t="s">
        <v>22</v>
      </c>
      <c r="D18" s="2" t="str">
        <f>IF(SUM('Power Harness'!E18,'Engine Harness'!E18,'Front Harness'!E18,'CAN Harness'!E18,'GMU Harness'!E18)=0,"",SUM('Power Harness'!E18,'Engine Harness'!E18,'Front Harness'!E18,'CAN Harness'!E18,'GMU Harness'!E18))</f>
        <v/>
      </c>
    </row>
    <row r="19" spans="2:5" x14ac:dyDescent="0.25">
      <c r="B19" s="3"/>
      <c r="C19" s="2" t="s">
        <v>23</v>
      </c>
      <c r="D19" s="2" t="str">
        <f>IF(SUM('Power Harness'!E19,'Engine Harness'!E19,'Front Harness'!E19,'CAN Harness'!E19,'GMU Harness'!E19)=0,"",SUM('Power Harness'!E19,'Engine Harness'!E19,'Front Harness'!E19,'CAN Harness'!E19,'GMU Harness'!E19))</f>
        <v/>
      </c>
    </row>
    <row r="20" spans="2:5" x14ac:dyDescent="0.25">
      <c r="B20" s="3"/>
      <c r="C20" s="3"/>
      <c r="D20" s="3"/>
      <c r="E20" s="3"/>
    </row>
    <row r="21" spans="2:5" x14ac:dyDescent="0.25">
      <c r="B21" s="3">
        <v>0.75</v>
      </c>
      <c r="C21" s="2" t="s">
        <v>17</v>
      </c>
      <c r="D21" s="2">
        <f>IF(SUM('Power Harness'!E21,'Engine Harness'!E21,'Front Harness'!E21,'CAN Harness'!E21,'GMU Harness'!E21)=0,"",SUM('Power Harness'!E21,'Engine Harness'!E21,'Front Harness'!E21,'CAN Harness'!E21,'GMU Harness'!E21))</f>
        <v>4</v>
      </c>
    </row>
    <row r="22" spans="2:5" x14ac:dyDescent="0.25">
      <c r="B22" s="3"/>
      <c r="C22" s="2" t="s">
        <v>18</v>
      </c>
      <c r="D22" s="2" t="str">
        <f>IF(SUM('Power Harness'!E22,'Engine Harness'!E22,'Front Harness'!E22,'CAN Harness'!E22,'GMU Harness'!E22)=0,"",SUM('Power Harness'!E22,'Engine Harness'!E22,'Front Harness'!E22,'CAN Harness'!E22,'GMU Harness'!E22))</f>
        <v/>
      </c>
    </row>
    <row r="23" spans="2:5" x14ac:dyDescent="0.25">
      <c r="B23" s="3"/>
      <c r="C23" s="2" t="s">
        <v>19</v>
      </c>
      <c r="D23" s="2">
        <f>IF(SUM('Power Harness'!E23,'Engine Harness'!E23,'Front Harness'!E23,'CAN Harness'!E23,'GMU Harness'!E23)=0,"",SUM('Power Harness'!E23,'Engine Harness'!E23,'Front Harness'!E23,'CAN Harness'!E23,'GMU Harness'!E23))</f>
        <v>5</v>
      </c>
    </row>
    <row r="24" spans="2:5" x14ac:dyDescent="0.25">
      <c r="B24" s="3"/>
      <c r="C24" s="2" t="s">
        <v>20</v>
      </c>
      <c r="D24" s="2" t="str">
        <f>IF(SUM('Power Harness'!E24,'Engine Harness'!E24,'Front Harness'!E24,'CAN Harness'!E24,'GMU Harness'!E24)=0,"",SUM('Power Harness'!E24,'Engine Harness'!E24,'Front Harness'!E24,'CAN Harness'!E24,'GMU Harness'!E24))</f>
        <v/>
      </c>
    </row>
    <row r="25" spans="2:5" x14ac:dyDescent="0.25">
      <c r="B25" s="3"/>
      <c r="C25" s="2" t="s">
        <v>21</v>
      </c>
      <c r="D25" s="2">
        <f>IF(SUM('Power Harness'!E25,'Engine Harness'!E25,'Front Harness'!E25,'CAN Harness'!E25,'GMU Harness'!E25)=0,"",SUM('Power Harness'!E25,'Engine Harness'!E25,'Front Harness'!E25,'CAN Harness'!E25,'GMU Harness'!E25))</f>
        <v>4</v>
      </c>
    </row>
    <row r="26" spans="2:5" x14ac:dyDescent="0.25">
      <c r="B26" s="3"/>
      <c r="C26" s="2" t="s">
        <v>22</v>
      </c>
      <c r="D26" s="2" t="str">
        <f>IF(SUM('Power Harness'!E26,'Engine Harness'!E26,'Front Harness'!E26,'CAN Harness'!E26,'GMU Harness'!E26)=0,"",SUM('Power Harness'!E26,'Engine Harness'!E26,'Front Harness'!E26,'CAN Harness'!E26,'GMU Harness'!E26))</f>
        <v/>
      </c>
    </row>
    <row r="27" spans="2:5" x14ac:dyDescent="0.25">
      <c r="B27" s="3"/>
      <c r="C27" s="2" t="s">
        <v>23</v>
      </c>
      <c r="D27" s="2" t="str">
        <f>IF(SUM('Power Harness'!E27,'Engine Harness'!E27,'Front Harness'!E27,'CAN Harness'!E27,'GMU Harness'!E27)=0,"",SUM('Power Harness'!E27,'Engine Harness'!E27,'Front Harness'!E27,'CAN Harness'!E27,'GMU Harness'!E27))</f>
        <v/>
      </c>
    </row>
    <row r="28" spans="2:5" x14ac:dyDescent="0.25">
      <c r="B28" s="3"/>
      <c r="C28" s="3"/>
      <c r="D28" s="3"/>
      <c r="E28" s="3"/>
    </row>
    <row r="29" spans="2:5" x14ac:dyDescent="0.25">
      <c r="B29" s="3">
        <v>1</v>
      </c>
      <c r="C29" s="2" t="s">
        <v>17</v>
      </c>
      <c r="D29" s="2">
        <f>IF(SUM('Power Harness'!E29,'Engine Harness'!E29,'Front Harness'!E29,'CAN Harness'!E29,'GMU Harness'!E29)=0,"",SUM('Power Harness'!E29,'Engine Harness'!E29,'Front Harness'!E29,'CAN Harness'!E29,'GMU Harness'!E29))</f>
        <v>2</v>
      </c>
    </row>
    <row r="30" spans="2:5" x14ac:dyDescent="0.25">
      <c r="B30" s="3"/>
      <c r="C30" s="2" t="s">
        <v>18</v>
      </c>
      <c r="D30" s="2">
        <f>IF(SUM('Power Harness'!E30,'Engine Harness'!E30,'Front Harness'!E30,'CAN Harness'!E30,'GMU Harness'!E30)=0,"",SUM('Power Harness'!E30,'Engine Harness'!E30,'Front Harness'!E30,'CAN Harness'!E30,'GMU Harness'!E30))</f>
        <v>3</v>
      </c>
    </row>
    <row r="31" spans="2:5" x14ac:dyDescent="0.25">
      <c r="B31" s="3"/>
      <c r="C31" s="2" t="s">
        <v>19</v>
      </c>
      <c r="D31" s="2" t="str">
        <f>IF(SUM('Power Harness'!E31,'Engine Harness'!E31,'Front Harness'!E31,'CAN Harness'!E31,'GMU Harness'!E31)=0,"",SUM('Power Harness'!E31,'Engine Harness'!E31,'Front Harness'!E31,'CAN Harness'!E31,'GMU Harness'!E31))</f>
        <v/>
      </c>
    </row>
    <row r="32" spans="2:5" x14ac:dyDescent="0.25">
      <c r="B32" s="3"/>
      <c r="C32" s="2" t="s">
        <v>20</v>
      </c>
      <c r="D32" s="2" t="str">
        <f>IF(SUM('Power Harness'!E32,'Engine Harness'!E32,'Front Harness'!E32,'CAN Harness'!E32,'GMU Harness'!E32)=0,"",SUM('Power Harness'!E32,'Engine Harness'!E32,'Front Harness'!E32,'CAN Harness'!E32,'GMU Harness'!E32))</f>
        <v/>
      </c>
    </row>
    <row r="33" spans="2:5" x14ac:dyDescent="0.25">
      <c r="B33" s="3"/>
      <c r="C33" s="2" t="s">
        <v>21</v>
      </c>
      <c r="D33" s="2" t="str">
        <f>IF(SUM('Power Harness'!E33,'Engine Harness'!E33,'Front Harness'!E33,'CAN Harness'!E33,'GMU Harness'!E33)=0,"",SUM('Power Harness'!E33,'Engine Harness'!E33,'Front Harness'!E33,'CAN Harness'!E33,'GMU Harness'!E33))</f>
        <v/>
      </c>
    </row>
    <row r="34" spans="2:5" x14ac:dyDescent="0.25">
      <c r="B34" s="3"/>
      <c r="C34" s="2" t="s">
        <v>22</v>
      </c>
      <c r="D34" s="2" t="str">
        <f>IF(SUM('Power Harness'!E34,'Engine Harness'!E34,'Front Harness'!E34,'CAN Harness'!E34,'GMU Harness'!E34)=0,"",SUM('Power Harness'!E34,'Engine Harness'!E34,'Front Harness'!E34,'CAN Harness'!E34,'GMU Harness'!E34))</f>
        <v/>
      </c>
    </row>
    <row r="35" spans="2:5" x14ac:dyDescent="0.25">
      <c r="B35" s="3"/>
      <c r="C35" s="2" t="s">
        <v>23</v>
      </c>
      <c r="D35" s="2" t="str">
        <f>IF(SUM('Power Harness'!E35,'Engine Harness'!E35,'Front Harness'!E35,'CAN Harness'!E35,'GMU Harness'!E35)=0,"",SUM('Power Harness'!E35,'Engine Harness'!E35,'Front Harness'!E35,'CAN Harness'!E35,'GMU Harness'!E35))</f>
        <v/>
      </c>
    </row>
    <row r="36" spans="2:5" x14ac:dyDescent="0.25">
      <c r="B36" s="3"/>
      <c r="C36" s="3"/>
      <c r="D36" s="3"/>
      <c r="E36" s="3"/>
    </row>
    <row r="37" spans="2:5" x14ac:dyDescent="0.25">
      <c r="B37" s="3">
        <v>1.5</v>
      </c>
      <c r="C37" s="2" t="s">
        <v>17</v>
      </c>
      <c r="D37" s="2" t="str">
        <f>IF(SUM('Power Harness'!E37,'Engine Harness'!E37,'Front Harness'!E37,'CAN Harness'!E37,'GMU Harness'!E37)=0,"",SUM('Power Harness'!E37,'Engine Harness'!E37,'Front Harness'!E37,'CAN Harness'!E37,'GMU Harness'!E37))</f>
        <v/>
      </c>
    </row>
    <row r="38" spans="2:5" x14ac:dyDescent="0.25">
      <c r="B38" s="3"/>
      <c r="C38" s="2" t="s">
        <v>18</v>
      </c>
      <c r="D38" s="2">
        <f>IF(SUM('Power Harness'!E38,'Engine Harness'!E38,'Front Harness'!E38,'CAN Harness'!E38,'GMU Harness'!E38)=0,"",SUM('Power Harness'!E38,'Engine Harness'!E38,'Front Harness'!E38,'CAN Harness'!E38,'GMU Harness'!E38))</f>
        <v>3</v>
      </c>
    </row>
    <row r="39" spans="2:5" x14ac:dyDescent="0.25">
      <c r="B39" s="3"/>
      <c r="C39" s="3"/>
      <c r="D39" s="3"/>
      <c r="E39" s="3"/>
    </row>
    <row r="40" spans="2:5" x14ac:dyDescent="0.25">
      <c r="B40" s="3">
        <v>4</v>
      </c>
      <c r="C40" s="2" t="s">
        <v>17</v>
      </c>
      <c r="D40" s="2">
        <f>IF(SUM('Power Harness'!E40,'Engine Harness'!E40,'Front Harness'!E40,'CAN Harness'!E40,'GMU Harness'!E40)=0,"",SUM('Power Harness'!E40,'Engine Harness'!E40,'Front Harness'!E40,'CAN Harness'!E40,'GMU Harness'!E40))</f>
        <v>2</v>
      </c>
    </row>
    <row r="41" spans="2:5" x14ac:dyDescent="0.25">
      <c r="B41" s="3"/>
      <c r="C41" s="2" t="s">
        <v>18</v>
      </c>
      <c r="D41" s="2" t="str">
        <f>IF(SUM('Power Harness'!E41,'Engine Harness'!E41,'Front Harness'!E41,'CAN Harness'!E41,'GMU Harness'!E41)=0,"",SUM('Power Harness'!E41,'Engine Harness'!E41,'Front Harness'!E41,'CAN Harness'!E41,'GMU Harness'!E41))</f>
        <v/>
      </c>
    </row>
    <row r="42" spans="2:5" x14ac:dyDescent="0.25">
      <c r="B42" s="3"/>
      <c r="C42" s="3"/>
      <c r="D42" s="3"/>
      <c r="E42" s="3"/>
    </row>
    <row r="43" spans="2:5" x14ac:dyDescent="0.25">
      <c r="B43" s="3">
        <v>6</v>
      </c>
      <c r="C43" s="2" t="s">
        <v>17</v>
      </c>
      <c r="D43" s="2">
        <f>IF(SUM('Power Harness'!E43,'Engine Harness'!E43,'Front Harness'!E43,'CAN Harness'!E43,'GMU Harness'!E43)=0,"",SUM('Power Harness'!E43,'Engine Harness'!E43,'Front Harness'!E43,'CAN Harness'!E43,'GMU Harness'!E43))</f>
        <v>3</v>
      </c>
    </row>
    <row r="44" spans="2:5" x14ac:dyDescent="0.25">
      <c r="B44" s="3"/>
      <c r="C44" s="2" t="s">
        <v>18</v>
      </c>
      <c r="D44" s="2">
        <f>IF(SUM('Power Harness'!E44,'Engine Harness'!E44,'Front Harness'!E44,'CAN Harness'!E44,'GMU Harness'!E44)=0,"",SUM('Power Harness'!E44,'Engine Harness'!E44,'Front Harness'!E44,'CAN Harness'!E44,'GMU Harness'!E44))</f>
        <v>3</v>
      </c>
    </row>
    <row r="45" spans="2:5" x14ac:dyDescent="0.25">
      <c r="B45" s="3"/>
      <c r="C45" s="3"/>
      <c r="D45" s="3"/>
      <c r="E45" s="3"/>
    </row>
    <row r="46" spans="2:5" x14ac:dyDescent="0.25">
      <c r="B46" s="2" t="s">
        <v>24</v>
      </c>
      <c r="C46" s="2"/>
      <c r="D46" s="2">
        <f>IF(SUM('Power Harness'!E46,'Engine Harness'!E46,'Front Harness'!E46,'CAN Harness'!E46,'GMU Harness'!E46)=0,"",SUM('Power Harness'!E46,'Engine Harness'!E46,'Front Harness'!E46,'CAN Harness'!E46,'GMU Harness'!E46))</f>
        <v>3</v>
      </c>
    </row>
    <row r="47" spans="2:5" x14ac:dyDescent="0.25">
      <c r="B47" s="3"/>
      <c r="C47" s="3"/>
      <c r="D47" s="3"/>
      <c r="E47" s="3"/>
    </row>
    <row r="48" spans="2:5" x14ac:dyDescent="0.25">
      <c r="B48" s="2" t="s">
        <v>1</v>
      </c>
      <c r="C48" s="2"/>
      <c r="D48" s="2">
        <f>IF(SUM('Power Harness'!E48,'Engine Harness'!E48,'Front Harness'!E48,'CAN Harness'!E48,'GMU Harness'!E48)=0,"",SUM('Power Harness'!E48,'Engine Harness'!E48,'Front Harness'!E48,'CAN Harness'!E48,'GMU Harness'!E48))</f>
        <v>12</v>
      </c>
    </row>
    <row r="49" spans="2:5" x14ac:dyDescent="0.25">
      <c r="B49" s="7"/>
      <c r="C49" s="7"/>
      <c r="D49" s="7"/>
      <c r="E49" s="7"/>
    </row>
  </sheetData>
  <mergeCells count="16">
    <mergeCell ref="B43:B44"/>
    <mergeCell ref="B45:E45"/>
    <mergeCell ref="B47:E47"/>
    <mergeCell ref="B49:E49"/>
    <mergeCell ref="B29:B35"/>
    <mergeCell ref="B36:E36"/>
    <mergeCell ref="B37:B38"/>
    <mergeCell ref="B39:E39"/>
    <mergeCell ref="B40:B41"/>
    <mergeCell ref="B42:E42"/>
    <mergeCell ref="B5:B11"/>
    <mergeCell ref="B12:E12"/>
    <mergeCell ref="B13:B19"/>
    <mergeCell ref="B20:E20"/>
    <mergeCell ref="B21:B27"/>
    <mergeCell ref="B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Propozycje przewodów</vt:lpstr>
      <vt:lpstr>Power Harness</vt:lpstr>
      <vt:lpstr>Engine Harness</vt:lpstr>
      <vt:lpstr>Front Harness</vt:lpstr>
      <vt:lpstr>CAN Harness</vt:lpstr>
      <vt:lpstr>GMU Harness</vt:lpstr>
      <vt:lpstr>Full Harness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2018-03-04T21:48:42Z</dcterms:modified>
</cp:coreProperties>
</file>