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4.xml" ContentType="application/vnd.ms-excel.person+xml"/>
  <Override PartName="/xl/persons/person9.xml" ContentType="application/vnd.ms-excel.person+xml"/>
  <Override PartName="/xl/persons/person30.xml" ContentType="application/vnd.ms-excel.person+xml"/>
  <Override PartName="/xl/persons/person35.xml" ContentType="application/vnd.ms-excel.person+xml"/>
  <Override PartName="/xl/persons/person51.xml" ContentType="application/vnd.ms-excel.person+xml"/>
  <Override PartName="/xl/persons/person55.xml" ContentType="application/vnd.ms-excel.person+xml"/>
  <Override PartName="/xl/persons/person71.xml" ContentType="application/vnd.ms-excel.person+xml"/>
  <Override PartName="/xl/persons/person77.xml" ContentType="application/vnd.ms-excel.person+xml"/>
  <Override PartName="/xl/persons/person57.xml" ContentType="application/vnd.ms-excel.person+xml"/>
  <Override PartName="/xl/persons/person80.xml" ContentType="application/vnd.ms-excel.person+xml"/>
  <Override PartName="/xl/persons/person4.xml" ContentType="application/vnd.ms-excel.person+xml"/>
  <Override PartName="/xl/persons/person17.xml" ContentType="application/vnd.ms-excel.person+xml"/>
  <Override PartName="/xl/persons/person.xml" ContentType="application/vnd.ms-excel.person+xml"/>
  <Override PartName="/xl/persons/person12.xml" ContentType="application/vnd.ms-excel.person+xml"/>
  <Override PartName="/xl/persons/person19.xml" ContentType="application/vnd.ms-excel.person+xml"/>
  <Override PartName="/xl/persons/person25.xml" ContentType="application/vnd.ms-excel.person+xml"/>
  <Override PartName="/xl/persons/person28.xml" ContentType="application/vnd.ms-excel.person+xml"/>
  <Override PartName="/xl/persons/person32.xml" ContentType="application/vnd.ms-excel.person+xml"/>
  <Override PartName="/xl/persons/person40.xml" ContentType="application/vnd.ms-excel.person+xml"/>
  <Override PartName="/xl/persons/person46.xml" ContentType="application/vnd.ms-excel.person+xml"/>
  <Override PartName="/xl/persons/person53.xml" ContentType="application/vnd.ms-excel.person+xml"/>
  <Override PartName="/xl/persons/person61.xml" ContentType="application/vnd.ms-excel.person+xml"/>
  <Override PartName="/xl/persons/person66.xml" ContentType="application/vnd.ms-excel.person+xml"/>
  <Override PartName="/xl/persons/person74.xml" ContentType="application/vnd.ms-excel.person+xml"/>
  <Override PartName="/xl/persons/person89.xml" ContentType="application/vnd.ms-excel.person+xml"/>
  <Override PartName="/xl/persons/person48.xml" ContentType="application/vnd.ms-excel.person+xml"/>
  <Override PartName="/xl/persons/person69.xml" ContentType="application/vnd.ms-excel.person+xml"/>
  <Override PartName="/xl/persons/person78.xml" ContentType="application/vnd.ms-excel.person+xml"/>
  <Override PartName="/xl/persons/person82.xml" ContentType="application/vnd.ms-excel.person+xml"/>
  <Override PartName="/xl/persons/person8.xml" ContentType="application/vnd.ms-excel.person+xml"/>
  <Override PartName="/xl/persons/person67.xml" ContentType="application/vnd.ms-excel.person+xml"/>
  <Override PartName="/xl/persons/person59.xml" ContentType="application/vnd.ms-excel.person+xml"/>
  <Override PartName="/xl/persons/person54.xml" ContentType="application/vnd.ms-excel.person+xml"/>
  <Override PartName="/xl/persons/person45.xml" ContentType="application/vnd.ms-excel.person+xml"/>
  <Override PartName="/xl/persons/person37.xml" ContentType="application/vnd.ms-excel.person+xml"/>
  <Override PartName="/xl/persons/person33.xml" ContentType="application/vnd.ms-excel.person+xml"/>
  <Override PartName="/xl/persons/person24.xml" ContentType="application/vnd.ms-excel.person+xml"/>
  <Override PartName="/xl/persons/person20.xml" ContentType="application/vnd.ms-excel.person+xml"/>
  <Override PartName="/xl/persons/person16.xml" ContentType="application/vnd.ms-excel.person+xml"/>
  <Override PartName="/xl/persons/person11.xml" ContentType="application/vnd.ms-excel.person+xml"/>
  <Override PartName="/xl/persons/person3.xml" ContentType="application/vnd.ms-excel.person+xml"/>
  <Override PartName="/xl/persons/person87.xml" ContentType="application/vnd.ms-excel.person+xml"/>
  <Override PartName="/xl/persons/person92.xml" ContentType="application/vnd.ms-excel.person+xml"/>
  <Override PartName="/xl/persons/person73.xml" ContentType="application/vnd.ms-excel.person+xml"/>
  <Override PartName="/xl/persons/person70.xml" ContentType="application/vnd.ms-excel.person+xml"/>
  <Override PartName="/xl/persons/person62.xml" ContentType="application/vnd.ms-excel.person+xml"/>
  <Override PartName="/xl/persons/person41.xml" ContentType="application/vnd.ms-excel.person+xml"/>
  <Override PartName="/xl/persons/person81.xml" ContentType="application/vnd.ms-excel.person+xml"/>
  <Override PartName="/xl/persons/person86.xml" ContentType="application/vnd.ms-excel.person+xml"/>
  <Override PartName="/xl/persons/person56.xml" ContentType="application/vnd.ms-excel.person+xml"/>
  <Override PartName="/xl/persons/person0.xml" ContentType="application/vnd.ms-excel.person+xml"/>
  <Override PartName="/xl/persons/person5.xml" ContentType="application/vnd.ms-excel.person+xml"/>
  <Override PartName="/xl/persons/person13.xml" ContentType="application/vnd.ms-excel.person+xml"/>
  <Override PartName="/xl/persons/person21.xml" ContentType="application/vnd.ms-excel.person+xml"/>
  <Override PartName="/xl/persons/person26.xml" ContentType="application/vnd.ms-excel.person+xml"/>
  <Override PartName="/xl/persons/person34.xml" ContentType="application/vnd.ms-excel.person+xml"/>
  <Override PartName="/xl/persons/person47.xml" ContentType="application/vnd.ms-excel.person+xml"/>
  <Override PartName="/xl/persons/person91.xml" ContentType="application/vnd.ms-excel.person+xml"/>
  <Override PartName="/xl/persons/person72.xml" ContentType="application/vnd.ms-excel.person+xml"/>
  <Override PartName="/xl/persons/person64.xml" ContentType="application/vnd.ms-excel.person+xml"/>
  <Override PartName="/xl/persons/person58.xml" ContentType="application/vnd.ms-excel.person+xml"/>
  <Override PartName="/xl/persons/person7.xml" ContentType="application/vnd.ms-excel.person+xml"/>
  <Override PartName="/xl/persons/person29.xml" ContentType="application/vnd.ms-excel.person+xml"/>
  <Override PartName="/xl/persons/person42.xml" ContentType="application/vnd.ms-excel.person+xml"/>
  <Override PartName="/xl/persons/person50.xml" ContentType="application/vnd.ms-excel.person+xml"/>
  <Override PartName="/xl/persons/person76.xml" ContentType="application/vnd.ms-excel.person+xml"/>
  <Override PartName="/xl/persons/person79.xml" ContentType="application/vnd.ms-excel.person+xml"/>
  <Override PartName="/xl/persons/person84.xml" ContentType="application/vnd.ms-excel.person+xml"/>
  <Override PartName="/xl/persons/person2.xml" ContentType="application/vnd.ms-excel.person+xml"/>
  <Override PartName="/xl/persons/person10.xml" ContentType="application/vnd.ms-excel.person+xml"/>
  <Override PartName="/xl/persons/person15.xml" ContentType="application/vnd.ms-excel.person+xml"/>
  <Override PartName="/xl/persons/person23.xml" ContentType="application/vnd.ms-excel.person+xml"/>
  <Override PartName="/xl/persons/person36.xml" ContentType="application/vnd.ms-excel.person+xml"/>
  <Override PartName="/xl/persons/person44.xml" ContentType="application/vnd.ms-excel.person+xml"/>
  <Override PartName="/xl/persons/person94.xml" ContentType="application/vnd.ms-excel.person+xml"/>
  <Override PartName="/xl/persons/person90.xml" ContentType="application/vnd.ms-excel.person+xml"/>
  <Override PartName="/xl/persons/person88.xml" ContentType="application/vnd.ms-excel.person+xml"/>
  <Override PartName="/xl/persons/person83.xml" ContentType="application/vnd.ms-excel.person+xml"/>
  <Override PartName="/xl/persons/person75.xml" ContentType="application/vnd.ms-excel.person+xml"/>
  <Override PartName="/xl/persons/person49.xml" ContentType="application/vnd.ms-excel.person+xml"/>
  <Override PartName="/xl/persons/person18.xml" ContentType="application/vnd.ms-excel.person+xml"/>
  <Override PartName="/xl/persons/person31.xml" ContentType="application/vnd.ms-excel.person+xml"/>
  <Override PartName="/xl/persons/person39.xml" ContentType="application/vnd.ms-excel.person+xml"/>
  <Override PartName="/xl/persons/person52.xml" ContentType="application/vnd.ms-excel.person+xml"/>
  <Override PartName="/xl/persons/person60.xml" ContentType="application/vnd.ms-excel.person+xml"/>
  <Override PartName="/xl/persons/person65.xml" ContentType="application/vnd.ms-excel.person+xml"/>
  <Override PartName="/xl/persons/person68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27.xml" ContentType="application/vnd.ms-excel.person+xml"/>
  <Override PartName="/xl/persons/person93.xml" ContentType="application/vnd.ms-excel.person+xml"/>
  <Override PartName="/xl/persons/person22.xml" ContentType="application/vnd.ms-excel.person+xml"/>
  <Override PartName="/xl/persons/person38.xml" ContentType="application/vnd.ms-excel.person+xml"/>
  <Override PartName="/xl/persons/person43.xml" ContentType="application/vnd.ms-excel.person+xml"/>
  <Override PartName="/xl/persons/person63.xml" ContentType="application/vnd.ms-excel.person+xml"/>
  <Override PartName="/xl/persons/person8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d.docs.live.net/f88a172aeb6821ba/Área de Trabalho/NOVA BORDRO/BORDERO 2024/"/>
    </mc:Choice>
  </mc:AlternateContent>
  <xr:revisionPtr revIDLastSave="123" documentId="13_ncr:1_{D147424B-C9B0-4565-B73F-07544F76A5B0}" xr6:coauthVersionLast="47" xr6:coauthVersionMax="47" xr10:uidLastSave="{144AB4A2-B686-43FA-8B2B-3C0AD3468566}"/>
  <bookViews>
    <workbookView xWindow="-120" yWindow="-120" windowWidth="20730" windowHeight="11160" activeTab="5" xr2:uid="{00000000-000D-0000-FFFF-FFFF00000000}"/>
  </bookViews>
  <sheets>
    <sheet name="MAIO 2024" sheetId="4" r:id="rId1"/>
    <sheet name="SPLT" sheetId="6" r:id="rId2"/>
    <sheet name="TLPS" sheetId="7" r:id="rId3"/>
    <sheet name="PATIO" sheetId="9" r:id="rId4"/>
    <sheet name="KONI" sheetId="5" r:id="rId5"/>
    <sheet name="BOULEVARD" sheetId="10" r:id="rId6"/>
  </sheets>
  <calcPr calcId="191029"/>
</workbook>
</file>

<file path=xl/calcChain.xml><?xml version="1.0" encoding="utf-8"?>
<calcChain xmlns="http://schemas.openxmlformats.org/spreadsheetml/2006/main">
  <c r="D5" i="4" l="1"/>
  <c r="X33" i="5"/>
  <c r="Y33" i="5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C33" i="7"/>
  <c r="B33" i="7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G33" i="9"/>
  <c r="F33" i="9"/>
  <c r="D33" i="9"/>
  <c r="C33" i="9"/>
  <c r="B33" i="9"/>
  <c r="E33" i="9"/>
  <c r="A5" i="9"/>
  <c r="C33" i="5"/>
  <c r="D33" i="5"/>
  <c r="E33" i="5"/>
  <c r="F33" i="5"/>
  <c r="A3" i="9"/>
  <c r="A4" i="9" s="1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Z33" i="5"/>
  <c r="AA33" i="5"/>
  <c r="AB33" i="5"/>
  <c r="AC33" i="5"/>
  <c r="AD33" i="5"/>
  <c r="B33" i="5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AA33" i="6"/>
  <c r="AB33" i="6"/>
  <c r="AC33" i="6"/>
  <c r="B33" i="6"/>
  <c r="D6" i="4"/>
  <c r="H5" i="4"/>
  <c r="X5" i="4"/>
  <c r="T5" i="4"/>
  <c r="P5" i="4"/>
  <c r="L5" i="4"/>
  <c r="A6" i="9" l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D7" i="4"/>
  <c r="D4" i="4"/>
  <c r="A3" i="10" l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T6" i="4"/>
  <c r="H6" i="4"/>
  <c r="P6" i="4"/>
  <c r="L6" i="4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D33" i="10"/>
  <c r="C33" i="10"/>
  <c r="A16" i="7" l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P4" i="4"/>
  <c r="P7" i="4"/>
  <c r="T7" i="4"/>
  <c r="T4" i="4"/>
  <c r="L4" i="4"/>
  <c r="L7" i="4"/>
  <c r="H4" i="4"/>
  <c r="H7" i="4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5" i="5" s="1"/>
  <c r="A16" i="5" s="1"/>
  <c r="A17" i="5" s="1"/>
  <c r="A18" i="5" s="1"/>
  <c r="A19" i="5" s="1"/>
  <c r="A20" i="5" s="1"/>
  <c r="A21" i="5" s="1"/>
  <c r="V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B33" i="10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22" i="5" l="1"/>
  <c r="A23" i="5" s="1"/>
  <c r="A24" i="5" s="1"/>
  <c r="A25" i="5" s="1"/>
  <c r="A26" i="5" s="1"/>
  <c r="A27" i="5" s="1"/>
  <c r="A28" i="5" s="1"/>
  <c r="A29" i="5" s="1"/>
  <c r="A30" i="5" s="1"/>
  <c r="U17" i="4"/>
  <c r="X6" i="4"/>
  <c r="Y17" i="4" l="1"/>
  <c r="X7" i="4"/>
  <c r="X4" i="4"/>
  <c r="D10" i="4"/>
  <c r="D13" i="4"/>
  <c r="E13" i="4" s="1"/>
  <c r="I17" i="4"/>
  <c r="H10" i="4"/>
  <c r="H13" i="4"/>
  <c r="I13" i="4" s="1"/>
  <c r="T10" i="4"/>
  <c r="I14" i="4"/>
  <c r="H16" i="4"/>
  <c r="I16" i="4" s="1"/>
  <c r="E16" i="4"/>
  <c r="X16" i="4"/>
  <c r="Y16" i="4" s="1"/>
  <c r="Y18" i="4" s="1"/>
  <c r="X10" i="4"/>
  <c r="I11" i="4"/>
  <c r="Y11" i="4"/>
  <c r="T13" i="4"/>
  <c r="U13" i="4" s="1"/>
  <c r="E14" i="4"/>
  <c r="U14" i="4"/>
  <c r="X13" i="4"/>
  <c r="Y13" i="4" s="1"/>
  <c r="T16" i="4"/>
  <c r="U16" i="4" s="1"/>
  <c r="U11" i="4"/>
  <c r="E11" i="4"/>
  <c r="E17" i="4"/>
  <c r="Y14" i="4"/>
  <c r="I18" i="4" l="1"/>
  <c r="I15" i="4"/>
  <c r="Y10" i="4"/>
  <c r="Y12" i="4" s="1"/>
  <c r="I10" i="4"/>
  <c r="I12" i="4" s="1"/>
  <c r="U10" i="4"/>
  <c r="U12" i="4" s="1"/>
  <c r="E10" i="4"/>
  <c r="E12" i="4" s="1"/>
  <c r="E18" i="4"/>
  <c r="E15" i="4"/>
  <c r="M14" i="4"/>
  <c r="L13" i="4"/>
  <c r="M13" i="4" s="1"/>
  <c r="L16" i="4"/>
  <c r="M16" i="4" s="1"/>
  <c r="M17" i="4"/>
  <c r="M11" i="4"/>
  <c r="L10" i="4"/>
  <c r="U15" i="4"/>
  <c r="P16" i="4"/>
  <c r="Q16" i="4" s="1"/>
  <c r="P10" i="4"/>
  <c r="Q11" i="4"/>
  <c r="Q14" i="4"/>
  <c r="P13" i="4"/>
  <c r="Q13" i="4" s="1"/>
  <c r="Q17" i="4"/>
  <c r="Y15" i="4"/>
  <c r="M10" i="4" l="1"/>
  <c r="M12" i="4" s="1"/>
  <c r="Q10" i="4"/>
  <c r="Q12" i="4" s="1"/>
  <c r="Q15" i="4"/>
  <c r="Q18" i="4"/>
  <c r="M18" i="4"/>
  <c r="M15" i="4"/>
</calcChain>
</file>

<file path=xl/sharedStrings.xml><?xml version="1.0" encoding="utf-8"?>
<sst xmlns="http://schemas.openxmlformats.org/spreadsheetml/2006/main" count="553" uniqueCount="114">
  <si>
    <t>Vendas Diárias</t>
  </si>
  <si>
    <t>Gerente</t>
  </si>
  <si>
    <t>Equipe</t>
  </si>
  <si>
    <t>1ª Meta</t>
  </si>
  <si>
    <t>2ª Meta</t>
  </si>
  <si>
    <t>Projeção</t>
  </si>
  <si>
    <t>Dia</t>
  </si>
  <si>
    <t>dom</t>
  </si>
  <si>
    <t>seg</t>
  </si>
  <si>
    <t>ter</t>
  </si>
  <si>
    <t>qua</t>
  </si>
  <si>
    <t>qui</t>
  </si>
  <si>
    <t>sex</t>
  </si>
  <si>
    <t>sáb</t>
  </si>
  <si>
    <t>3ª Meta</t>
  </si>
  <si>
    <t>Metas de Vendas</t>
  </si>
  <si>
    <t xml:space="preserve">B O N I F I C A Ç Õ E S </t>
  </si>
  <si>
    <t>Vendas Acumuladas</t>
  </si>
  <si>
    <t>META DIÁRIA DE VENDAS PARA ALCANÇAR 2ª META</t>
  </si>
  <si>
    <t>Média/ Diária Realizada</t>
  </si>
  <si>
    <t>MÉDIA DIÁRIA DE VENDAS PARA ALCANÇAR 1ª META</t>
  </si>
  <si>
    <t>SPOLETO BSB</t>
  </si>
  <si>
    <t>SPOLETO CNB</t>
  </si>
  <si>
    <t>PEIXE PATIO</t>
  </si>
  <si>
    <t>KONI</t>
  </si>
  <si>
    <t>META DE FATURAMENTO</t>
  </si>
  <si>
    <t>DIA</t>
  </si>
  <si>
    <t>DINHEIRO</t>
  </si>
  <si>
    <t>MASTER CRED</t>
  </si>
  <si>
    <t>VOUCHER</t>
  </si>
  <si>
    <t>VALE</t>
  </si>
  <si>
    <t>EXTRA</t>
  </si>
  <si>
    <t>PÃO</t>
  </si>
  <si>
    <t>DESPESAS</t>
  </si>
  <si>
    <t>VISA CRED</t>
  </si>
  <si>
    <t>VISA DEB</t>
  </si>
  <si>
    <t>ALMOÇO</t>
  </si>
  <si>
    <t>PASSAGEM</t>
  </si>
  <si>
    <t>MASTER DEB</t>
  </si>
  <si>
    <t>ALELO</t>
  </si>
  <si>
    <t>TICKET</t>
  </si>
  <si>
    <t>ELO DEB</t>
  </si>
  <si>
    <t>ELO CRED</t>
  </si>
  <si>
    <t>AMERICAN</t>
  </si>
  <si>
    <t>SODEXO</t>
  </si>
  <si>
    <t>VR</t>
  </si>
  <si>
    <t>TOTAL</t>
  </si>
  <si>
    <t>IFOOD</t>
  </si>
  <si>
    <t>RAPPI</t>
  </si>
  <si>
    <t>....... +14</t>
  </si>
  <si>
    <t>GRATIFI</t>
  </si>
  <si>
    <t>DISCRI</t>
  </si>
  <si>
    <t>GRATIF</t>
  </si>
  <si>
    <t>CONSUMO</t>
  </si>
  <si>
    <t>DISTRI</t>
  </si>
  <si>
    <t>DISCRIM</t>
  </si>
  <si>
    <t>NOME</t>
  </si>
  <si>
    <t>DEPESAS</t>
  </si>
  <si>
    <t>[J</t>
  </si>
  <si>
    <t>PIX</t>
  </si>
  <si>
    <t xml:space="preserve"> </t>
  </si>
  <si>
    <t>PIX:</t>
  </si>
  <si>
    <t xml:space="preserve">  </t>
  </si>
  <si>
    <t/>
  </si>
  <si>
    <t>MARC</t>
  </si>
  <si>
    <t>POKE´S</t>
  </si>
  <si>
    <t xml:space="preserve">                                                       </t>
  </si>
  <si>
    <t>encadernação</t>
  </si>
  <si>
    <t>mercado</t>
  </si>
  <si>
    <t>CANETAS</t>
  </si>
  <si>
    <t>MERCADO</t>
  </si>
  <si>
    <t>TERRAÇO</t>
  </si>
  <si>
    <t>CARLOS</t>
  </si>
  <si>
    <t>XEROX</t>
  </si>
  <si>
    <t>ALCIRENE</t>
  </si>
  <si>
    <t>SUELIR</t>
  </si>
  <si>
    <t>quadro,papel</t>
  </si>
  <si>
    <t>papelaria</t>
  </si>
  <si>
    <t>STEFANY</t>
  </si>
  <si>
    <t>CAMISETA</t>
  </si>
  <si>
    <t>ELINEUDO</t>
  </si>
  <si>
    <t>BOMBONS</t>
  </si>
  <si>
    <t>BEATRIZ</t>
  </si>
  <si>
    <t>HIZA</t>
  </si>
  <si>
    <t>KELLY</t>
  </si>
  <si>
    <t>ANGELA</t>
  </si>
  <si>
    <t>CX DE BOMBOM</t>
  </si>
  <si>
    <t>CHRISTIANE</t>
  </si>
  <si>
    <t>papelraria</t>
  </si>
  <si>
    <t>suelir</t>
  </si>
  <si>
    <t>CONSUME</t>
  </si>
  <si>
    <t>FLAVIO</t>
  </si>
  <si>
    <t>GABRIEL</t>
  </si>
  <si>
    <t>CACIA</t>
  </si>
  <si>
    <t>ELAINE</t>
  </si>
  <si>
    <t>1582,3,6</t>
  </si>
  <si>
    <t>UDSON</t>
  </si>
  <si>
    <t>LIVRO DE PROTOCOLO</t>
  </si>
  <si>
    <t>IMPRESSAO</t>
  </si>
  <si>
    <t>1509,,03</t>
  </si>
  <si>
    <t>ULTENSILIO</t>
  </si>
  <si>
    <t>RAFAEL</t>
  </si>
  <si>
    <t>DIAS TRABA</t>
  </si>
  <si>
    <t>DESPOESAS</t>
  </si>
  <si>
    <t>LUVAS</t>
  </si>
  <si>
    <t>calculadora</t>
  </si>
  <si>
    <t>KELLEN</t>
  </si>
  <si>
    <t>139+4,25</t>
  </si>
  <si>
    <t>BOBINAS</t>
  </si>
  <si>
    <t>SABAO</t>
  </si>
  <si>
    <t>ANTONIA</t>
  </si>
  <si>
    <t>1463,,30</t>
  </si>
  <si>
    <t>ANA PAULA</t>
  </si>
  <si>
    <t>AJUDA DE CUSTO VALDIR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</si>
</sst>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6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4" tint="-0.499984740745262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8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theme="8" tint="-0.499984740745262"/>
      <name val="Calibri"/>
      <family val="2"/>
      <scheme val="minor"/>
    </font>
    <font>
      <b/>
      <i/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rgb="FF000000"/>
      </bottom>
      <diagonal/>
    </border>
    <border>
      <left/>
      <right style="hair">
        <color indexed="64"/>
      </right>
      <top style="hair">
        <color indexed="64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  <xf numFmtId="0" fontId="45" fillId="0" borderId="0"/>
  </cellStyleXfs>
  <cellXfs count="146">
    <xf numFmtId="0" fontId="0" fillId="0" borderId="0" xfId="0"/>
    <xf numFmtId="0" fontId="0" fillId="0" borderId="0" xfId="0" applyAlignment="1">
      <alignment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22" fillId="0" borderId="0" xfId="0" applyFont="1" applyAlignment="1">
      <alignment vertical="center"/>
    </xf>
    <xf numFmtId="0" fontId="0" fillId="33" borderId="0" xfId="0" applyFill="1" applyAlignment="1">
      <alignment vertical="center"/>
    </xf>
    <xf numFmtId="0" fontId="18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33" borderId="0" xfId="0" applyFill="1" applyAlignment="1">
      <alignment horizontal="right" vertical="center"/>
    </xf>
    <xf numFmtId="0" fontId="17" fillId="33" borderId="0" xfId="0" applyFont="1" applyFill="1" applyAlignment="1">
      <alignment horizontal="center" vertical="center"/>
    </xf>
    <xf numFmtId="0" fontId="17" fillId="33" borderId="0" xfId="0" applyFont="1" applyFill="1" applyAlignment="1">
      <alignment vertical="center"/>
    </xf>
    <xf numFmtId="0" fontId="24" fillId="33" borderId="0" xfId="0" applyFont="1" applyFill="1" applyAlignment="1">
      <alignment horizontal="center" vertical="center"/>
    </xf>
    <xf numFmtId="0" fontId="16" fillId="33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26" fillId="33" borderId="0" xfId="0" applyFont="1" applyFill="1" applyAlignment="1">
      <alignment vertical="center"/>
    </xf>
    <xf numFmtId="0" fontId="26" fillId="0" borderId="0" xfId="0" applyFont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4" fontId="17" fillId="33" borderId="0" xfId="0" applyNumberFormat="1" applyFont="1" applyFill="1" applyAlignment="1">
      <alignment horizontal="center" vertical="center"/>
    </xf>
    <xf numFmtId="4" fontId="13" fillId="33" borderId="0" xfId="0" applyNumberFormat="1" applyFont="1" applyFill="1" applyAlignment="1">
      <alignment horizontal="center" vertical="center"/>
    </xf>
    <xf numFmtId="164" fontId="0" fillId="33" borderId="0" xfId="0" applyNumberFormat="1" applyFill="1" applyAlignment="1">
      <alignment vertical="center"/>
    </xf>
    <xf numFmtId="0" fontId="29" fillId="33" borderId="0" xfId="0" applyFont="1" applyFill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4" fontId="0" fillId="0" borderId="0" xfId="42" applyFont="1" applyAlignment="1">
      <alignment horizontal="center"/>
    </xf>
    <xf numFmtId="0" fontId="13" fillId="36" borderId="26" xfId="0" applyFont="1" applyFill="1" applyBorder="1" applyAlignment="1">
      <alignment horizontal="center" vertical="center"/>
    </xf>
    <xf numFmtId="0" fontId="30" fillId="37" borderId="26" xfId="0" applyFont="1" applyFill="1" applyBorder="1" applyAlignment="1">
      <alignment horizontal="center"/>
    </xf>
    <xf numFmtId="44" fontId="30" fillId="37" borderId="26" xfId="42" applyFont="1" applyFill="1" applyBorder="1" applyAlignment="1">
      <alignment horizontal="center"/>
    </xf>
    <xf numFmtId="44" fontId="13" fillId="36" borderId="26" xfId="42" applyFont="1" applyFill="1" applyBorder="1" applyAlignment="1">
      <alignment horizontal="center" vertical="center"/>
    </xf>
    <xf numFmtId="4" fontId="17" fillId="0" borderId="0" xfId="0" applyNumberFormat="1" applyFont="1" applyAlignment="1">
      <alignment horizontal="center" vertical="center"/>
    </xf>
    <xf numFmtId="4" fontId="17" fillId="0" borderId="0" xfId="0" applyNumberFormat="1" applyFont="1" applyAlignment="1">
      <alignment vertical="center"/>
    </xf>
    <xf numFmtId="4" fontId="28" fillId="0" borderId="0" xfId="0" applyNumberFormat="1" applyFont="1" applyAlignment="1">
      <alignment horizontal="center" vertical="center"/>
    </xf>
    <xf numFmtId="4" fontId="28" fillId="0" borderId="0" xfId="0" applyNumberFormat="1" applyFont="1" applyAlignment="1">
      <alignment vertical="center"/>
    </xf>
    <xf numFmtId="4" fontId="24" fillId="0" borderId="0" xfId="0" applyNumberFormat="1" applyFont="1" applyAlignment="1">
      <alignment horizontal="center" vertical="center"/>
    </xf>
    <xf numFmtId="4" fontId="24" fillId="0" borderId="0" xfId="0" applyNumberFormat="1" applyFont="1" applyAlignment="1">
      <alignment vertical="center"/>
    </xf>
    <xf numFmtId="0" fontId="24" fillId="0" borderId="0" xfId="0" applyFont="1" applyAlignment="1">
      <alignment horizontal="center" vertical="center"/>
    </xf>
    <xf numFmtId="4" fontId="29" fillId="0" borderId="0" xfId="0" applyNumberFormat="1" applyFont="1" applyAlignment="1">
      <alignment horizontal="center" vertical="center"/>
    </xf>
    <xf numFmtId="0" fontId="17" fillId="0" borderId="0" xfId="0" applyFont="1" applyAlignment="1">
      <alignment vertical="center"/>
    </xf>
    <xf numFmtId="4" fontId="13" fillId="0" borderId="0" xfId="0" applyNumberFormat="1" applyFont="1" applyAlignment="1">
      <alignment horizontal="center" vertical="center"/>
    </xf>
    <xf numFmtId="0" fontId="26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4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164" fontId="16" fillId="0" borderId="0" xfId="0" applyNumberFormat="1" applyFont="1" applyAlignment="1">
      <alignment vertical="center"/>
    </xf>
    <xf numFmtId="0" fontId="31" fillId="0" borderId="0" xfId="0" applyFont="1" applyAlignment="1">
      <alignment vertical="center"/>
    </xf>
    <xf numFmtId="4" fontId="35" fillId="0" borderId="0" xfId="0" applyNumberFormat="1" applyFont="1" applyAlignment="1">
      <alignment horizontal="center" vertical="center"/>
    </xf>
    <xf numFmtId="4" fontId="35" fillId="0" borderId="0" xfId="0" applyNumberFormat="1" applyFont="1" applyAlignment="1">
      <alignment vertical="center"/>
    </xf>
    <xf numFmtId="0" fontId="35" fillId="0" borderId="0" xfId="0" applyFont="1" applyAlignment="1">
      <alignment horizontal="center" vertical="center"/>
    </xf>
    <xf numFmtId="17" fontId="21" fillId="36" borderId="26" xfId="0" applyNumberFormat="1" applyFont="1" applyFill="1" applyBorder="1" applyAlignment="1">
      <alignment horizontal="center" vertical="center"/>
    </xf>
    <xf numFmtId="164" fontId="23" fillId="38" borderId="26" xfId="0" applyNumberFormat="1" applyFont="1" applyFill="1" applyBorder="1" applyAlignment="1">
      <alignment horizontal="center" vertical="center" wrapText="1"/>
    </xf>
    <xf numFmtId="4" fontId="13" fillId="36" borderId="0" xfId="0" applyNumberFormat="1" applyFont="1" applyFill="1" applyAlignment="1">
      <alignment horizontal="center" vertical="center"/>
    </xf>
    <xf numFmtId="4" fontId="13" fillId="38" borderId="0" xfId="0" applyNumberFormat="1" applyFont="1" applyFill="1" applyAlignment="1">
      <alignment horizontal="center" vertical="center"/>
    </xf>
    <xf numFmtId="164" fontId="18" fillId="36" borderId="21" xfId="0" applyNumberFormat="1" applyFont="1" applyFill="1" applyBorder="1" applyAlignment="1">
      <alignment horizontal="center" vertical="center"/>
    </xf>
    <xf numFmtId="164" fontId="13" fillId="36" borderId="13" xfId="0" applyNumberFormat="1" applyFont="1" applyFill="1" applyBorder="1" applyAlignment="1">
      <alignment horizontal="center" vertical="center"/>
    </xf>
    <xf numFmtId="164" fontId="25" fillId="36" borderId="13" xfId="0" applyNumberFormat="1" applyFont="1" applyFill="1" applyBorder="1" applyAlignment="1">
      <alignment horizontal="center" vertical="center"/>
    </xf>
    <xf numFmtId="4" fontId="31" fillId="33" borderId="16" xfId="0" applyNumberFormat="1" applyFont="1" applyFill="1" applyBorder="1" applyAlignment="1">
      <alignment horizontal="center" vertical="center"/>
    </xf>
    <xf numFmtId="4" fontId="31" fillId="33" borderId="21" xfId="0" applyNumberFormat="1" applyFont="1" applyFill="1" applyBorder="1" applyAlignment="1">
      <alignment horizontal="center" vertical="center"/>
    </xf>
    <xf numFmtId="0" fontId="13" fillId="36" borderId="17" xfId="0" applyFont="1" applyFill="1" applyBorder="1" applyAlignment="1">
      <alignment horizontal="center" vertical="center" wrapText="1"/>
    </xf>
    <xf numFmtId="165" fontId="36" fillId="34" borderId="10" xfId="0" applyNumberFormat="1" applyFont="1" applyFill="1" applyBorder="1" applyAlignment="1">
      <alignment horizontal="center" vertical="center" wrapText="1"/>
    </xf>
    <xf numFmtId="8" fontId="36" fillId="34" borderId="10" xfId="0" applyNumberFormat="1" applyFont="1" applyFill="1" applyBorder="1" applyAlignment="1">
      <alignment horizontal="right" vertical="center" wrapText="1"/>
    </xf>
    <xf numFmtId="164" fontId="36" fillId="34" borderId="10" xfId="0" applyNumberFormat="1" applyFont="1" applyFill="1" applyBorder="1" applyAlignment="1">
      <alignment horizontal="right" vertical="center" wrapText="1"/>
    </xf>
    <xf numFmtId="164" fontId="36" fillId="34" borderId="18" xfId="0" applyNumberFormat="1" applyFont="1" applyFill="1" applyBorder="1" applyAlignment="1">
      <alignment horizontal="right" vertical="center" wrapText="1"/>
    </xf>
    <xf numFmtId="0" fontId="31" fillId="33" borderId="0" xfId="0" applyFont="1" applyFill="1" applyAlignment="1">
      <alignment vertical="center"/>
    </xf>
    <xf numFmtId="164" fontId="32" fillId="33" borderId="26" xfId="42" applyNumberFormat="1" applyFont="1" applyFill="1" applyBorder="1" applyAlignment="1">
      <alignment horizontal="center" vertical="center"/>
    </xf>
    <xf numFmtId="0" fontId="35" fillId="33" borderId="0" xfId="0" applyFont="1" applyFill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2" fillId="33" borderId="26" xfId="0" applyFont="1" applyFill="1" applyBorder="1" applyAlignment="1">
      <alignment horizontal="center" vertical="center"/>
    </xf>
    <xf numFmtId="0" fontId="33" fillId="0" borderId="0" xfId="0" applyFont="1" applyAlignment="1">
      <alignment vertical="center"/>
    </xf>
    <xf numFmtId="44" fontId="14" fillId="37" borderId="26" xfId="42" applyFont="1" applyFill="1" applyBorder="1" applyAlignment="1">
      <alignment horizontal="center"/>
    </xf>
    <xf numFmtId="0" fontId="37" fillId="36" borderId="26" xfId="0" applyFont="1" applyFill="1" applyBorder="1" applyAlignment="1">
      <alignment horizontal="center" vertical="center"/>
    </xf>
    <xf numFmtId="0" fontId="38" fillId="0" borderId="0" xfId="0" applyFont="1"/>
    <xf numFmtId="0" fontId="39" fillId="37" borderId="26" xfId="0" applyFont="1" applyFill="1" applyBorder="1" applyAlignment="1">
      <alignment horizontal="center"/>
    </xf>
    <xf numFmtId="44" fontId="39" fillId="37" borderId="26" xfId="42" applyFont="1" applyFill="1" applyBorder="1" applyAlignment="1">
      <alignment horizontal="center"/>
    </xf>
    <xf numFmtId="44" fontId="37" fillId="36" borderId="26" xfId="42" applyFont="1" applyFill="1" applyBorder="1" applyAlignment="1">
      <alignment horizontal="center" vertical="center"/>
    </xf>
    <xf numFmtId="44" fontId="40" fillId="37" borderId="26" xfId="42" applyFont="1" applyFill="1" applyBorder="1" applyAlignment="1">
      <alignment horizontal="center"/>
    </xf>
    <xf numFmtId="44" fontId="41" fillId="37" borderId="26" xfId="42" applyFont="1" applyFill="1" applyBorder="1" applyAlignment="1">
      <alignment horizontal="center"/>
    </xf>
    <xf numFmtId="8" fontId="30" fillId="37" borderId="26" xfId="42" applyNumberFormat="1" applyFont="1" applyFill="1" applyBorder="1" applyAlignment="1">
      <alignment horizontal="center"/>
    </xf>
    <xf numFmtId="0" fontId="0" fillId="37" borderId="0" xfId="0" applyFill="1"/>
    <xf numFmtId="44" fontId="39" fillId="34" borderId="26" xfId="42" applyFont="1" applyFill="1" applyBorder="1" applyAlignment="1">
      <alignment horizontal="center"/>
    </xf>
    <xf numFmtId="44" fontId="42" fillId="37" borderId="26" xfId="42" applyFont="1" applyFill="1" applyBorder="1" applyAlignment="1">
      <alignment horizontal="center"/>
    </xf>
    <xf numFmtId="44" fontId="43" fillId="37" borderId="26" xfId="42" applyFont="1" applyFill="1" applyBorder="1" applyAlignment="1">
      <alignment horizontal="center"/>
    </xf>
    <xf numFmtId="44" fontId="44" fillId="37" borderId="26" xfId="42" applyFont="1" applyFill="1" applyBorder="1" applyAlignment="1">
      <alignment horizontal="center"/>
    </xf>
    <xf numFmtId="0" fontId="16" fillId="0" borderId="0" xfId="0" quotePrefix="1" applyFont="1" applyAlignment="1">
      <alignment vertical="center"/>
    </xf>
    <xf numFmtId="44" fontId="46" fillId="37" borderId="26" xfId="42" applyFont="1" applyFill="1" applyBorder="1" applyAlignment="1">
      <alignment horizontal="center"/>
    </xf>
    <xf numFmtId="165" fontId="36" fillId="33" borderId="0" xfId="0" applyNumberFormat="1" applyFont="1" applyFill="1" applyAlignment="1">
      <alignment horizontal="center" vertical="center" wrapText="1"/>
    </xf>
    <xf numFmtId="165" fontId="36" fillId="33" borderId="10" xfId="0" applyNumberFormat="1" applyFont="1" applyFill="1" applyBorder="1" applyAlignment="1">
      <alignment horizontal="center" vertical="center" wrapText="1"/>
    </xf>
    <xf numFmtId="164" fontId="30" fillId="37" borderId="26" xfId="0" applyNumberFormat="1" applyFont="1" applyFill="1" applyBorder="1" applyAlignment="1">
      <alignment horizontal="center"/>
    </xf>
    <xf numFmtId="164" fontId="47" fillId="34" borderId="10" xfId="0" applyNumberFormat="1" applyFont="1" applyFill="1" applyBorder="1" applyAlignment="1">
      <alignment horizontal="right" vertical="center" wrapText="1"/>
    </xf>
    <xf numFmtId="44" fontId="17" fillId="0" borderId="0" xfId="42" applyFont="1" applyAlignment="1">
      <alignment horizontal="center"/>
    </xf>
    <xf numFmtId="44" fontId="17" fillId="33" borderId="0" xfId="42" applyFont="1" applyFill="1" applyBorder="1" applyAlignment="1">
      <alignment horizontal="center"/>
    </xf>
    <xf numFmtId="2" fontId="30" fillId="37" borderId="26" xfId="42" applyNumberFormat="1" applyFont="1" applyFill="1" applyBorder="1" applyAlignment="1">
      <alignment horizontal="center"/>
    </xf>
    <xf numFmtId="16" fontId="30" fillId="39" borderId="26" xfId="42" applyNumberFormat="1" applyFont="1" applyFill="1" applyBorder="1" applyAlignment="1">
      <alignment horizontal="center"/>
    </xf>
    <xf numFmtId="44" fontId="30" fillId="39" borderId="26" xfId="42" applyFont="1" applyFill="1" applyBorder="1" applyAlignment="1">
      <alignment horizontal="center"/>
    </xf>
    <xf numFmtId="44" fontId="36" fillId="37" borderId="26" xfId="42" applyFont="1" applyFill="1" applyBorder="1" applyAlignment="1">
      <alignment horizontal="center"/>
    </xf>
    <xf numFmtId="44" fontId="48" fillId="37" borderId="26" xfId="42" applyFont="1" applyFill="1" applyBorder="1" applyAlignment="1">
      <alignment horizontal="center"/>
    </xf>
    <xf numFmtId="44" fontId="49" fillId="37" borderId="26" xfId="42" applyFont="1" applyFill="1" applyBorder="1" applyAlignment="1">
      <alignment horizontal="center"/>
    </xf>
    <xf numFmtId="44" fontId="14" fillId="39" borderId="26" xfId="42" applyFont="1" applyFill="1" applyBorder="1" applyAlignment="1">
      <alignment horizontal="center"/>
    </xf>
    <xf numFmtId="164" fontId="36" fillId="34" borderId="17" xfId="0" applyNumberFormat="1" applyFont="1" applyFill="1" applyBorder="1" applyAlignment="1">
      <alignment horizontal="right" vertical="center" wrapText="1"/>
    </xf>
    <xf numFmtId="2" fontId="13" fillId="34" borderId="17" xfId="0" applyNumberFormat="1" applyFont="1" applyFill="1" applyBorder="1" applyAlignment="1">
      <alignment horizontal="right" vertical="center" wrapText="1"/>
    </xf>
    <xf numFmtId="164" fontId="23" fillId="36" borderId="13" xfId="0" applyNumberFormat="1" applyFont="1" applyFill="1" applyBorder="1" applyAlignment="1">
      <alignment horizontal="left" vertical="center"/>
    </xf>
    <xf numFmtId="164" fontId="23" fillId="36" borderId="16" xfId="0" applyNumberFormat="1" applyFont="1" applyFill="1" applyBorder="1" applyAlignment="1">
      <alignment horizontal="left" vertical="center"/>
    </xf>
    <xf numFmtId="0" fontId="13" fillId="38" borderId="11" xfId="0" applyFont="1" applyFill="1" applyBorder="1" applyAlignment="1">
      <alignment horizontal="right" vertical="center" wrapText="1"/>
    </xf>
    <xf numFmtId="0" fontId="13" fillId="38" borderId="12" xfId="0" applyFont="1" applyFill="1" applyBorder="1" applyAlignment="1">
      <alignment horizontal="right" vertical="center" wrapText="1"/>
    </xf>
    <xf numFmtId="0" fontId="13" fillId="38" borderId="14" xfId="0" applyFont="1" applyFill="1" applyBorder="1" applyAlignment="1">
      <alignment horizontal="right" vertical="center" wrapText="1"/>
    </xf>
    <xf numFmtId="0" fontId="13" fillId="38" borderId="15" xfId="0" applyFont="1" applyFill="1" applyBorder="1" applyAlignment="1">
      <alignment horizontal="right" vertical="center" wrapText="1"/>
    </xf>
    <xf numFmtId="164" fontId="23" fillId="38" borderId="26" xfId="0" applyNumberFormat="1" applyFont="1" applyFill="1" applyBorder="1" applyAlignment="1">
      <alignment horizontal="center" vertical="center"/>
    </xf>
    <xf numFmtId="0" fontId="23" fillId="38" borderId="26" xfId="0" applyFont="1" applyFill="1" applyBorder="1" applyAlignment="1">
      <alignment horizontal="right" vertical="center" wrapText="1"/>
    </xf>
    <xf numFmtId="164" fontId="23" fillId="36" borderId="13" xfId="0" applyNumberFormat="1" applyFont="1" applyFill="1" applyBorder="1" applyAlignment="1">
      <alignment horizontal="center" vertical="center"/>
    </xf>
    <xf numFmtId="164" fontId="23" fillId="36" borderId="16" xfId="0" applyNumberFormat="1" applyFont="1" applyFill="1" applyBorder="1" applyAlignment="1">
      <alignment horizontal="center" vertical="center"/>
    </xf>
    <xf numFmtId="0" fontId="13" fillId="36" borderId="11" xfId="0" applyFont="1" applyFill="1" applyBorder="1" applyAlignment="1">
      <alignment horizontal="center" vertical="center" wrapText="1"/>
    </xf>
    <xf numFmtId="0" fontId="13" fillId="36" borderId="12" xfId="0" applyFont="1" applyFill="1" applyBorder="1" applyAlignment="1">
      <alignment horizontal="center" vertical="center" wrapText="1"/>
    </xf>
    <xf numFmtId="0" fontId="13" fillId="36" borderId="14" xfId="0" applyFont="1" applyFill="1" applyBorder="1" applyAlignment="1">
      <alignment horizontal="center" vertical="center" wrapText="1"/>
    </xf>
    <xf numFmtId="0" fontId="13" fillId="36" borderId="15" xfId="0" applyFont="1" applyFill="1" applyBorder="1" applyAlignment="1">
      <alignment horizontal="center" vertical="center" wrapText="1"/>
    </xf>
    <xf numFmtId="164" fontId="23" fillId="38" borderId="13" xfId="0" applyNumberFormat="1" applyFont="1" applyFill="1" applyBorder="1" applyAlignment="1">
      <alignment horizontal="left" vertical="center"/>
    </xf>
    <xf numFmtId="164" fontId="23" fillId="38" borderId="16" xfId="0" applyNumberFormat="1" applyFont="1" applyFill="1" applyBorder="1" applyAlignment="1">
      <alignment horizontal="left" vertical="center"/>
    </xf>
    <xf numFmtId="0" fontId="13" fillId="36" borderId="11" xfId="0" applyFont="1" applyFill="1" applyBorder="1" applyAlignment="1">
      <alignment horizontal="right" vertical="center" wrapText="1"/>
    </xf>
    <xf numFmtId="0" fontId="13" fillId="36" borderId="12" xfId="0" applyFont="1" applyFill="1" applyBorder="1" applyAlignment="1">
      <alignment horizontal="right" vertical="center" wrapText="1"/>
    </xf>
    <xf numFmtId="0" fontId="13" fillId="36" borderId="14" xfId="0" applyFont="1" applyFill="1" applyBorder="1" applyAlignment="1">
      <alignment horizontal="right" vertical="center" wrapText="1"/>
    </xf>
    <xf numFmtId="0" fontId="13" fillId="36" borderId="15" xfId="0" applyFont="1" applyFill="1" applyBorder="1" applyAlignment="1">
      <alignment horizontal="right" vertical="center" wrapText="1"/>
    </xf>
    <xf numFmtId="0" fontId="18" fillId="36" borderId="26" xfId="0" applyFont="1" applyFill="1" applyBorder="1" applyAlignment="1">
      <alignment horizontal="center" vertical="center"/>
    </xf>
    <xf numFmtId="0" fontId="34" fillId="33" borderId="26" xfId="0" applyFont="1" applyFill="1" applyBorder="1" applyAlignment="1">
      <alignment horizontal="center" vertical="center"/>
    </xf>
    <xf numFmtId="0" fontId="23" fillId="38" borderId="26" xfId="0" quotePrefix="1" applyFont="1" applyFill="1" applyBorder="1" applyAlignment="1">
      <alignment horizontal="center" vertical="center" wrapText="1"/>
    </xf>
    <xf numFmtId="17" fontId="18" fillId="36" borderId="26" xfId="0" applyNumberFormat="1" applyFont="1" applyFill="1" applyBorder="1" applyAlignment="1">
      <alignment horizontal="center" vertical="center"/>
    </xf>
    <xf numFmtId="0" fontId="18" fillId="36" borderId="27" xfId="0" applyFont="1" applyFill="1" applyBorder="1" applyAlignment="1">
      <alignment horizontal="center" vertical="center"/>
    </xf>
    <xf numFmtId="0" fontId="18" fillId="36" borderId="28" xfId="0" applyFont="1" applyFill="1" applyBorder="1" applyAlignment="1">
      <alignment horizontal="center" vertical="center"/>
    </xf>
    <xf numFmtId="4" fontId="31" fillId="33" borderId="14" xfId="0" applyNumberFormat="1" applyFont="1" applyFill="1" applyBorder="1" applyAlignment="1">
      <alignment horizontal="left" vertical="center"/>
    </xf>
    <xf numFmtId="4" fontId="31" fillId="33" borderId="15" xfId="0" applyNumberFormat="1" applyFont="1" applyFill="1" applyBorder="1" applyAlignment="1">
      <alignment horizontal="left" vertical="center"/>
    </xf>
    <xf numFmtId="0" fontId="13" fillId="36" borderId="19" xfId="0" applyFont="1" applyFill="1" applyBorder="1" applyAlignment="1">
      <alignment horizontal="center" vertical="center" wrapText="1"/>
    </xf>
    <xf numFmtId="0" fontId="13" fillId="36" borderId="22" xfId="0" applyFont="1" applyFill="1" applyBorder="1" applyAlignment="1">
      <alignment horizontal="center" vertical="center" wrapText="1"/>
    </xf>
    <xf numFmtId="0" fontId="13" fillId="36" borderId="24" xfId="0" applyFont="1" applyFill="1" applyBorder="1" applyAlignment="1">
      <alignment horizontal="center" vertical="center" wrapText="1"/>
    </xf>
    <xf numFmtId="0" fontId="13" fillId="36" borderId="25" xfId="0" applyFont="1" applyFill="1" applyBorder="1" applyAlignment="1">
      <alignment horizontal="center" vertical="center" wrapText="1"/>
    </xf>
    <xf numFmtId="4" fontId="31" fillId="33" borderId="20" xfId="0" applyNumberFormat="1" applyFont="1" applyFill="1" applyBorder="1" applyAlignment="1">
      <alignment horizontal="left" vertical="center"/>
    </xf>
    <xf numFmtId="4" fontId="31" fillId="33" borderId="0" xfId="0" applyNumberFormat="1" applyFont="1" applyFill="1" applyAlignment="1">
      <alignment horizontal="left" vertical="center"/>
    </xf>
    <xf numFmtId="0" fontId="13" fillId="36" borderId="11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 vertical="center"/>
    </xf>
    <xf numFmtId="0" fontId="18" fillId="36" borderId="11" xfId="0" applyFont="1" applyFill="1" applyBorder="1" applyAlignment="1">
      <alignment horizontal="center" vertical="center"/>
    </xf>
    <xf numFmtId="0" fontId="18" fillId="36" borderId="12" xfId="0" applyFont="1" applyFill="1" applyBorder="1" applyAlignment="1">
      <alignment horizontal="center" vertical="center"/>
    </xf>
    <xf numFmtId="0" fontId="34" fillId="33" borderId="19" xfId="0" applyFont="1" applyFill="1" applyBorder="1" applyAlignment="1">
      <alignment horizontal="center" vertical="center"/>
    </xf>
    <xf numFmtId="0" fontId="34" fillId="33" borderId="23" xfId="0" applyFont="1" applyFill="1" applyBorder="1" applyAlignment="1">
      <alignment horizontal="center" vertical="center"/>
    </xf>
    <xf numFmtId="0" fontId="34" fillId="33" borderId="22" xfId="0" applyFont="1" applyFill="1" applyBorder="1" applyAlignment="1">
      <alignment horizontal="center" vertical="center"/>
    </xf>
    <xf numFmtId="0" fontId="21" fillId="36" borderId="26" xfId="0" applyFont="1" applyFill="1" applyBorder="1" applyAlignment="1">
      <alignment horizontal="center" vertical="center"/>
    </xf>
    <xf numFmtId="0" fontId="21" fillId="35" borderId="26" xfId="0" applyFont="1" applyFill="1" applyBorder="1" applyAlignment="1">
      <alignment horizontal="center" vertical="center"/>
    </xf>
    <xf numFmtId="0" fontId="23" fillId="38" borderId="26" xfId="0" quotePrefix="1" applyFont="1" applyFill="1" applyBorder="1" applyAlignment="1">
      <alignment horizontal="right" vertical="center" wrapText="1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Moeda" xfId="42" builtinId="4"/>
    <cellStyle name="Neutro" xfId="8" builtinId="28" customBuiltin="1"/>
    <cellStyle name="Normal" xfId="0" builtinId="0"/>
    <cellStyle name="Normal 2" xfId="43" xr:uid="{7F9AF06B-EA3D-4C02-B64F-BCA0546D84E8}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776D"/>
      <color rgb="FF00CC00"/>
      <color rgb="FF0000FF"/>
      <color rgb="FFFF33CC"/>
      <color rgb="FFFF66FF"/>
      <color rgb="FFFFFF00"/>
      <color rgb="FF00FF00"/>
      <color rgb="FF9966FF"/>
      <color rgb="FFFF8A81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microsoft.com/office/2017/10/relationships/person" Target="persons/person14.xml"/><Relationship Id="rId21" Type="http://schemas.microsoft.com/office/2017/10/relationships/person" Target="persons/person9.xml"/><Relationship Id="rId42" Type="http://schemas.microsoft.com/office/2017/10/relationships/person" Target="persons/person30.xml"/><Relationship Id="rId47" Type="http://schemas.microsoft.com/office/2017/10/relationships/person" Target="persons/person35.xml"/><Relationship Id="rId63" Type="http://schemas.microsoft.com/office/2017/10/relationships/person" Target="persons/person51.xml"/><Relationship Id="rId68" Type="http://schemas.microsoft.com/office/2017/10/relationships/person" Target="persons/person55.xml"/><Relationship Id="rId84" Type="http://schemas.microsoft.com/office/2017/10/relationships/person" Target="persons/person71.xml"/><Relationship Id="rId89" Type="http://schemas.microsoft.com/office/2017/10/relationships/person" Target="persons/person77.xml"/><Relationship Id="rId7" Type="http://schemas.openxmlformats.org/officeDocument/2006/relationships/theme" Target="theme/theme1.xml"/><Relationship Id="rId71" Type="http://schemas.microsoft.com/office/2017/10/relationships/person" Target="persons/person57.xml"/><Relationship Id="rId92" Type="http://schemas.microsoft.com/office/2017/10/relationships/person" Target="persons/person80.xml"/><Relationship Id="rId2" Type="http://schemas.openxmlformats.org/officeDocument/2006/relationships/worksheet" Target="worksheets/sheet2.xml"/><Relationship Id="rId16" Type="http://schemas.microsoft.com/office/2017/10/relationships/person" Target="persons/person4.xml"/><Relationship Id="rId29" Type="http://schemas.microsoft.com/office/2017/10/relationships/person" Target="persons/person17.xml"/><Relationship Id="rId107" Type="http://schemas.microsoft.com/office/2017/10/relationships/person" Target="persons/person.xml"/><Relationship Id="rId24" Type="http://schemas.microsoft.com/office/2017/10/relationships/person" Target="persons/person12.xml"/><Relationship Id="rId32" Type="http://schemas.microsoft.com/office/2017/10/relationships/person" Target="persons/person19.xml"/><Relationship Id="rId37" Type="http://schemas.microsoft.com/office/2017/10/relationships/person" Target="persons/person25.xml"/><Relationship Id="rId40" Type="http://schemas.microsoft.com/office/2017/10/relationships/person" Target="persons/person28.xml"/><Relationship Id="rId45" Type="http://schemas.microsoft.com/office/2017/10/relationships/person" Target="persons/person32.xml"/><Relationship Id="rId53" Type="http://schemas.microsoft.com/office/2017/10/relationships/person" Target="persons/person40.xml"/><Relationship Id="rId58" Type="http://schemas.microsoft.com/office/2017/10/relationships/person" Target="persons/person46.xml"/><Relationship Id="rId66" Type="http://schemas.microsoft.com/office/2017/10/relationships/person" Target="persons/person53.xml"/><Relationship Id="rId74" Type="http://schemas.microsoft.com/office/2017/10/relationships/person" Target="persons/person61.xml"/><Relationship Id="rId79" Type="http://schemas.microsoft.com/office/2017/10/relationships/person" Target="persons/person66.xml"/><Relationship Id="rId87" Type="http://schemas.microsoft.com/office/2017/10/relationships/person" Target="persons/person74.xml"/><Relationship Id="rId102" Type="http://schemas.microsoft.com/office/2017/10/relationships/person" Target="persons/person89.xml"/><Relationship Id="rId5" Type="http://schemas.openxmlformats.org/officeDocument/2006/relationships/worksheet" Target="worksheets/sheet5.xml"/><Relationship Id="rId61" Type="http://schemas.microsoft.com/office/2017/10/relationships/person" Target="persons/person48.xml"/><Relationship Id="rId82" Type="http://schemas.microsoft.com/office/2017/10/relationships/person" Target="persons/person69.xml"/><Relationship Id="rId90" Type="http://schemas.microsoft.com/office/2017/10/relationships/person" Target="persons/person78.xml"/><Relationship Id="rId95" Type="http://schemas.microsoft.com/office/2017/10/relationships/person" Target="persons/person82.xml"/><Relationship Id="rId19" Type="http://schemas.microsoft.com/office/2017/10/relationships/person" Target="persons/person8.xml"/><Relationship Id="rId77" Type="http://schemas.microsoft.com/office/2017/10/relationships/person" Target="persons/person67.xml"/><Relationship Id="rId69" Type="http://schemas.microsoft.com/office/2017/10/relationships/person" Target="persons/person59.xml"/><Relationship Id="rId64" Type="http://schemas.microsoft.com/office/2017/10/relationships/person" Target="persons/person54.xml"/><Relationship Id="rId56" Type="http://schemas.microsoft.com/office/2017/10/relationships/person" Target="persons/person45.xml"/><Relationship Id="rId48" Type="http://schemas.microsoft.com/office/2017/10/relationships/person" Target="persons/person37.xml"/><Relationship Id="rId43" Type="http://schemas.microsoft.com/office/2017/10/relationships/person" Target="persons/person33.xml"/><Relationship Id="rId35" Type="http://schemas.microsoft.com/office/2017/10/relationships/person" Target="persons/person24.xml"/><Relationship Id="rId30" Type="http://schemas.microsoft.com/office/2017/10/relationships/person" Target="persons/person20.xml"/><Relationship Id="rId27" Type="http://schemas.microsoft.com/office/2017/10/relationships/person" Target="persons/person16.xml"/><Relationship Id="rId22" Type="http://schemas.microsoft.com/office/2017/10/relationships/person" Target="persons/person11.xml"/><Relationship Id="rId14" Type="http://schemas.microsoft.com/office/2017/10/relationships/person" Target="persons/person3.xml"/><Relationship Id="rId100" Type="http://schemas.microsoft.com/office/2017/10/relationships/person" Target="persons/person87.xml"/><Relationship Id="rId105" Type="http://schemas.microsoft.com/office/2017/10/relationships/person" Target="persons/person92.xml"/><Relationship Id="rId8" Type="http://schemas.openxmlformats.org/officeDocument/2006/relationships/styles" Target="styles.xml"/><Relationship Id="rId85" Type="http://schemas.microsoft.com/office/2017/10/relationships/person" Target="persons/person73.xml"/><Relationship Id="rId80" Type="http://schemas.microsoft.com/office/2017/10/relationships/person" Target="persons/person70.xml"/><Relationship Id="rId72" Type="http://schemas.microsoft.com/office/2017/10/relationships/person" Target="persons/person62.xml"/><Relationship Id="rId51" Type="http://schemas.microsoft.com/office/2017/10/relationships/person" Target="persons/person41.xml"/><Relationship Id="rId93" Type="http://schemas.microsoft.com/office/2017/10/relationships/person" Target="persons/person81.xml"/><Relationship Id="rId98" Type="http://schemas.microsoft.com/office/2017/10/relationships/person" Target="persons/person86.xml"/><Relationship Id="rId3" Type="http://schemas.openxmlformats.org/officeDocument/2006/relationships/worksheet" Target="worksheets/sheet3.xml"/><Relationship Id="rId67" Type="http://schemas.microsoft.com/office/2017/10/relationships/person" Target="persons/person56.xml"/><Relationship Id="rId12" Type="http://schemas.microsoft.com/office/2017/10/relationships/person" Target="persons/person0.xml"/><Relationship Id="rId17" Type="http://schemas.microsoft.com/office/2017/10/relationships/person" Target="persons/person5.xml"/><Relationship Id="rId25" Type="http://schemas.microsoft.com/office/2017/10/relationships/person" Target="persons/person13.xml"/><Relationship Id="rId33" Type="http://schemas.microsoft.com/office/2017/10/relationships/person" Target="persons/person21.xml"/><Relationship Id="rId38" Type="http://schemas.microsoft.com/office/2017/10/relationships/person" Target="persons/person26.xml"/><Relationship Id="rId46" Type="http://schemas.microsoft.com/office/2017/10/relationships/person" Target="persons/person34.xml"/><Relationship Id="rId59" Type="http://schemas.microsoft.com/office/2017/10/relationships/person" Target="persons/person47.xml"/><Relationship Id="rId103" Type="http://schemas.microsoft.com/office/2017/10/relationships/person" Target="persons/person91.xml"/><Relationship Id="rId83" Type="http://schemas.microsoft.com/office/2017/10/relationships/person" Target="persons/person72.xml"/><Relationship Id="rId75" Type="http://schemas.microsoft.com/office/2017/10/relationships/person" Target="persons/person64.xml"/><Relationship Id="rId70" Type="http://schemas.microsoft.com/office/2017/10/relationships/person" Target="persons/person58.xml"/><Relationship Id="rId20" Type="http://schemas.microsoft.com/office/2017/10/relationships/person" Target="persons/person7.xml"/><Relationship Id="rId41" Type="http://schemas.microsoft.com/office/2017/10/relationships/person" Target="persons/person29.xml"/><Relationship Id="rId54" Type="http://schemas.microsoft.com/office/2017/10/relationships/person" Target="persons/person42.xml"/><Relationship Id="rId62" Type="http://schemas.microsoft.com/office/2017/10/relationships/person" Target="persons/person50.xml"/><Relationship Id="rId88" Type="http://schemas.microsoft.com/office/2017/10/relationships/person" Target="persons/person76.xml"/><Relationship Id="rId91" Type="http://schemas.microsoft.com/office/2017/10/relationships/person" Target="persons/person79.xml"/><Relationship Id="rId96" Type="http://schemas.microsoft.com/office/2017/10/relationships/person" Target="persons/person8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microsoft.com/office/2017/10/relationships/person" Target="persons/person2.xml"/><Relationship Id="rId23" Type="http://schemas.microsoft.com/office/2017/10/relationships/person" Target="persons/person10.xml"/><Relationship Id="rId28" Type="http://schemas.microsoft.com/office/2017/10/relationships/person" Target="persons/person15.xml"/><Relationship Id="rId36" Type="http://schemas.microsoft.com/office/2017/10/relationships/person" Target="persons/person23.xml"/><Relationship Id="rId49" Type="http://schemas.microsoft.com/office/2017/10/relationships/person" Target="persons/person36.xml"/><Relationship Id="rId57" Type="http://schemas.microsoft.com/office/2017/10/relationships/person" Target="persons/person44.xml"/><Relationship Id="rId106" Type="http://schemas.microsoft.com/office/2017/10/relationships/person" Target="persons/person94.xml"/><Relationship Id="rId10" Type="http://schemas.openxmlformats.org/officeDocument/2006/relationships/calcChain" Target="calcChain.xml"/><Relationship Id="rId101" Type="http://schemas.microsoft.com/office/2017/10/relationships/person" Target="persons/person90.xml"/><Relationship Id="rId99" Type="http://schemas.microsoft.com/office/2017/10/relationships/person" Target="persons/person88.xml"/><Relationship Id="rId94" Type="http://schemas.microsoft.com/office/2017/10/relationships/person" Target="persons/person83.xml"/><Relationship Id="rId86" Type="http://schemas.microsoft.com/office/2017/10/relationships/person" Target="persons/person75.xml"/><Relationship Id="rId60" Type="http://schemas.microsoft.com/office/2017/10/relationships/person" Target="persons/person49.xml"/><Relationship Id="rId31" Type="http://schemas.microsoft.com/office/2017/10/relationships/person" Target="persons/person18.xml"/><Relationship Id="rId44" Type="http://schemas.microsoft.com/office/2017/10/relationships/person" Target="persons/person31.xml"/><Relationship Id="rId52" Type="http://schemas.microsoft.com/office/2017/10/relationships/person" Target="persons/person39.xml"/><Relationship Id="rId65" Type="http://schemas.microsoft.com/office/2017/10/relationships/person" Target="persons/person52.xml"/><Relationship Id="rId73" Type="http://schemas.microsoft.com/office/2017/10/relationships/person" Target="persons/person60.xml"/><Relationship Id="rId78" Type="http://schemas.microsoft.com/office/2017/10/relationships/person" Target="persons/person65.xml"/><Relationship Id="rId81" Type="http://schemas.microsoft.com/office/2017/10/relationships/person" Target="persons/person68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3" Type="http://schemas.microsoft.com/office/2017/10/relationships/person" Target="persons/person1.xml"/><Relationship Id="rId18" Type="http://schemas.microsoft.com/office/2017/10/relationships/person" Target="persons/person6.xml"/><Relationship Id="rId39" Type="http://schemas.microsoft.com/office/2017/10/relationships/person" Target="persons/person27.xml"/><Relationship Id="rId104" Type="http://schemas.microsoft.com/office/2017/10/relationships/person" Target="persons/person93.xml"/><Relationship Id="rId34" Type="http://schemas.microsoft.com/office/2017/10/relationships/person" Target="persons/person22.xml"/><Relationship Id="rId50" Type="http://schemas.microsoft.com/office/2017/10/relationships/person" Target="persons/person38.xml"/><Relationship Id="rId55" Type="http://schemas.microsoft.com/office/2017/10/relationships/person" Target="persons/person43.xml"/><Relationship Id="rId76" Type="http://schemas.microsoft.com/office/2017/10/relationships/person" Target="persons/person63.xml"/><Relationship Id="rId97" Type="http://schemas.microsoft.com/office/2017/10/relationships/person" Target="persons/person85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488</xdr:colOff>
          <xdr:row>4</xdr:row>
          <xdr:rowOff>33948</xdr:rowOff>
        </xdr:from>
        <xdr:to>
          <xdr:col>1</xdr:col>
          <xdr:colOff>714863</xdr:colOff>
          <xdr:row>4</xdr:row>
          <xdr:rowOff>214923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4"/>
  <dimension ref="A1:Y3345"/>
  <sheetViews>
    <sheetView showGridLines="0" zoomScale="78" zoomScaleNormal="78" workbookViewId="0">
      <pane xSplit="1" ySplit="6" topLeftCell="B52" activePane="bottomRight" state="frozen"/>
      <selection pane="topRight" activeCell="B1" sqref="B1"/>
      <selection pane="bottomLeft" activeCell="A6" sqref="A6"/>
      <selection pane="bottomRight" activeCell="O66" sqref="O66"/>
    </sheetView>
  </sheetViews>
  <sheetFormatPr defaultColWidth="12.7109375" defaultRowHeight="15" x14ac:dyDescent="0.25"/>
  <cols>
    <col min="1" max="1" width="2.5703125" style="1" customWidth="1"/>
    <col min="2" max="3" width="12.7109375" style="1" customWidth="1"/>
    <col min="4" max="4" width="18.5703125" style="3" bestFit="1" customWidth="1"/>
    <col min="5" max="5" width="2.85546875" style="32" customWidth="1"/>
    <col min="6" max="7" width="12.7109375" style="7" customWidth="1"/>
    <col min="8" max="8" width="18.7109375" style="7" bestFit="1" customWidth="1"/>
    <col min="9" max="9" width="2.7109375" style="33" customWidth="1"/>
    <col min="10" max="11" width="12.7109375" style="1" customWidth="1"/>
    <col min="12" max="12" width="16.42578125" style="1" customWidth="1"/>
    <col min="13" max="13" width="2.7109375" style="33" customWidth="1"/>
    <col min="14" max="15" width="12.7109375" style="1" customWidth="1"/>
    <col min="16" max="16" width="18" style="1" bestFit="1" customWidth="1"/>
    <col min="17" max="17" width="2.7109375" style="1" customWidth="1"/>
    <col min="18" max="19" width="12.7109375" style="1" customWidth="1"/>
    <col min="20" max="20" width="18.5703125" style="1" bestFit="1" customWidth="1"/>
    <col min="21" max="21" width="2.7109375" style="1" customWidth="1"/>
    <col min="22" max="23" width="12.7109375" style="1" customWidth="1"/>
    <col min="24" max="24" width="18.5703125" style="1" bestFit="1" customWidth="1"/>
    <col min="25" max="25" width="2.7109375" style="1" customWidth="1"/>
    <col min="26" max="16384" width="12.7109375" style="1"/>
  </cols>
  <sheetData>
    <row r="1" spans="1:25" ht="18" customHeight="1" x14ac:dyDescent="0.25">
      <c r="A1" s="5"/>
      <c r="B1" s="5"/>
      <c r="C1" s="5"/>
      <c r="D1" s="11"/>
      <c r="F1" s="9"/>
      <c r="G1" s="9"/>
      <c r="H1" s="9"/>
      <c r="J1" s="5"/>
      <c r="K1" s="5"/>
      <c r="L1" s="5"/>
      <c r="M1" s="32"/>
      <c r="N1" s="5"/>
      <c r="O1" s="5"/>
      <c r="P1" s="5"/>
      <c r="R1" s="5"/>
      <c r="S1" s="5"/>
      <c r="T1" s="5"/>
      <c r="V1" s="9"/>
      <c r="W1" s="9"/>
      <c r="X1" s="9"/>
      <c r="Y1" s="9"/>
    </row>
    <row r="2" spans="1:25" ht="18" customHeight="1" x14ac:dyDescent="0.25">
      <c r="A2" s="5"/>
      <c r="B2" s="125" t="s">
        <v>15</v>
      </c>
      <c r="C2" s="125"/>
      <c r="D2" s="51">
        <v>45413</v>
      </c>
      <c r="F2" s="122" t="s">
        <v>15</v>
      </c>
      <c r="G2" s="122"/>
      <c r="H2" s="51">
        <v>45413</v>
      </c>
      <c r="J2" s="122" t="s">
        <v>15</v>
      </c>
      <c r="K2" s="122"/>
      <c r="L2" s="51">
        <v>45413</v>
      </c>
      <c r="N2" s="126" t="s">
        <v>15</v>
      </c>
      <c r="O2" s="127"/>
      <c r="P2" s="51">
        <v>45413</v>
      </c>
      <c r="R2" s="122" t="s">
        <v>15</v>
      </c>
      <c r="S2" s="122"/>
      <c r="T2" s="51">
        <v>45413</v>
      </c>
      <c r="V2" s="122" t="s">
        <v>15</v>
      </c>
      <c r="W2" s="122"/>
      <c r="X2" s="51">
        <v>45413</v>
      </c>
      <c r="Y2" s="5"/>
    </row>
    <row r="3" spans="1:25" s="10" customFormat="1" ht="18" customHeight="1" x14ac:dyDescent="0.25">
      <c r="A3" s="5"/>
      <c r="B3" s="144" t="s">
        <v>21</v>
      </c>
      <c r="C3" s="144"/>
      <c r="D3" s="144"/>
      <c r="E3" s="34"/>
      <c r="F3" s="144" t="s">
        <v>22</v>
      </c>
      <c r="G3" s="144"/>
      <c r="H3" s="144"/>
      <c r="I3" s="35"/>
      <c r="J3" s="144" t="s">
        <v>23</v>
      </c>
      <c r="K3" s="144"/>
      <c r="L3" s="144"/>
      <c r="M3" s="34"/>
      <c r="N3" s="144" t="s">
        <v>24</v>
      </c>
      <c r="O3" s="144"/>
      <c r="P3" s="144"/>
      <c r="Q3" s="1"/>
      <c r="R3" s="144"/>
      <c r="S3" s="144"/>
      <c r="T3" s="144"/>
      <c r="V3" s="143"/>
      <c r="W3" s="143"/>
      <c r="X3" s="143"/>
      <c r="Y3" s="19"/>
    </row>
    <row r="4" spans="1:25" s="68" customFormat="1" ht="18" customHeight="1" x14ac:dyDescent="0.25">
      <c r="A4" s="65"/>
      <c r="B4" s="123" t="s">
        <v>5</v>
      </c>
      <c r="C4" s="123"/>
      <c r="D4" s="66">
        <f>IFERROR(D6/D5*31,0)</f>
        <v>211001.52066666662</v>
      </c>
      <c r="E4" s="48"/>
      <c r="F4" s="123" t="s">
        <v>5</v>
      </c>
      <c r="G4" s="123"/>
      <c r="H4" s="66">
        <f>IFERROR(H6/H5*31,0)</f>
        <v>237798.19</v>
      </c>
      <c r="I4" s="49"/>
      <c r="J4" s="123" t="s">
        <v>5</v>
      </c>
      <c r="K4" s="123"/>
      <c r="L4" s="66">
        <f>IFERROR(L6/L5*31,0)</f>
        <v>137168.19</v>
      </c>
      <c r="M4" s="48"/>
      <c r="N4" s="123" t="s">
        <v>5</v>
      </c>
      <c r="O4" s="123"/>
      <c r="P4" s="66">
        <f>IFERROR(P6/P5*31,0)</f>
        <v>197627.79000000004</v>
      </c>
      <c r="Q4" s="47"/>
      <c r="R4" s="123" t="s">
        <v>5</v>
      </c>
      <c r="S4" s="123"/>
      <c r="T4" s="66">
        <f>IFERROR(T6/T5*31,0)</f>
        <v>0</v>
      </c>
      <c r="U4" s="50"/>
      <c r="V4" s="123" t="s">
        <v>5</v>
      </c>
      <c r="W4" s="123"/>
      <c r="X4" s="66">
        <f>IFERROR(X6/X5*31,0)</f>
        <v>0</v>
      </c>
      <c r="Y4" s="67"/>
    </row>
    <row r="5" spans="1:25" s="70" customFormat="1" ht="18" customHeight="1" x14ac:dyDescent="0.25">
      <c r="A5" s="65" t="s">
        <v>58</v>
      </c>
      <c r="B5" s="123"/>
      <c r="C5" s="123"/>
      <c r="D5" s="69">
        <f>COUNT(D32:D62)</f>
        <v>30</v>
      </c>
      <c r="E5" s="48"/>
      <c r="F5" s="123"/>
      <c r="G5" s="123"/>
      <c r="H5" s="69">
        <f>COUNT(H33:H63)</f>
        <v>31</v>
      </c>
      <c r="I5" s="49"/>
      <c r="J5" s="123"/>
      <c r="K5" s="123"/>
      <c r="L5" s="69">
        <f>COUNT(L33:L63)</f>
        <v>31</v>
      </c>
      <c r="M5" s="48"/>
      <c r="N5" s="123"/>
      <c r="O5" s="123"/>
      <c r="P5" s="69">
        <f>COUNT(P33:P63)</f>
        <v>31</v>
      </c>
      <c r="Q5" s="47"/>
      <c r="R5" s="123"/>
      <c r="S5" s="123"/>
      <c r="T5" s="69">
        <f>COUNT(T33:T63)</f>
        <v>0</v>
      </c>
      <c r="U5" s="50"/>
      <c r="V5" s="123"/>
      <c r="W5" s="123"/>
      <c r="X5" s="69">
        <f>COUNT(X33:X63)</f>
        <v>0</v>
      </c>
      <c r="Y5" s="67"/>
    </row>
    <row r="6" spans="1:25" s="25" customFormat="1" ht="18" customHeight="1" x14ac:dyDescent="0.25">
      <c r="A6" s="24"/>
      <c r="B6" s="145" t="s">
        <v>17</v>
      </c>
      <c r="C6" s="145"/>
      <c r="D6" s="52">
        <f>SUM(D33:D63)</f>
        <v>204195.01999999996</v>
      </c>
      <c r="E6" s="39"/>
      <c r="F6" s="124" t="s">
        <v>17</v>
      </c>
      <c r="G6" s="124"/>
      <c r="H6" s="52">
        <f>SUM(H33:H63)</f>
        <v>237798.19</v>
      </c>
      <c r="I6" s="39"/>
      <c r="J6" s="124" t="s">
        <v>17</v>
      </c>
      <c r="K6" s="124"/>
      <c r="L6" s="52">
        <f>SUM(L33:L63)</f>
        <v>137168.19</v>
      </c>
      <c r="M6" s="39"/>
      <c r="N6" s="124" t="s">
        <v>17</v>
      </c>
      <c r="O6" s="124"/>
      <c r="P6" s="52">
        <f>SUM(P33:P63)</f>
        <v>197627.79000000004</v>
      </c>
      <c r="R6" s="124" t="s">
        <v>17</v>
      </c>
      <c r="S6" s="124"/>
      <c r="T6" s="52">
        <f>SUM(T33:T63)</f>
        <v>0</v>
      </c>
      <c r="V6" s="124" t="s">
        <v>17</v>
      </c>
      <c r="W6" s="124"/>
      <c r="X6" s="52">
        <f>SUM(X33:X62)</f>
        <v>0</v>
      </c>
      <c r="Y6" s="24"/>
    </row>
    <row r="7" spans="1:25" s="25" customFormat="1" ht="18" customHeight="1" x14ac:dyDescent="0.25">
      <c r="A7" s="24"/>
      <c r="B7" s="109" t="s">
        <v>19</v>
      </c>
      <c r="C7" s="109"/>
      <c r="D7" s="108">
        <f>IFERROR(D6/D5,0)</f>
        <v>6806.500666666665</v>
      </c>
      <c r="E7" s="39"/>
      <c r="F7" s="109" t="s">
        <v>19</v>
      </c>
      <c r="G7" s="109"/>
      <c r="H7" s="108">
        <f>IFERROR(H6/H5,0)</f>
        <v>7670.90935483871</v>
      </c>
      <c r="I7" s="39"/>
      <c r="J7" s="109" t="s">
        <v>19</v>
      </c>
      <c r="K7" s="109"/>
      <c r="L7" s="108">
        <f>IFERROR(L6/L5,0)</f>
        <v>4424.7803225806456</v>
      </c>
      <c r="M7" s="39"/>
      <c r="N7" s="109" t="s">
        <v>19</v>
      </c>
      <c r="O7" s="109"/>
      <c r="P7" s="108">
        <f>IFERROR(P6/P5,0)</f>
        <v>6375.0900000000011</v>
      </c>
      <c r="R7" s="109" t="s">
        <v>19</v>
      </c>
      <c r="S7" s="109"/>
      <c r="T7" s="108">
        <f>IFERROR(T6/T5,0)</f>
        <v>0</v>
      </c>
      <c r="V7" s="109" t="s">
        <v>19</v>
      </c>
      <c r="W7" s="109"/>
      <c r="X7" s="108">
        <f>IFERROR(X6/X5,0)</f>
        <v>0</v>
      </c>
      <c r="Y7" s="24"/>
    </row>
    <row r="8" spans="1:25" s="24" customFormat="1" ht="18" customHeight="1" x14ac:dyDescent="0.25">
      <c r="B8" s="109"/>
      <c r="C8" s="109"/>
      <c r="D8" s="108"/>
      <c r="E8" s="39"/>
      <c r="F8" s="109"/>
      <c r="G8" s="109"/>
      <c r="H8" s="108"/>
      <c r="I8" s="39"/>
      <c r="J8" s="109"/>
      <c r="K8" s="109"/>
      <c r="L8" s="108"/>
      <c r="M8" s="39"/>
      <c r="N8" s="109"/>
      <c r="O8" s="109"/>
      <c r="P8" s="108"/>
      <c r="Q8" s="39"/>
      <c r="R8" s="109"/>
      <c r="S8" s="109"/>
      <c r="T8" s="108"/>
      <c r="U8" s="25"/>
      <c r="V8" s="109"/>
      <c r="W8" s="109"/>
      <c r="X8" s="108"/>
    </row>
    <row r="9" spans="1:25" s="2" customFormat="1" ht="18" customHeight="1" x14ac:dyDescent="0.25">
      <c r="A9" s="5"/>
      <c r="B9" s="5"/>
      <c r="C9" s="5"/>
      <c r="D9" s="23"/>
      <c r="E9" s="32"/>
      <c r="F9" s="5"/>
      <c r="G9" s="5"/>
      <c r="H9" s="23"/>
      <c r="I9" s="32"/>
      <c r="J9" s="5"/>
      <c r="K9" s="5"/>
      <c r="L9" s="23"/>
      <c r="M9" s="32"/>
      <c r="N9" s="5"/>
      <c r="O9" s="5"/>
      <c r="P9" s="23"/>
      <c r="Q9" s="32"/>
      <c r="R9" s="5"/>
      <c r="S9" s="5"/>
      <c r="T9" s="23"/>
      <c r="U9" s="1"/>
      <c r="V9" s="5"/>
      <c r="W9" s="5"/>
      <c r="X9" s="23"/>
      <c r="Y9" s="13"/>
    </row>
    <row r="10" spans="1:25" s="20" customFormat="1" ht="18" customHeight="1" x14ac:dyDescent="0.25">
      <c r="A10" s="15"/>
      <c r="B10" s="118" t="s">
        <v>20</v>
      </c>
      <c r="C10" s="119"/>
      <c r="D10" s="110" t="e">
        <f>SUM(D20-D6)/(30-D5)</f>
        <v>#DIV/0!</v>
      </c>
      <c r="E10" s="41" t="e">
        <f>D10*25</f>
        <v>#DIV/0!</v>
      </c>
      <c r="F10" s="118" t="s">
        <v>20</v>
      </c>
      <c r="G10" s="119"/>
      <c r="H10" s="110">
        <f>SUM(H20-H6)/(30-H5)</f>
        <v>237578.19</v>
      </c>
      <c r="I10" s="41">
        <f>H10*25</f>
        <v>5939454.75</v>
      </c>
      <c r="J10" s="112" t="s">
        <v>20</v>
      </c>
      <c r="K10" s="113"/>
      <c r="L10" s="110">
        <f>SUM(L20-L6)/(30-L5)</f>
        <v>137023.19</v>
      </c>
      <c r="M10" s="41">
        <f>L10*25</f>
        <v>3425579.75</v>
      </c>
      <c r="N10" s="112" t="s">
        <v>20</v>
      </c>
      <c r="O10" s="113"/>
      <c r="P10" s="110">
        <f>SUM(P20-P6)/(30-P5)</f>
        <v>-7372.2099999999627</v>
      </c>
      <c r="Q10" s="41">
        <f>P10*25</f>
        <v>-184305.24999999907</v>
      </c>
      <c r="R10" s="112" t="s">
        <v>20</v>
      </c>
      <c r="S10" s="113"/>
      <c r="T10" s="110">
        <f>SUM(T20-T6)/(30-T5)</f>
        <v>6.666666666666667</v>
      </c>
      <c r="U10" s="53">
        <f>T10*25</f>
        <v>166.66666666666669</v>
      </c>
      <c r="V10" s="112" t="s">
        <v>20</v>
      </c>
      <c r="W10" s="113"/>
      <c r="X10" s="102">
        <f>SUM(X20-X6)/(30-X5)</f>
        <v>0</v>
      </c>
      <c r="Y10" s="22">
        <f>X10*25</f>
        <v>0</v>
      </c>
    </row>
    <row r="11" spans="1:25" s="20" customFormat="1" ht="18" customHeight="1" x14ac:dyDescent="0.25">
      <c r="A11" s="15"/>
      <c r="B11" s="120"/>
      <c r="C11" s="121"/>
      <c r="D11" s="111"/>
      <c r="E11" s="41">
        <f>D6</f>
        <v>204195.01999999996</v>
      </c>
      <c r="F11" s="120"/>
      <c r="G11" s="121"/>
      <c r="H11" s="111"/>
      <c r="I11" s="41">
        <f>H6</f>
        <v>237798.19</v>
      </c>
      <c r="J11" s="114"/>
      <c r="K11" s="115"/>
      <c r="L11" s="111"/>
      <c r="M11" s="41">
        <f>L6</f>
        <v>137168.19</v>
      </c>
      <c r="N11" s="114"/>
      <c r="O11" s="115"/>
      <c r="P11" s="111"/>
      <c r="Q11" s="41">
        <f>P6</f>
        <v>197627.79000000004</v>
      </c>
      <c r="R11" s="114"/>
      <c r="S11" s="115"/>
      <c r="T11" s="111"/>
      <c r="U11" s="53">
        <f>T6</f>
        <v>0</v>
      </c>
      <c r="V11" s="114"/>
      <c r="W11" s="115"/>
      <c r="X11" s="103"/>
      <c r="Y11" s="22">
        <f>X6</f>
        <v>0</v>
      </c>
    </row>
    <row r="12" spans="1:25" s="2" customFormat="1" ht="18" customHeight="1" x14ac:dyDescent="0.25">
      <c r="A12" s="5"/>
      <c r="B12" s="13"/>
      <c r="C12" s="13"/>
      <c r="D12" s="5"/>
      <c r="E12" s="32" t="e">
        <f>SUM(E10:E11)</f>
        <v>#DIV/0!</v>
      </c>
      <c r="F12" s="13"/>
      <c r="G12" s="13"/>
      <c r="H12" s="5"/>
      <c r="I12" s="32">
        <f>SUM(I10:I11)</f>
        <v>6177252.9400000004</v>
      </c>
      <c r="J12" s="5"/>
      <c r="K12" s="5"/>
      <c r="L12" s="5"/>
      <c r="M12" s="32">
        <f>SUM(M10:M11)</f>
        <v>3562747.94</v>
      </c>
      <c r="N12" s="5"/>
      <c r="O12" s="5"/>
      <c r="P12" s="5"/>
      <c r="Q12" s="32">
        <f>SUM(Q10:Q11)</f>
        <v>13322.540000000969</v>
      </c>
      <c r="R12" s="5"/>
      <c r="S12" s="5"/>
      <c r="T12" s="5"/>
      <c r="U12" s="32">
        <f>SUM(U10:U11)</f>
        <v>166.66666666666669</v>
      </c>
      <c r="V12" s="5"/>
      <c r="W12" s="5"/>
      <c r="X12" s="5"/>
      <c r="Y12" s="21">
        <f>SUM(Y10:Y11)</f>
        <v>0</v>
      </c>
    </row>
    <row r="13" spans="1:25" s="2" customFormat="1" ht="18" customHeight="1" x14ac:dyDescent="0.25">
      <c r="A13" s="5"/>
      <c r="B13" s="104" t="s">
        <v>18</v>
      </c>
      <c r="C13" s="105"/>
      <c r="D13" s="116" t="e">
        <f>SUM(D24-D6)/(30-D5)</f>
        <v>#DIV/0!</v>
      </c>
      <c r="E13" s="41" t="e">
        <f>D13*25</f>
        <v>#DIV/0!</v>
      </c>
      <c r="F13" s="104" t="s">
        <v>18</v>
      </c>
      <c r="G13" s="105"/>
      <c r="H13" s="116">
        <f>SUM(H24-H6)/(30-H5)</f>
        <v>6798.1900000000023</v>
      </c>
      <c r="I13" s="41">
        <f>H13*25</f>
        <v>169954.75000000006</v>
      </c>
      <c r="J13" s="104" t="s">
        <v>18</v>
      </c>
      <c r="K13" s="105"/>
      <c r="L13" s="116">
        <f>SUM(L24-L6)/(30-L5)</f>
        <v>137168.19</v>
      </c>
      <c r="M13" s="41">
        <f>L13*25</f>
        <v>3429204.75</v>
      </c>
      <c r="N13" s="104" t="s">
        <v>18</v>
      </c>
      <c r="O13" s="105"/>
      <c r="P13" s="116">
        <f>SUM(P24-P6)/(30-P5)</f>
        <v>-17622.209999999963</v>
      </c>
      <c r="Q13" s="41">
        <f>P13*25</f>
        <v>-440555.24999999907</v>
      </c>
      <c r="R13" s="104" t="s">
        <v>18</v>
      </c>
      <c r="S13" s="105"/>
      <c r="T13" s="116">
        <f>SUM(T24-T6)/(30-T5)</f>
        <v>0</v>
      </c>
      <c r="U13" s="54">
        <f>T13*25</f>
        <v>0</v>
      </c>
      <c r="V13" s="104" t="s">
        <v>18</v>
      </c>
      <c r="W13" s="105"/>
      <c r="X13" s="116">
        <f>SUM(X24-X6)/(30-X5)</f>
        <v>0</v>
      </c>
      <c r="Y13" s="22">
        <f>X13*25</f>
        <v>0</v>
      </c>
    </row>
    <row r="14" spans="1:25" s="2" customFormat="1" ht="18" customHeight="1" x14ac:dyDescent="0.25">
      <c r="A14" s="5"/>
      <c r="B14" s="106"/>
      <c r="C14" s="107"/>
      <c r="D14" s="117"/>
      <c r="E14" s="41">
        <f>D6</f>
        <v>204195.01999999996</v>
      </c>
      <c r="F14" s="106"/>
      <c r="G14" s="107"/>
      <c r="H14" s="117"/>
      <c r="I14" s="41">
        <f>H6</f>
        <v>237798.19</v>
      </c>
      <c r="J14" s="106"/>
      <c r="K14" s="107"/>
      <c r="L14" s="117"/>
      <c r="M14" s="41">
        <f>L6</f>
        <v>137168.19</v>
      </c>
      <c r="N14" s="106"/>
      <c r="O14" s="107"/>
      <c r="P14" s="117"/>
      <c r="Q14" s="41">
        <f>P6</f>
        <v>197627.79000000004</v>
      </c>
      <c r="R14" s="106"/>
      <c r="S14" s="107"/>
      <c r="T14" s="117"/>
      <c r="U14" s="54">
        <f>T6</f>
        <v>0</v>
      </c>
      <c r="V14" s="106"/>
      <c r="W14" s="107"/>
      <c r="X14" s="117"/>
      <c r="Y14" s="22">
        <f>X6</f>
        <v>0</v>
      </c>
    </row>
    <row r="15" spans="1:25" s="2" customFormat="1" ht="18" customHeight="1" x14ac:dyDescent="0.25">
      <c r="A15" s="5"/>
      <c r="B15" s="13"/>
      <c r="C15" s="13"/>
      <c r="D15" s="5" t="s">
        <v>60</v>
      </c>
      <c r="E15" s="32" t="e">
        <f>SUM(E13:E14)</f>
        <v>#DIV/0!</v>
      </c>
      <c r="F15" s="13"/>
      <c r="G15" s="13"/>
      <c r="H15" s="5"/>
      <c r="I15" s="32">
        <f>SUM(I13:I14)</f>
        <v>407752.94000000006</v>
      </c>
      <c r="J15" s="5"/>
      <c r="K15" s="5"/>
      <c r="L15" s="5"/>
      <c r="M15" s="32">
        <f>SUM(M13:M14)</f>
        <v>3566372.94</v>
      </c>
      <c r="N15" s="5"/>
      <c r="O15" s="5"/>
      <c r="P15" s="5"/>
      <c r="Q15" s="32">
        <f>SUM(Q13:Q14)</f>
        <v>-242927.45999999903</v>
      </c>
      <c r="R15" s="5"/>
      <c r="S15" s="5"/>
      <c r="T15" s="5"/>
      <c r="U15" s="32">
        <f>SUM(U13:U14)</f>
        <v>0</v>
      </c>
      <c r="V15" s="5"/>
      <c r="W15" s="5"/>
      <c r="X15" s="5"/>
      <c r="Y15" s="21">
        <f>SUM(Y13:Y14)</f>
        <v>0</v>
      </c>
    </row>
    <row r="16" spans="1:25" s="2" customFormat="1" ht="18" customHeight="1" x14ac:dyDescent="0.25">
      <c r="A16" s="5"/>
      <c r="B16" s="118" t="s">
        <v>18</v>
      </c>
      <c r="C16" s="119"/>
      <c r="D16" s="102"/>
      <c r="E16" s="41">
        <f>D16*25</f>
        <v>0</v>
      </c>
      <c r="F16" s="118" t="s">
        <v>18</v>
      </c>
      <c r="G16" s="119"/>
      <c r="H16" s="102">
        <f>SUM(H28-H6)/(30-H5)</f>
        <v>-4201.8099999999977</v>
      </c>
      <c r="I16" s="41">
        <f>H16*25</f>
        <v>-105045.24999999994</v>
      </c>
      <c r="J16" s="118" t="s">
        <v>18</v>
      </c>
      <c r="K16" s="119"/>
      <c r="L16" s="102">
        <f>SUM(L28-L6)/(30-L5)</f>
        <v>137168.19</v>
      </c>
      <c r="M16" s="41">
        <f>L16*25</f>
        <v>3429204.75</v>
      </c>
      <c r="N16" s="118" t="s">
        <v>18</v>
      </c>
      <c r="O16" s="119"/>
      <c r="P16" s="102">
        <f>SUM(P28-P6)/(30-P5)</f>
        <v>-27872.209999999963</v>
      </c>
      <c r="Q16" s="41">
        <f>P16*25</f>
        <v>-696805.24999999907</v>
      </c>
      <c r="R16" s="118" t="s">
        <v>18</v>
      </c>
      <c r="S16" s="119"/>
      <c r="T16" s="102" t="e">
        <f>SUM(T28-T6)/(30-T5)</f>
        <v>#VALUE!</v>
      </c>
      <c r="U16" s="53" t="e">
        <f>T16*25</f>
        <v>#VALUE!</v>
      </c>
      <c r="V16" s="118" t="s">
        <v>18</v>
      </c>
      <c r="W16" s="119"/>
      <c r="X16" s="102">
        <f>SUM(X28-X6)/(30-X5)</f>
        <v>0</v>
      </c>
      <c r="Y16" s="22">
        <f>X16*25</f>
        <v>0</v>
      </c>
    </row>
    <row r="17" spans="1:25" s="2" customFormat="1" ht="18" customHeight="1" x14ac:dyDescent="0.25">
      <c r="A17" s="5"/>
      <c r="B17" s="120"/>
      <c r="C17" s="121"/>
      <c r="D17" s="103"/>
      <c r="E17" s="41">
        <f>D6</f>
        <v>204195.01999999996</v>
      </c>
      <c r="F17" s="120"/>
      <c r="G17" s="121"/>
      <c r="H17" s="103"/>
      <c r="I17" s="41">
        <f>H6</f>
        <v>237798.19</v>
      </c>
      <c r="J17" s="120"/>
      <c r="K17" s="121"/>
      <c r="L17" s="103"/>
      <c r="M17" s="41">
        <f>L6</f>
        <v>137168.19</v>
      </c>
      <c r="N17" s="120"/>
      <c r="O17" s="121"/>
      <c r="P17" s="103"/>
      <c r="Q17" s="41">
        <f>P6</f>
        <v>197627.79000000004</v>
      </c>
      <c r="R17" s="120"/>
      <c r="S17" s="121"/>
      <c r="T17" s="103"/>
      <c r="U17" s="53">
        <f>T6</f>
        <v>0</v>
      </c>
      <c r="V17" s="120"/>
      <c r="W17" s="121"/>
      <c r="X17" s="103"/>
      <c r="Y17" s="22">
        <f>X6</f>
        <v>0</v>
      </c>
    </row>
    <row r="18" spans="1:25" s="2" customFormat="1" ht="18" customHeight="1" x14ac:dyDescent="0.25">
      <c r="A18" s="5"/>
      <c r="B18" s="5"/>
      <c r="C18" s="5"/>
      <c r="D18" s="5"/>
      <c r="E18" s="32">
        <f>SUM(E16:E17)</f>
        <v>204195.01999999996</v>
      </c>
      <c r="F18" s="5"/>
      <c r="G18" s="5"/>
      <c r="H18" s="5"/>
      <c r="I18" s="32">
        <f>SUM(I16:I17)</f>
        <v>132752.94000000006</v>
      </c>
      <c r="J18" s="5"/>
      <c r="K18" s="5"/>
      <c r="L18" s="5"/>
      <c r="M18" s="32">
        <f>SUM(M16:M17)</f>
        <v>3566372.94</v>
      </c>
      <c r="N18" s="5"/>
      <c r="O18" s="5"/>
      <c r="P18" s="5"/>
      <c r="Q18" s="32">
        <f>SUM(Q16:Q17)</f>
        <v>-499177.45999999903</v>
      </c>
      <c r="R18" s="5"/>
      <c r="S18" s="5"/>
      <c r="T18" s="5"/>
      <c r="U18" s="32"/>
      <c r="V18" s="5"/>
      <c r="W18" s="5"/>
      <c r="X18" s="5"/>
      <c r="Y18" s="21">
        <f>SUM(Y16:Y17)</f>
        <v>0</v>
      </c>
    </row>
    <row r="19" spans="1:25" s="18" customFormat="1" ht="18" customHeight="1" x14ac:dyDescent="0.25">
      <c r="A19" s="5"/>
      <c r="B19" s="140" t="s">
        <v>25</v>
      </c>
      <c r="C19" s="141"/>
      <c r="D19" s="142"/>
      <c r="E19" s="36"/>
      <c r="F19" s="140" t="s">
        <v>25</v>
      </c>
      <c r="G19" s="141"/>
      <c r="H19" s="142"/>
      <c r="I19" s="36"/>
      <c r="J19" s="140" t="s">
        <v>25</v>
      </c>
      <c r="K19" s="141"/>
      <c r="L19" s="142"/>
      <c r="M19" s="36"/>
      <c r="N19" s="140" t="s">
        <v>25</v>
      </c>
      <c r="O19" s="141"/>
      <c r="P19" s="142"/>
      <c r="Q19" s="36"/>
      <c r="R19" s="140" t="s">
        <v>25</v>
      </c>
      <c r="S19" s="141"/>
      <c r="T19" s="142"/>
      <c r="U19" s="42"/>
      <c r="V19" s="140" t="s">
        <v>16</v>
      </c>
      <c r="W19" s="141"/>
      <c r="X19" s="142"/>
      <c r="Y19" s="17"/>
    </row>
    <row r="20" spans="1:25" s="8" customFormat="1" ht="18" customHeight="1" x14ac:dyDescent="0.25">
      <c r="A20" s="9"/>
      <c r="B20" s="138" t="s">
        <v>3</v>
      </c>
      <c r="C20" s="139"/>
      <c r="D20" s="55">
        <v>190000</v>
      </c>
      <c r="E20" s="36"/>
      <c r="F20" s="138" t="s">
        <v>3</v>
      </c>
      <c r="G20" s="139"/>
      <c r="H20" s="55">
        <v>220</v>
      </c>
      <c r="I20" s="36"/>
      <c r="J20" s="138" t="s">
        <v>3</v>
      </c>
      <c r="K20" s="139"/>
      <c r="L20" s="55">
        <v>145</v>
      </c>
      <c r="M20" s="36"/>
      <c r="N20" s="138" t="s">
        <v>3</v>
      </c>
      <c r="O20" s="139"/>
      <c r="P20" s="55">
        <v>205000</v>
      </c>
      <c r="Q20" s="36"/>
      <c r="R20" s="138" t="s">
        <v>3</v>
      </c>
      <c r="S20" s="139"/>
      <c r="T20" s="55">
        <v>200</v>
      </c>
      <c r="U20" s="38"/>
      <c r="V20" s="138" t="s">
        <v>3</v>
      </c>
      <c r="W20" s="139"/>
      <c r="X20" s="55"/>
      <c r="Y20" s="14"/>
    </row>
    <row r="21" spans="1:25" s="8" customFormat="1" ht="18" customHeight="1" x14ac:dyDescent="0.25">
      <c r="A21" s="5"/>
      <c r="B21" s="134" t="s">
        <v>2</v>
      </c>
      <c r="C21" s="135"/>
      <c r="D21" s="59"/>
      <c r="E21" s="36"/>
      <c r="F21" s="134" t="s">
        <v>2</v>
      </c>
      <c r="G21" s="135"/>
      <c r="H21" s="59"/>
      <c r="I21" s="36"/>
      <c r="J21" s="134" t="s">
        <v>2</v>
      </c>
      <c r="K21" s="135"/>
      <c r="L21" s="59"/>
      <c r="M21" s="36"/>
      <c r="N21" s="134" t="s">
        <v>2</v>
      </c>
      <c r="O21" s="135"/>
      <c r="P21" s="59"/>
      <c r="Q21" s="36"/>
      <c r="R21" s="134" t="s">
        <v>2</v>
      </c>
      <c r="S21" s="135"/>
      <c r="T21" s="59"/>
      <c r="U21" s="1"/>
      <c r="V21" s="134" t="s">
        <v>2</v>
      </c>
      <c r="W21" s="135"/>
      <c r="X21" s="59"/>
      <c r="Y21" s="5"/>
    </row>
    <row r="22" spans="1:25" s="8" customFormat="1" ht="18" customHeight="1" x14ac:dyDescent="0.25">
      <c r="A22" s="5"/>
      <c r="B22" s="128" t="s">
        <v>1</v>
      </c>
      <c r="C22" s="129"/>
      <c r="D22" s="58"/>
      <c r="E22" s="36"/>
      <c r="F22" s="128" t="s">
        <v>1</v>
      </c>
      <c r="G22" s="129"/>
      <c r="H22" s="58"/>
      <c r="I22" s="36"/>
      <c r="J22" s="128" t="s">
        <v>1</v>
      </c>
      <c r="K22" s="129"/>
      <c r="L22" s="58"/>
      <c r="M22" s="36"/>
      <c r="N22" s="128" t="s">
        <v>1</v>
      </c>
      <c r="O22" s="129"/>
      <c r="P22" s="58"/>
      <c r="Q22" s="36"/>
      <c r="R22" s="128" t="s">
        <v>1</v>
      </c>
      <c r="S22" s="129"/>
      <c r="T22" s="58"/>
      <c r="U22" s="1"/>
      <c r="V22" s="128" t="s">
        <v>1</v>
      </c>
      <c r="W22" s="129"/>
      <c r="X22" s="58"/>
      <c r="Y22" s="5"/>
    </row>
    <row r="23" spans="1:25" s="8" customFormat="1" ht="18" customHeight="1" x14ac:dyDescent="0.25">
      <c r="A23" s="5"/>
      <c r="B23" s="5"/>
      <c r="C23" s="5"/>
      <c r="D23" s="5"/>
      <c r="E23" s="32"/>
      <c r="F23" s="5"/>
      <c r="G23" s="5"/>
      <c r="H23" s="5"/>
      <c r="I23" s="33"/>
      <c r="J23" s="5"/>
      <c r="K23" s="5"/>
      <c r="L23" s="5"/>
      <c r="M23" s="33"/>
      <c r="N23" s="5"/>
      <c r="O23" s="5"/>
      <c r="P23" s="5"/>
      <c r="Q23" s="40"/>
      <c r="R23" s="5"/>
      <c r="S23" s="5"/>
      <c r="T23" s="5"/>
      <c r="U23" s="1"/>
      <c r="V23" s="5"/>
      <c r="W23" s="5"/>
      <c r="X23" s="5"/>
      <c r="Y23" s="5"/>
    </row>
    <row r="24" spans="1:25" s="8" customFormat="1" ht="18" customHeight="1" x14ac:dyDescent="0.25">
      <c r="A24" s="9"/>
      <c r="B24" s="136" t="s">
        <v>4</v>
      </c>
      <c r="C24" s="137"/>
      <c r="D24" s="56">
        <v>199500</v>
      </c>
      <c r="E24" s="36"/>
      <c r="F24" s="136" t="s">
        <v>4</v>
      </c>
      <c r="G24" s="137"/>
      <c r="H24" s="56">
        <v>231000</v>
      </c>
      <c r="I24" s="36"/>
      <c r="J24" s="136" t="s">
        <v>4</v>
      </c>
      <c r="K24" s="137"/>
      <c r="L24" s="56"/>
      <c r="M24" s="36"/>
      <c r="N24" s="136" t="s">
        <v>4</v>
      </c>
      <c r="O24" s="137"/>
      <c r="P24" s="56">
        <v>215250</v>
      </c>
      <c r="Q24" s="43"/>
      <c r="R24" s="136" t="s">
        <v>4</v>
      </c>
      <c r="S24" s="137"/>
      <c r="T24" s="56"/>
      <c r="U24" s="43"/>
      <c r="V24" s="136" t="s">
        <v>4</v>
      </c>
      <c r="W24" s="137"/>
      <c r="X24" s="56"/>
      <c r="Y24" s="12"/>
    </row>
    <row r="25" spans="1:25" s="8" customFormat="1" ht="18" customHeight="1" x14ac:dyDescent="0.25">
      <c r="A25" s="5"/>
      <c r="B25" s="134" t="s">
        <v>2</v>
      </c>
      <c r="C25" s="135"/>
      <c r="D25" s="59"/>
      <c r="E25" s="36"/>
      <c r="F25" s="134" t="s">
        <v>2</v>
      </c>
      <c r="G25" s="135"/>
      <c r="H25" s="59"/>
      <c r="I25" s="37"/>
      <c r="J25" s="134" t="s">
        <v>2</v>
      </c>
      <c r="K25" s="135"/>
      <c r="L25" s="59"/>
      <c r="M25" s="36"/>
      <c r="N25" s="134" t="s">
        <v>2</v>
      </c>
      <c r="O25" s="135"/>
      <c r="P25" s="59"/>
      <c r="Q25" s="40"/>
      <c r="R25" s="134" t="s">
        <v>2</v>
      </c>
      <c r="S25" s="135"/>
      <c r="T25" s="59"/>
      <c r="U25" s="1"/>
      <c r="V25" s="134" t="s">
        <v>2</v>
      </c>
      <c r="W25" s="135"/>
      <c r="X25" s="59"/>
      <c r="Y25" s="5"/>
    </row>
    <row r="26" spans="1:25" s="8" customFormat="1" ht="18" customHeight="1" x14ac:dyDescent="0.25">
      <c r="A26" s="5"/>
      <c r="B26" s="128" t="s">
        <v>1</v>
      </c>
      <c r="C26" s="129"/>
      <c r="D26" s="58"/>
      <c r="E26" s="36"/>
      <c r="F26" s="128" t="s">
        <v>1</v>
      </c>
      <c r="G26" s="129"/>
      <c r="H26" s="58"/>
      <c r="I26" s="37"/>
      <c r="J26" s="128" t="s">
        <v>1</v>
      </c>
      <c r="K26" s="129"/>
      <c r="L26" s="58"/>
      <c r="M26" s="36"/>
      <c r="N26" s="128" t="s">
        <v>1</v>
      </c>
      <c r="O26" s="129"/>
      <c r="P26" s="58"/>
      <c r="Q26" s="40"/>
      <c r="R26" s="128" t="s">
        <v>1</v>
      </c>
      <c r="S26" s="129"/>
      <c r="T26" s="58"/>
      <c r="U26" s="1"/>
      <c r="V26" s="128" t="s">
        <v>1</v>
      </c>
      <c r="W26" s="129"/>
      <c r="X26" s="58"/>
      <c r="Y26" s="5"/>
    </row>
    <row r="27" spans="1:25" s="8" customFormat="1" ht="18" customHeight="1" x14ac:dyDescent="0.25">
      <c r="A27" s="5"/>
      <c r="B27" s="5"/>
      <c r="C27" s="5"/>
      <c r="D27" s="5"/>
      <c r="E27" s="32"/>
      <c r="F27" s="5"/>
      <c r="G27" s="5"/>
      <c r="H27" s="5"/>
      <c r="I27" s="33"/>
      <c r="J27" s="5"/>
      <c r="K27" s="5"/>
      <c r="L27" s="5"/>
      <c r="M27" s="33"/>
      <c r="N27" s="5"/>
      <c r="O27" s="5"/>
      <c r="P27" s="5"/>
      <c r="Q27" s="40"/>
      <c r="R27" s="5"/>
      <c r="S27" s="5"/>
      <c r="T27" s="5"/>
      <c r="U27" s="1"/>
      <c r="V27" s="5"/>
      <c r="W27" s="5"/>
      <c r="X27" s="5"/>
      <c r="Y27" s="5"/>
    </row>
    <row r="28" spans="1:25" s="8" customFormat="1" ht="18" customHeight="1" x14ac:dyDescent="0.25">
      <c r="A28" s="9"/>
      <c r="B28" s="136" t="s">
        <v>14</v>
      </c>
      <c r="C28" s="137"/>
      <c r="D28" s="56">
        <v>209000</v>
      </c>
      <c r="E28" s="36"/>
      <c r="F28" s="136" t="s">
        <v>14</v>
      </c>
      <c r="G28" s="137"/>
      <c r="H28" s="56">
        <v>242000</v>
      </c>
      <c r="I28" s="36"/>
      <c r="J28" s="136" t="s">
        <v>14</v>
      </c>
      <c r="K28" s="137"/>
      <c r="L28" s="56"/>
      <c r="M28" s="36"/>
      <c r="N28" s="136" t="s">
        <v>14</v>
      </c>
      <c r="O28" s="137"/>
      <c r="P28" s="56">
        <v>225500</v>
      </c>
      <c r="Q28" s="43"/>
      <c r="R28" s="136" t="s">
        <v>14</v>
      </c>
      <c r="S28" s="137"/>
      <c r="T28" s="57" t="s">
        <v>64</v>
      </c>
      <c r="U28" s="43"/>
      <c r="V28" s="136" t="s">
        <v>14</v>
      </c>
      <c r="W28" s="137"/>
      <c r="X28" s="56"/>
      <c r="Y28" s="12"/>
    </row>
    <row r="29" spans="1:25" s="8" customFormat="1" ht="18" customHeight="1" x14ac:dyDescent="0.25">
      <c r="A29" s="5"/>
      <c r="B29" s="134" t="s">
        <v>2</v>
      </c>
      <c r="C29" s="135"/>
      <c r="D29" s="59"/>
      <c r="E29" s="36"/>
      <c r="F29" s="134" t="s">
        <v>2</v>
      </c>
      <c r="G29" s="135"/>
      <c r="H29" s="59"/>
      <c r="I29" s="37"/>
      <c r="J29" s="134" t="s">
        <v>2</v>
      </c>
      <c r="K29" s="135"/>
      <c r="L29" s="59"/>
      <c r="M29" s="36"/>
      <c r="N29" s="134" t="s">
        <v>2</v>
      </c>
      <c r="O29" s="135"/>
      <c r="P29" s="59"/>
      <c r="Q29" s="40"/>
      <c r="R29" s="134" t="s">
        <v>2</v>
      </c>
      <c r="S29" s="135"/>
      <c r="T29" s="59"/>
      <c r="U29" s="1"/>
      <c r="V29" s="134" t="s">
        <v>2</v>
      </c>
      <c r="W29" s="135"/>
      <c r="X29" s="59"/>
      <c r="Y29" s="5"/>
    </row>
    <row r="30" spans="1:25" s="4" customFormat="1" ht="18" customHeight="1" x14ac:dyDescent="0.25">
      <c r="A30" s="5"/>
      <c r="B30" s="128" t="s">
        <v>1</v>
      </c>
      <c r="C30" s="129"/>
      <c r="D30" s="58"/>
      <c r="E30" s="36"/>
      <c r="F30" s="128" t="s">
        <v>1</v>
      </c>
      <c r="G30" s="129"/>
      <c r="H30" s="58"/>
      <c r="I30" s="37"/>
      <c r="J30" s="128" t="s">
        <v>1</v>
      </c>
      <c r="K30" s="129"/>
      <c r="L30" s="58"/>
      <c r="M30" s="36"/>
      <c r="N30" s="128" t="s">
        <v>1</v>
      </c>
      <c r="O30" s="129"/>
      <c r="P30" s="58"/>
      <c r="Q30" s="40"/>
      <c r="R30" s="128" t="s">
        <v>1</v>
      </c>
      <c r="S30" s="129"/>
      <c r="T30" s="58"/>
      <c r="U30" s="1"/>
      <c r="V30" s="128" t="s">
        <v>1</v>
      </c>
      <c r="W30" s="129"/>
      <c r="X30" s="58"/>
      <c r="Y30" s="5"/>
    </row>
    <row r="31" spans="1:25" s="6" customFormat="1" ht="18" customHeight="1" x14ac:dyDescent="0.25">
      <c r="A31" s="5"/>
      <c r="B31" s="5"/>
      <c r="C31" s="5"/>
      <c r="D31" s="5"/>
      <c r="E31" s="36"/>
      <c r="F31" s="5"/>
      <c r="G31" s="5"/>
      <c r="H31" s="5"/>
      <c r="I31" s="37"/>
      <c r="J31" s="5"/>
      <c r="K31" s="5"/>
      <c r="L31" s="5"/>
      <c r="M31" s="36"/>
      <c r="N31" s="5"/>
      <c r="O31" s="5"/>
      <c r="P31" s="5"/>
      <c r="Q31" s="38"/>
      <c r="R31" s="5"/>
      <c r="S31" s="5"/>
      <c r="T31" s="5"/>
      <c r="U31" s="1"/>
      <c r="V31" s="5"/>
      <c r="W31" s="5"/>
      <c r="X31" s="5"/>
      <c r="Y31" s="5"/>
    </row>
    <row r="32" spans="1:25" s="7" customFormat="1" ht="18" customHeight="1" x14ac:dyDescent="0.25">
      <c r="A32" s="9"/>
      <c r="B32" s="130" t="s">
        <v>6</v>
      </c>
      <c r="C32" s="131"/>
      <c r="D32" s="60" t="s">
        <v>0</v>
      </c>
      <c r="E32" s="41"/>
      <c r="F32" s="130" t="s">
        <v>6</v>
      </c>
      <c r="G32" s="131"/>
      <c r="H32" s="60" t="s">
        <v>0</v>
      </c>
      <c r="I32" s="37"/>
      <c r="J32" s="132" t="s">
        <v>6</v>
      </c>
      <c r="K32" s="133"/>
      <c r="L32" s="60" t="s">
        <v>0</v>
      </c>
      <c r="M32" s="44"/>
      <c r="N32" s="130" t="s">
        <v>6</v>
      </c>
      <c r="O32" s="131"/>
      <c r="P32" s="60" t="s">
        <v>0</v>
      </c>
      <c r="Q32" s="45"/>
      <c r="R32" s="130" t="s">
        <v>6</v>
      </c>
      <c r="S32" s="131"/>
      <c r="T32" s="60" t="s">
        <v>0</v>
      </c>
      <c r="U32" s="16"/>
      <c r="V32" s="130" t="s">
        <v>6</v>
      </c>
      <c r="W32" s="131"/>
      <c r="X32" s="60" t="s">
        <v>0</v>
      </c>
      <c r="Y32" s="15"/>
    </row>
    <row r="33" spans="1:25" s="16" customFormat="1" ht="18" customHeight="1" x14ac:dyDescent="0.25">
      <c r="A33" s="15"/>
      <c r="B33" s="61">
        <v>1</v>
      </c>
      <c r="C33" s="61" t="s">
        <v>12</v>
      </c>
      <c r="D33" s="63">
        <v>3557.39</v>
      </c>
      <c r="E33" s="41"/>
      <c r="F33" s="61">
        <v>1</v>
      </c>
      <c r="G33" s="61" t="s">
        <v>12</v>
      </c>
      <c r="H33" s="63">
        <v>5888.29</v>
      </c>
      <c r="I33" s="44"/>
      <c r="J33" s="61">
        <v>1</v>
      </c>
      <c r="K33" s="61" t="s">
        <v>12</v>
      </c>
      <c r="L33" s="63">
        <v>3922.93</v>
      </c>
      <c r="M33" s="44"/>
      <c r="N33" s="61">
        <v>1</v>
      </c>
      <c r="O33" s="61" t="s">
        <v>12</v>
      </c>
      <c r="P33" s="62">
        <v>8948.84</v>
      </c>
      <c r="R33" s="61">
        <v>1</v>
      </c>
      <c r="S33" s="61" t="s">
        <v>12</v>
      </c>
      <c r="T33" s="63"/>
      <c r="V33" s="61">
        <v>1</v>
      </c>
      <c r="W33" s="61" t="s">
        <v>12</v>
      </c>
      <c r="X33" s="62"/>
      <c r="Y33" s="15"/>
    </row>
    <row r="34" spans="1:25" s="16" customFormat="1" ht="18" customHeight="1" x14ac:dyDescent="0.25">
      <c r="A34" s="15"/>
      <c r="B34" s="61">
        <v>2</v>
      </c>
      <c r="C34" s="61" t="s">
        <v>13</v>
      </c>
      <c r="D34" s="63">
        <v>6116.83</v>
      </c>
      <c r="E34" s="41"/>
      <c r="F34" s="61">
        <v>2</v>
      </c>
      <c r="G34" s="61" t="s">
        <v>13</v>
      </c>
      <c r="H34" s="63">
        <v>8635.33</v>
      </c>
      <c r="I34" s="44"/>
      <c r="J34" s="61">
        <v>2</v>
      </c>
      <c r="K34" s="61" t="s">
        <v>13</v>
      </c>
      <c r="L34" s="64">
        <v>4452.66</v>
      </c>
      <c r="M34" s="44"/>
      <c r="N34" s="61">
        <v>2</v>
      </c>
      <c r="O34" s="61" t="s">
        <v>13</v>
      </c>
      <c r="P34" s="63">
        <v>5614.64</v>
      </c>
      <c r="R34" s="61">
        <v>2</v>
      </c>
      <c r="S34" s="61" t="s">
        <v>13</v>
      </c>
      <c r="T34" s="63"/>
      <c r="V34" s="61">
        <v>2</v>
      </c>
      <c r="W34" s="61" t="s">
        <v>13</v>
      </c>
      <c r="X34" s="63"/>
      <c r="Y34" s="15"/>
    </row>
    <row r="35" spans="1:25" s="16" customFormat="1" ht="18" customHeight="1" x14ac:dyDescent="0.25">
      <c r="A35" s="15"/>
      <c r="B35" s="61">
        <v>3</v>
      </c>
      <c r="C35" s="61" t="s">
        <v>7</v>
      </c>
      <c r="D35" s="63">
        <v>6743.76</v>
      </c>
      <c r="E35" s="41"/>
      <c r="F35" s="61">
        <v>3</v>
      </c>
      <c r="G35" s="61" t="s">
        <v>7</v>
      </c>
      <c r="H35" s="63">
        <v>7909.58</v>
      </c>
      <c r="I35" s="44"/>
      <c r="J35" s="61">
        <v>3</v>
      </c>
      <c r="K35" s="61" t="s">
        <v>7</v>
      </c>
      <c r="L35" s="64">
        <v>5099.13</v>
      </c>
      <c r="M35" s="44"/>
      <c r="N35" s="61">
        <v>3</v>
      </c>
      <c r="O35" s="61" t="s">
        <v>7</v>
      </c>
      <c r="P35" s="63">
        <v>7247.64</v>
      </c>
      <c r="Q35" s="46"/>
      <c r="R35" s="61">
        <v>3</v>
      </c>
      <c r="S35" s="61" t="s">
        <v>7</v>
      </c>
      <c r="T35" s="63"/>
      <c r="U35" s="85" t="s">
        <v>63</v>
      </c>
      <c r="V35" s="61">
        <v>3</v>
      </c>
      <c r="W35" s="61" t="s">
        <v>7</v>
      </c>
      <c r="X35" s="63"/>
      <c r="Y35" s="15"/>
    </row>
    <row r="36" spans="1:25" s="16" customFormat="1" ht="18" customHeight="1" x14ac:dyDescent="0.25">
      <c r="A36" s="15"/>
      <c r="B36" s="61">
        <v>4</v>
      </c>
      <c r="C36" s="61" t="s">
        <v>8</v>
      </c>
      <c r="D36" s="63">
        <v>6537.12</v>
      </c>
      <c r="E36" s="41"/>
      <c r="F36" s="61">
        <v>4</v>
      </c>
      <c r="G36" s="61" t="s">
        <v>8</v>
      </c>
      <c r="H36" s="63">
        <v>7696.71</v>
      </c>
      <c r="I36" s="44"/>
      <c r="J36" s="61">
        <v>4</v>
      </c>
      <c r="K36" s="61" t="s">
        <v>8</v>
      </c>
      <c r="L36" s="64">
        <v>5071.04</v>
      </c>
      <c r="M36" s="44"/>
      <c r="N36" s="61">
        <v>4</v>
      </c>
      <c r="O36" s="61" t="s">
        <v>8</v>
      </c>
      <c r="P36" s="63">
        <v>9798.49</v>
      </c>
      <c r="Q36" s="46"/>
      <c r="R36" s="61">
        <v>4</v>
      </c>
      <c r="S36" s="61" t="s">
        <v>8</v>
      </c>
      <c r="T36" s="63"/>
      <c r="V36" s="61">
        <v>4</v>
      </c>
      <c r="W36" s="61" t="s">
        <v>8</v>
      </c>
      <c r="X36" s="63"/>
      <c r="Y36" s="15"/>
    </row>
    <row r="37" spans="1:25" s="16" customFormat="1" ht="18" customHeight="1" x14ac:dyDescent="0.25">
      <c r="A37" s="15"/>
      <c r="B37" s="61">
        <v>5</v>
      </c>
      <c r="C37" s="61" t="s">
        <v>9</v>
      </c>
      <c r="D37" s="63">
        <v>6309.27</v>
      </c>
      <c r="E37" s="41"/>
      <c r="F37" s="61">
        <v>5</v>
      </c>
      <c r="G37" s="61" t="s">
        <v>9</v>
      </c>
      <c r="H37" s="63">
        <v>5295.81</v>
      </c>
      <c r="I37" s="44"/>
      <c r="J37" s="61">
        <v>5</v>
      </c>
      <c r="K37" s="61" t="s">
        <v>9</v>
      </c>
      <c r="L37" s="64">
        <v>4208.91</v>
      </c>
      <c r="M37" s="44"/>
      <c r="N37" s="61">
        <v>5</v>
      </c>
      <c r="O37" s="61" t="s">
        <v>9</v>
      </c>
      <c r="P37" s="63">
        <v>5913.75</v>
      </c>
      <c r="Q37" s="46"/>
      <c r="R37" s="61">
        <v>5</v>
      </c>
      <c r="S37" s="61" t="s">
        <v>9</v>
      </c>
      <c r="T37" s="63"/>
      <c r="V37" s="61">
        <v>5</v>
      </c>
      <c r="W37" s="61" t="s">
        <v>9</v>
      </c>
      <c r="X37" s="63"/>
      <c r="Y37" s="15"/>
    </row>
    <row r="38" spans="1:25" s="16" customFormat="1" ht="18" customHeight="1" x14ac:dyDescent="0.25">
      <c r="A38" s="15"/>
      <c r="B38" s="61">
        <v>6</v>
      </c>
      <c r="C38" s="61" t="s">
        <v>10</v>
      </c>
      <c r="D38" s="63">
        <v>6895.77</v>
      </c>
      <c r="E38" s="41"/>
      <c r="F38" s="61">
        <v>6</v>
      </c>
      <c r="G38" s="61" t="s">
        <v>10</v>
      </c>
      <c r="H38" s="63">
        <v>8037.47</v>
      </c>
      <c r="I38" s="44"/>
      <c r="J38" s="61">
        <v>6</v>
      </c>
      <c r="K38" s="61" t="s">
        <v>10</v>
      </c>
      <c r="L38" s="64">
        <v>4189.09</v>
      </c>
      <c r="M38" s="44"/>
      <c r="N38" s="61">
        <v>6</v>
      </c>
      <c r="O38" s="61" t="s">
        <v>10</v>
      </c>
      <c r="P38" s="63">
        <v>5414.93</v>
      </c>
      <c r="R38" s="61">
        <v>6</v>
      </c>
      <c r="S38" s="61" t="s">
        <v>10</v>
      </c>
      <c r="T38" s="63"/>
      <c r="V38" s="61">
        <v>6</v>
      </c>
      <c r="W38" s="61" t="s">
        <v>10</v>
      </c>
      <c r="X38" s="63"/>
      <c r="Y38" s="15"/>
    </row>
    <row r="39" spans="1:25" s="16" customFormat="1" ht="18" customHeight="1" x14ac:dyDescent="0.25">
      <c r="A39" s="15"/>
      <c r="B39" s="61">
        <v>7</v>
      </c>
      <c r="C39" s="61" t="s">
        <v>11</v>
      </c>
      <c r="D39" s="63">
        <v>7562.28</v>
      </c>
      <c r="E39" s="41"/>
      <c r="F39" s="61">
        <v>7</v>
      </c>
      <c r="G39" s="61" t="s">
        <v>11</v>
      </c>
      <c r="H39" s="63">
        <v>8795.64</v>
      </c>
      <c r="I39" s="44"/>
      <c r="J39" s="61">
        <v>7</v>
      </c>
      <c r="K39" s="61" t="s">
        <v>11</v>
      </c>
      <c r="L39" s="64">
        <v>4392.59</v>
      </c>
      <c r="M39" s="44"/>
      <c r="N39" s="61">
        <v>7</v>
      </c>
      <c r="O39" s="61" t="s">
        <v>11</v>
      </c>
      <c r="P39" s="63">
        <v>6185.04</v>
      </c>
      <c r="R39" s="61">
        <v>7</v>
      </c>
      <c r="S39" s="61" t="s">
        <v>11</v>
      </c>
      <c r="T39" s="63"/>
      <c r="V39" s="61">
        <v>7</v>
      </c>
      <c r="W39" s="61" t="s">
        <v>11</v>
      </c>
      <c r="X39" s="63"/>
      <c r="Y39" s="15"/>
    </row>
    <row r="40" spans="1:25" s="16" customFormat="1" ht="18" customHeight="1" x14ac:dyDescent="0.25">
      <c r="A40" s="15"/>
      <c r="B40" s="61">
        <v>8</v>
      </c>
      <c r="C40" s="61" t="s">
        <v>12</v>
      </c>
      <c r="D40" s="63">
        <v>7562.28</v>
      </c>
      <c r="E40" s="41"/>
      <c r="F40" s="61">
        <v>8</v>
      </c>
      <c r="G40" s="61" t="s">
        <v>12</v>
      </c>
      <c r="H40" s="63">
        <v>9137.36</v>
      </c>
      <c r="I40" s="44"/>
      <c r="J40" s="61">
        <v>8</v>
      </c>
      <c r="K40" s="61" t="s">
        <v>12</v>
      </c>
      <c r="L40" s="64">
        <v>5273.86</v>
      </c>
      <c r="M40" s="44"/>
      <c r="N40" s="61">
        <v>8</v>
      </c>
      <c r="O40" s="61" t="s">
        <v>12</v>
      </c>
      <c r="P40" s="63">
        <v>5779.5</v>
      </c>
      <c r="R40" s="61">
        <v>8</v>
      </c>
      <c r="S40" s="61" t="s">
        <v>12</v>
      </c>
      <c r="T40" s="63"/>
      <c r="V40" s="61">
        <v>8</v>
      </c>
      <c r="W40" s="61" t="s">
        <v>12</v>
      </c>
      <c r="X40" s="63"/>
      <c r="Y40" s="15"/>
    </row>
    <row r="41" spans="1:25" s="16" customFormat="1" ht="18" customHeight="1" x14ac:dyDescent="0.25">
      <c r="A41" s="15"/>
      <c r="B41" s="61">
        <v>9</v>
      </c>
      <c r="C41" s="61" t="s">
        <v>13</v>
      </c>
      <c r="D41" s="63">
        <v>7176.97</v>
      </c>
      <c r="E41" s="41"/>
      <c r="F41" s="61">
        <v>9</v>
      </c>
      <c r="G41" s="61" t="s">
        <v>13</v>
      </c>
      <c r="H41" s="63">
        <v>8467.26</v>
      </c>
      <c r="I41" s="44"/>
      <c r="J41" s="61">
        <v>9</v>
      </c>
      <c r="K41" s="61" t="s">
        <v>13</v>
      </c>
      <c r="L41" s="64">
        <v>4949.32</v>
      </c>
      <c r="M41" s="44"/>
      <c r="N41" s="61">
        <v>9</v>
      </c>
      <c r="O41" s="61" t="s">
        <v>13</v>
      </c>
      <c r="P41" s="63">
        <v>6300.44</v>
      </c>
      <c r="R41" s="61">
        <v>9</v>
      </c>
      <c r="S41" s="61" t="s">
        <v>13</v>
      </c>
      <c r="T41" s="63"/>
      <c r="V41" s="61">
        <v>9</v>
      </c>
      <c r="W41" s="61" t="s">
        <v>13</v>
      </c>
      <c r="X41" s="63"/>
      <c r="Y41" s="15"/>
    </row>
    <row r="42" spans="1:25" s="16" customFormat="1" ht="18" customHeight="1" x14ac:dyDescent="0.25">
      <c r="A42" s="15"/>
      <c r="B42" s="61">
        <v>10</v>
      </c>
      <c r="C42" s="61" t="s">
        <v>7</v>
      </c>
      <c r="D42" s="63">
        <v>8104.84</v>
      </c>
      <c r="E42" s="41"/>
      <c r="F42" s="61">
        <v>10</v>
      </c>
      <c r="G42" s="61" t="s">
        <v>7</v>
      </c>
      <c r="H42" s="63">
        <v>8471.61</v>
      </c>
      <c r="I42" s="44"/>
      <c r="J42" s="61">
        <v>10</v>
      </c>
      <c r="K42" s="61" t="s">
        <v>7</v>
      </c>
      <c r="L42" s="64">
        <v>5591.22</v>
      </c>
      <c r="M42" s="44"/>
      <c r="N42" s="61">
        <v>10</v>
      </c>
      <c r="O42" s="61" t="s">
        <v>7</v>
      </c>
      <c r="P42" s="63">
        <v>9147.42</v>
      </c>
      <c r="R42" s="61">
        <v>10</v>
      </c>
      <c r="S42" s="61" t="s">
        <v>7</v>
      </c>
      <c r="T42" s="63"/>
      <c r="V42" s="61">
        <v>10</v>
      </c>
      <c r="W42" s="61" t="s">
        <v>7</v>
      </c>
      <c r="X42" s="63"/>
      <c r="Y42" s="15"/>
    </row>
    <row r="43" spans="1:25" s="16" customFormat="1" ht="18" customHeight="1" x14ac:dyDescent="0.25">
      <c r="A43" s="15"/>
      <c r="B43" s="61">
        <v>11</v>
      </c>
      <c r="C43" s="61" t="s">
        <v>8</v>
      </c>
      <c r="D43" s="63">
        <v>6347.85</v>
      </c>
      <c r="E43" s="41"/>
      <c r="F43" s="61">
        <v>11</v>
      </c>
      <c r="G43" s="61" t="s">
        <v>8</v>
      </c>
      <c r="H43" s="63">
        <v>10037.01</v>
      </c>
      <c r="I43" s="44"/>
      <c r="J43" s="61">
        <v>11</v>
      </c>
      <c r="K43" s="61" t="s">
        <v>8</v>
      </c>
      <c r="L43" s="64">
        <v>7696.33</v>
      </c>
      <c r="M43" s="44"/>
      <c r="N43" s="61">
        <v>11</v>
      </c>
      <c r="O43" s="61" t="s">
        <v>8</v>
      </c>
      <c r="P43" s="63">
        <v>11436.43</v>
      </c>
      <c r="R43" s="61">
        <v>11</v>
      </c>
      <c r="S43" s="61" t="s">
        <v>8</v>
      </c>
      <c r="T43" s="63"/>
      <c r="V43" s="61">
        <v>11</v>
      </c>
      <c r="W43" s="61" t="s">
        <v>8</v>
      </c>
      <c r="X43" s="63"/>
      <c r="Y43" s="15"/>
    </row>
    <row r="44" spans="1:25" s="16" customFormat="1" ht="18" customHeight="1" x14ac:dyDescent="0.25">
      <c r="A44" s="15"/>
      <c r="B44" s="61">
        <v>12</v>
      </c>
      <c r="C44" s="61" t="s">
        <v>9</v>
      </c>
      <c r="D44" s="63">
        <v>5347.35</v>
      </c>
      <c r="E44" s="41"/>
      <c r="F44" s="61">
        <v>12</v>
      </c>
      <c r="G44" s="61" t="s">
        <v>9</v>
      </c>
      <c r="H44" s="63">
        <v>3841.31</v>
      </c>
      <c r="I44" s="44"/>
      <c r="J44" s="61">
        <v>12</v>
      </c>
      <c r="K44" s="61" t="s">
        <v>9</v>
      </c>
      <c r="L44" s="64">
        <v>4892.2700000000004</v>
      </c>
      <c r="M44" s="44"/>
      <c r="N44" s="61">
        <v>12</v>
      </c>
      <c r="O44" s="61" t="s">
        <v>9</v>
      </c>
      <c r="P44" s="63">
        <v>4792.88</v>
      </c>
      <c r="R44" s="61">
        <v>12</v>
      </c>
      <c r="S44" s="61" t="s">
        <v>9</v>
      </c>
      <c r="T44" s="63"/>
      <c r="V44" s="61">
        <v>12</v>
      </c>
      <c r="W44" s="61" t="s">
        <v>9</v>
      </c>
      <c r="X44" s="63"/>
      <c r="Y44" s="15"/>
    </row>
    <row r="45" spans="1:25" s="16" customFormat="1" ht="18" customHeight="1" x14ac:dyDescent="0.25">
      <c r="A45" s="15"/>
      <c r="B45" s="61">
        <v>13</v>
      </c>
      <c r="C45" s="61" t="s">
        <v>10</v>
      </c>
      <c r="D45" s="63">
        <v>6390.29</v>
      </c>
      <c r="E45" s="41"/>
      <c r="F45" s="61">
        <v>13</v>
      </c>
      <c r="G45" s="61" t="s">
        <v>10</v>
      </c>
      <c r="H45" s="63">
        <v>8045.31</v>
      </c>
      <c r="I45" s="44"/>
      <c r="J45" s="61">
        <v>13</v>
      </c>
      <c r="K45" s="61" t="s">
        <v>10</v>
      </c>
      <c r="L45" s="64">
        <v>2729.25</v>
      </c>
      <c r="M45" s="44"/>
      <c r="N45" s="61">
        <v>13</v>
      </c>
      <c r="O45" s="61" t="s">
        <v>10</v>
      </c>
      <c r="P45" s="63">
        <v>4903.57</v>
      </c>
      <c r="R45" s="61">
        <v>13</v>
      </c>
      <c r="S45" s="61" t="s">
        <v>10</v>
      </c>
      <c r="T45" s="63"/>
      <c r="V45" s="61">
        <v>13</v>
      </c>
      <c r="W45" s="61" t="s">
        <v>10</v>
      </c>
      <c r="X45" s="63"/>
      <c r="Y45" s="15"/>
    </row>
    <row r="46" spans="1:25" s="16" customFormat="1" ht="18" customHeight="1" x14ac:dyDescent="0.25">
      <c r="A46" s="15"/>
      <c r="B46" s="61">
        <v>14</v>
      </c>
      <c r="C46" s="61" t="s">
        <v>11</v>
      </c>
      <c r="D46" s="63">
        <v>6186.55</v>
      </c>
      <c r="E46" s="41"/>
      <c r="F46" s="61">
        <v>14</v>
      </c>
      <c r="G46" s="61" t="s">
        <v>11</v>
      </c>
      <c r="H46" s="63">
        <v>7692.77</v>
      </c>
      <c r="I46" s="44"/>
      <c r="J46" s="61">
        <v>14</v>
      </c>
      <c r="K46" s="61" t="s">
        <v>11</v>
      </c>
      <c r="L46" s="64">
        <v>4995.99</v>
      </c>
      <c r="M46" s="44"/>
      <c r="N46" s="61">
        <v>14</v>
      </c>
      <c r="O46" s="61" t="s">
        <v>11</v>
      </c>
      <c r="P46" s="63">
        <v>4891.16</v>
      </c>
      <c r="R46" s="61">
        <v>14</v>
      </c>
      <c r="S46" s="61" t="s">
        <v>11</v>
      </c>
      <c r="T46" s="63"/>
      <c r="V46" s="61">
        <v>14</v>
      </c>
      <c r="W46" s="61" t="s">
        <v>11</v>
      </c>
      <c r="X46" s="63"/>
      <c r="Y46" s="15"/>
    </row>
    <row r="47" spans="1:25" s="16" customFormat="1" ht="18" customHeight="1" x14ac:dyDescent="0.25">
      <c r="A47" s="15"/>
      <c r="B47" s="61">
        <v>15</v>
      </c>
      <c r="C47" s="61" t="s">
        <v>12</v>
      </c>
      <c r="D47" s="63">
        <v>6126.09</v>
      </c>
      <c r="E47" s="41"/>
      <c r="F47" s="61">
        <v>15</v>
      </c>
      <c r="G47" s="61" t="s">
        <v>12</v>
      </c>
      <c r="H47" s="63">
        <v>7469.56</v>
      </c>
      <c r="I47" s="44"/>
      <c r="J47" s="61">
        <v>15</v>
      </c>
      <c r="K47" s="61" t="s">
        <v>12</v>
      </c>
      <c r="L47" s="64">
        <v>4492.28</v>
      </c>
      <c r="M47" s="44"/>
      <c r="N47" s="61">
        <v>15</v>
      </c>
      <c r="O47" s="61" t="s">
        <v>12</v>
      </c>
      <c r="P47" s="63">
        <v>5627.39</v>
      </c>
      <c r="R47" s="61">
        <v>15</v>
      </c>
      <c r="S47" s="61" t="s">
        <v>12</v>
      </c>
      <c r="T47" s="63"/>
      <c r="V47" s="61">
        <v>15</v>
      </c>
      <c r="W47" s="61" t="s">
        <v>12</v>
      </c>
      <c r="X47" s="63"/>
      <c r="Y47" s="15"/>
    </row>
    <row r="48" spans="1:25" s="16" customFormat="1" ht="18" customHeight="1" x14ac:dyDescent="0.25">
      <c r="A48" s="15"/>
      <c r="B48" s="61">
        <v>16</v>
      </c>
      <c r="C48" s="61" t="s">
        <v>13</v>
      </c>
      <c r="D48" s="63">
        <v>5302.1</v>
      </c>
      <c r="E48" s="41"/>
      <c r="F48" s="61">
        <v>16</v>
      </c>
      <c r="G48" s="61" t="s">
        <v>13</v>
      </c>
      <c r="H48" s="63">
        <v>9268.52</v>
      </c>
      <c r="I48" s="44"/>
      <c r="J48" s="61">
        <v>16</v>
      </c>
      <c r="K48" s="61" t="s">
        <v>13</v>
      </c>
      <c r="L48" s="64">
        <v>5485.12</v>
      </c>
      <c r="M48" s="44"/>
      <c r="N48" s="61">
        <v>16</v>
      </c>
      <c r="O48" s="61" t="s">
        <v>13</v>
      </c>
      <c r="P48" s="63">
        <v>5450.09</v>
      </c>
      <c r="R48" s="61">
        <v>16</v>
      </c>
      <c r="S48" s="61" t="s">
        <v>13</v>
      </c>
      <c r="T48" s="63"/>
      <c r="V48" s="61">
        <v>16</v>
      </c>
      <c r="W48" s="61" t="s">
        <v>13</v>
      </c>
      <c r="X48" s="63"/>
      <c r="Y48" s="15"/>
    </row>
    <row r="49" spans="1:25" s="16" customFormat="1" ht="18" customHeight="1" x14ac:dyDescent="0.25">
      <c r="A49" s="15"/>
      <c r="B49" s="61">
        <v>17</v>
      </c>
      <c r="C49" s="61" t="s">
        <v>7</v>
      </c>
      <c r="D49" s="63">
        <v>6425.29</v>
      </c>
      <c r="E49" s="41"/>
      <c r="F49" s="61">
        <v>17</v>
      </c>
      <c r="G49" s="61" t="s">
        <v>7</v>
      </c>
      <c r="H49" s="63">
        <v>8506.52</v>
      </c>
      <c r="I49" s="44"/>
      <c r="J49" s="61">
        <v>17</v>
      </c>
      <c r="K49" s="61" t="s">
        <v>7</v>
      </c>
      <c r="L49" s="64">
        <v>4429.3100000000004</v>
      </c>
      <c r="M49" s="44"/>
      <c r="N49" s="61">
        <v>17</v>
      </c>
      <c r="O49" s="61" t="s">
        <v>7</v>
      </c>
      <c r="P49" s="63">
        <v>7009.52</v>
      </c>
      <c r="R49" s="61">
        <v>17</v>
      </c>
      <c r="S49" s="61" t="s">
        <v>7</v>
      </c>
      <c r="T49" s="63"/>
      <c r="V49" s="61">
        <v>17</v>
      </c>
      <c r="W49" s="61" t="s">
        <v>7</v>
      </c>
      <c r="X49" s="63"/>
      <c r="Y49" s="15"/>
    </row>
    <row r="50" spans="1:25" s="16" customFormat="1" ht="18" customHeight="1" x14ac:dyDescent="0.25">
      <c r="A50" s="15"/>
      <c r="B50" s="61">
        <v>18</v>
      </c>
      <c r="C50" s="61" t="s">
        <v>8</v>
      </c>
      <c r="D50" s="63">
        <v>5609.87</v>
      </c>
      <c r="E50" s="41"/>
      <c r="F50" s="61">
        <v>18</v>
      </c>
      <c r="G50" s="61" t="s">
        <v>66</v>
      </c>
      <c r="H50" s="63">
        <v>7084.82</v>
      </c>
      <c r="I50" s="44"/>
      <c r="J50" s="61">
        <v>18</v>
      </c>
      <c r="K50" s="61" t="s">
        <v>8</v>
      </c>
      <c r="L50" s="64">
        <v>4786</v>
      </c>
      <c r="M50" s="44"/>
      <c r="N50" s="61">
        <v>18</v>
      </c>
      <c r="O50" s="61" t="s">
        <v>8</v>
      </c>
      <c r="P50" s="63">
        <v>8272.41</v>
      </c>
      <c r="R50" s="61">
        <v>18</v>
      </c>
      <c r="S50" s="61" t="s">
        <v>8</v>
      </c>
      <c r="T50" s="63"/>
      <c r="V50" s="61">
        <v>18</v>
      </c>
      <c r="W50" s="61" t="s">
        <v>8</v>
      </c>
      <c r="X50" s="63"/>
      <c r="Y50" s="15"/>
    </row>
    <row r="51" spans="1:25" s="16" customFormat="1" ht="18" customHeight="1" x14ac:dyDescent="0.25">
      <c r="A51" s="15"/>
      <c r="B51" s="61">
        <v>19</v>
      </c>
      <c r="C51" s="61" t="s">
        <v>9</v>
      </c>
      <c r="D51" s="63">
        <v>4810.97</v>
      </c>
      <c r="E51" s="41"/>
      <c r="F51" s="61">
        <v>19</v>
      </c>
      <c r="G51" s="61" t="s">
        <v>9</v>
      </c>
      <c r="H51" s="63">
        <v>4920.26</v>
      </c>
      <c r="I51" s="44"/>
      <c r="J51" s="61">
        <v>19</v>
      </c>
      <c r="K51" s="61" t="s">
        <v>9</v>
      </c>
      <c r="L51" s="64">
        <v>3385.13</v>
      </c>
      <c r="M51" s="44"/>
      <c r="N51" s="61">
        <v>19</v>
      </c>
      <c r="O51" s="61" t="s">
        <v>9</v>
      </c>
      <c r="P51" s="63">
        <v>6125.37</v>
      </c>
      <c r="R51" s="61">
        <v>19</v>
      </c>
      <c r="S51" s="61" t="s">
        <v>9</v>
      </c>
      <c r="T51" s="63"/>
      <c r="V51" s="61">
        <v>19</v>
      </c>
      <c r="W51" s="61" t="s">
        <v>9</v>
      </c>
      <c r="X51" s="63"/>
      <c r="Y51" s="15"/>
    </row>
    <row r="52" spans="1:25" s="16" customFormat="1" ht="18" customHeight="1" x14ac:dyDescent="0.25">
      <c r="A52" s="15"/>
      <c r="B52" s="61">
        <v>20</v>
      </c>
      <c r="C52" s="61" t="s">
        <v>10</v>
      </c>
      <c r="D52" s="63">
        <v>6902.04</v>
      </c>
      <c r="E52" s="41"/>
      <c r="F52" s="61">
        <v>20</v>
      </c>
      <c r="G52" s="61" t="s">
        <v>10</v>
      </c>
      <c r="H52" s="63">
        <v>6584.87</v>
      </c>
      <c r="I52" s="44"/>
      <c r="J52" s="61">
        <v>20</v>
      </c>
      <c r="K52" s="61" t="s">
        <v>10</v>
      </c>
      <c r="L52" s="64">
        <v>4358.88</v>
      </c>
      <c r="M52" s="44"/>
      <c r="N52" s="61">
        <v>20</v>
      </c>
      <c r="O52" s="61" t="s">
        <v>10</v>
      </c>
      <c r="P52" s="63">
        <v>4895.01</v>
      </c>
      <c r="R52" s="61">
        <v>20</v>
      </c>
      <c r="S52" s="61" t="s">
        <v>10</v>
      </c>
      <c r="T52" s="63"/>
      <c r="V52" s="61">
        <v>20</v>
      </c>
      <c r="W52" s="61" t="s">
        <v>10</v>
      </c>
      <c r="X52" s="63"/>
      <c r="Y52" s="15"/>
    </row>
    <row r="53" spans="1:25" s="16" customFormat="1" ht="18" customHeight="1" x14ac:dyDescent="0.25">
      <c r="A53" s="15"/>
      <c r="B53" s="61">
        <v>21</v>
      </c>
      <c r="C53" s="61" t="s">
        <v>11</v>
      </c>
      <c r="D53" s="63">
        <v>8369.41</v>
      </c>
      <c r="E53" s="41">
        <v>0</v>
      </c>
      <c r="F53" s="61">
        <v>21</v>
      </c>
      <c r="G53" s="61" t="s">
        <v>11</v>
      </c>
      <c r="H53" s="63">
        <v>6704.56</v>
      </c>
      <c r="I53" s="44"/>
      <c r="J53" s="61">
        <v>21</v>
      </c>
      <c r="K53" s="61" t="s">
        <v>11</v>
      </c>
      <c r="L53" s="64">
        <v>3311.08</v>
      </c>
      <c r="M53" s="44"/>
      <c r="N53" s="61">
        <v>21</v>
      </c>
      <c r="O53" s="61" t="s">
        <v>11</v>
      </c>
      <c r="P53" s="63">
        <v>4651.7299999999996</v>
      </c>
      <c r="R53" s="61">
        <v>21</v>
      </c>
      <c r="S53" s="61" t="s">
        <v>11</v>
      </c>
      <c r="T53" s="63"/>
      <c r="V53" s="61">
        <v>21</v>
      </c>
      <c r="W53" s="61" t="s">
        <v>11</v>
      </c>
      <c r="X53" s="63"/>
      <c r="Y53" s="15"/>
    </row>
    <row r="54" spans="1:25" s="16" customFormat="1" ht="18" customHeight="1" x14ac:dyDescent="0.25">
      <c r="A54" s="15"/>
      <c r="B54" s="61">
        <v>22</v>
      </c>
      <c r="C54" s="61" t="s">
        <v>12</v>
      </c>
      <c r="D54" s="63">
        <v>6022.21</v>
      </c>
      <c r="E54" s="41"/>
      <c r="F54" s="61">
        <v>22</v>
      </c>
      <c r="G54" s="61" t="s">
        <v>12</v>
      </c>
      <c r="H54" s="63">
        <v>8885.2900000000009</v>
      </c>
      <c r="I54" s="44"/>
      <c r="J54" s="61">
        <v>22</v>
      </c>
      <c r="K54" s="61" t="s">
        <v>12</v>
      </c>
      <c r="L54" s="64">
        <v>3383.81</v>
      </c>
      <c r="M54" s="44"/>
      <c r="N54" s="61">
        <v>22</v>
      </c>
      <c r="O54" s="61" t="s">
        <v>12</v>
      </c>
      <c r="P54" s="63">
        <v>4691.3100000000004</v>
      </c>
      <c r="R54" s="61">
        <v>22</v>
      </c>
      <c r="S54" s="61" t="s">
        <v>12</v>
      </c>
      <c r="T54" s="63"/>
      <c r="V54" s="61">
        <v>22</v>
      </c>
      <c r="W54" s="61" t="s">
        <v>12</v>
      </c>
      <c r="X54" s="63"/>
      <c r="Y54" s="15"/>
    </row>
    <row r="55" spans="1:25" s="16" customFormat="1" ht="18" customHeight="1" x14ac:dyDescent="0.25">
      <c r="A55" s="15"/>
      <c r="B55" s="61">
        <v>23</v>
      </c>
      <c r="C55" s="61" t="s">
        <v>13</v>
      </c>
      <c r="D55" s="63">
        <v>7371.63</v>
      </c>
      <c r="E55" s="41"/>
      <c r="F55" s="61">
        <v>23</v>
      </c>
      <c r="G55" s="61" t="s">
        <v>13</v>
      </c>
      <c r="H55" s="63">
        <v>8227.1200000000008</v>
      </c>
      <c r="I55" s="44"/>
      <c r="J55" s="61">
        <v>23</v>
      </c>
      <c r="K55" s="61" t="s">
        <v>13</v>
      </c>
      <c r="L55" s="64">
        <v>2313.37</v>
      </c>
      <c r="M55" s="44"/>
      <c r="N55" s="61">
        <v>23</v>
      </c>
      <c r="O55" s="61" t="s">
        <v>13</v>
      </c>
      <c r="P55" s="63">
        <v>4940.46</v>
      </c>
      <c r="R55" s="61">
        <v>23</v>
      </c>
      <c r="S55" s="61" t="s">
        <v>13</v>
      </c>
      <c r="T55" s="63" t="s">
        <v>60</v>
      </c>
      <c r="V55" s="61">
        <v>23</v>
      </c>
      <c r="W55" s="61" t="s">
        <v>13</v>
      </c>
      <c r="X55" s="63"/>
      <c r="Y55" s="15"/>
    </row>
    <row r="56" spans="1:25" s="16" customFormat="1" ht="18" customHeight="1" x14ac:dyDescent="0.25">
      <c r="A56" s="15"/>
      <c r="B56" s="61">
        <v>24</v>
      </c>
      <c r="C56" s="61" t="s">
        <v>7</v>
      </c>
      <c r="D56" s="63">
        <v>6934.1</v>
      </c>
      <c r="E56" s="41"/>
      <c r="F56" s="61">
        <v>24</v>
      </c>
      <c r="G56" s="61" t="s">
        <v>7</v>
      </c>
      <c r="H56" s="63">
        <v>8000.08</v>
      </c>
      <c r="I56" s="44"/>
      <c r="J56" s="61">
        <v>24</v>
      </c>
      <c r="K56" s="61" t="s">
        <v>7</v>
      </c>
      <c r="L56" s="64">
        <v>5371.27</v>
      </c>
      <c r="M56" s="44"/>
      <c r="N56" s="61">
        <v>24</v>
      </c>
      <c r="O56" s="61" t="s">
        <v>7</v>
      </c>
      <c r="P56" s="63">
        <v>6328.52</v>
      </c>
      <c r="R56" s="61">
        <v>24</v>
      </c>
      <c r="S56" s="61" t="s">
        <v>7</v>
      </c>
      <c r="T56" s="63"/>
      <c r="V56" s="61">
        <v>24</v>
      </c>
      <c r="W56" s="61" t="s">
        <v>7</v>
      </c>
      <c r="X56" s="63"/>
      <c r="Y56" s="15"/>
    </row>
    <row r="57" spans="1:25" s="16" customFormat="1" ht="18" customHeight="1" x14ac:dyDescent="0.25">
      <c r="A57" s="15"/>
      <c r="B57" s="61">
        <v>25</v>
      </c>
      <c r="C57" s="61" t="s">
        <v>8</v>
      </c>
      <c r="D57" s="63">
        <v>6058.71</v>
      </c>
      <c r="E57" s="41"/>
      <c r="F57" s="61">
        <v>25</v>
      </c>
      <c r="G57" s="61" t="s">
        <v>8</v>
      </c>
      <c r="H57" s="63">
        <v>10158.030000000001</v>
      </c>
      <c r="I57" s="44"/>
      <c r="J57" s="61">
        <v>25</v>
      </c>
      <c r="K57" s="61" t="s">
        <v>8</v>
      </c>
      <c r="L57" s="64">
        <v>4646.6000000000004</v>
      </c>
      <c r="M57" s="44"/>
      <c r="N57" s="61">
        <v>25</v>
      </c>
      <c r="O57" s="61" t="s">
        <v>8</v>
      </c>
      <c r="P57" s="63">
        <v>8504.86</v>
      </c>
      <c r="R57" s="61">
        <v>25</v>
      </c>
      <c r="S57" s="61" t="s">
        <v>8</v>
      </c>
      <c r="T57" s="63"/>
      <c r="V57" s="61">
        <v>25</v>
      </c>
      <c r="W57" s="61" t="s">
        <v>8</v>
      </c>
      <c r="X57" s="63"/>
      <c r="Y57" s="15"/>
    </row>
    <row r="58" spans="1:25" s="16" customFormat="1" ht="18" customHeight="1" x14ac:dyDescent="0.25">
      <c r="A58" s="15"/>
      <c r="B58" s="61">
        <v>26</v>
      </c>
      <c r="C58" s="61" t="s">
        <v>9</v>
      </c>
      <c r="D58" s="63">
        <v>5533.6</v>
      </c>
      <c r="E58" s="41"/>
      <c r="F58" s="61">
        <v>26</v>
      </c>
      <c r="G58" s="61" t="s">
        <v>9</v>
      </c>
      <c r="H58" s="63">
        <v>6021.81</v>
      </c>
      <c r="I58" s="44"/>
      <c r="J58" s="61">
        <v>26</v>
      </c>
      <c r="K58" s="61" t="s">
        <v>9</v>
      </c>
      <c r="L58" s="64">
        <v>4437.6499999999996</v>
      </c>
      <c r="M58" s="44"/>
      <c r="N58" s="61">
        <v>26</v>
      </c>
      <c r="O58" s="61" t="s">
        <v>9</v>
      </c>
      <c r="P58" s="63">
        <v>5022</v>
      </c>
      <c r="R58" s="61">
        <v>26</v>
      </c>
      <c r="S58" s="61" t="s">
        <v>9</v>
      </c>
      <c r="T58" s="63"/>
      <c r="V58" s="61">
        <v>26</v>
      </c>
      <c r="W58" s="61" t="s">
        <v>9</v>
      </c>
      <c r="X58" s="63"/>
      <c r="Y58" s="15"/>
    </row>
    <row r="59" spans="1:25" s="16" customFormat="1" ht="18" customHeight="1" x14ac:dyDescent="0.25">
      <c r="A59" s="15"/>
      <c r="B59" s="61">
        <v>27</v>
      </c>
      <c r="C59" s="61" t="s">
        <v>10</v>
      </c>
      <c r="D59" s="63">
        <v>5583.38</v>
      </c>
      <c r="E59" s="41"/>
      <c r="F59" s="61">
        <v>27</v>
      </c>
      <c r="G59" s="61" t="s">
        <v>10</v>
      </c>
      <c r="H59" s="63">
        <v>6146.6</v>
      </c>
      <c r="I59" s="44"/>
      <c r="J59" s="61">
        <v>27</v>
      </c>
      <c r="K59" s="61" t="s">
        <v>10</v>
      </c>
      <c r="L59" s="64">
        <v>3572.43</v>
      </c>
      <c r="M59" s="44"/>
      <c r="N59" s="61">
        <v>27</v>
      </c>
      <c r="O59" s="61" t="s">
        <v>10</v>
      </c>
      <c r="P59" s="63">
        <v>4001.43</v>
      </c>
      <c r="R59" s="61">
        <v>27</v>
      </c>
      <c r="S59" s="61" t="s">
        <v>10</v>
      </c>
      <c r="T59" s="63"/>
      <c r="V59" s="61">
        <v>27</v>
      </c>
      <c r="W59" s="61" t="s">
        <v>10</v>
      </c>
      <c r="X59" s="63"/>
      <c r="Y59" s="15"/>
    </row>
    <row r="60" spans="1:25" s="16" customFormat="1" ht="18" customHeight="1" x14ac:dyDescent="0.25">
      <c r="A60" s="15"/>
      <c r="B60" s="61">
        <v>28</v>
      </c>
      <c r="C60" s="61" t="s">
        <v>11</v>
      </c>
      <c r="D60" s="63">
        <v>5720.65</v>
      </c>
      <c r="E60" s="41"/>
      <c r="F60" s="61">
        <v>28</v>
      </c>
      <c r="G60" s="61" t="s">
        <v>11</v>
      </c>
      <c r="H60" s="63">
        <v>7028.84</v>
      </c>
      <c r="I60" s="44"/>
      <c r="J60" s="61">
        <v>28</v>
      </c>
      <c r="K60" s="61" t="s">
        <v>11</v>
      </c>
      <c r="L60" s="64">
        <v>3108.64</v>
      </c>
      <c r="M60" s="44"/>
      <c r="N60" s="61">
        <v>28</v>
      </c>
      <c r="O60" s="61" t="s">
        <v>11</v>
      </c>
      <c r="P60" s="63">
        <v>5319.56</v>
      </c>
      <c r="R60" s="61">
        <v>28</v>
      </c>
      <c r="S60" s="61" t="s">
        <v>11</v>
      </c>
      <c r="T60" s="63"/>
      <c r="V60" s="61">
        <v>28</v>
      </c>
      <c r="W60" s="61" t="s">
        <v>11</v>
      </c>
      <c r="X60" s="63"/>
      <c r="Y60" s="15"/>
    </row>
    <row r="61" spans="1:25" s="16" customFormat="1" ht="18" customHeight="1" x14ac:dyDescent="0.25">
      <c r="A61" s="15"/>
      <c r="B61" s="61">
        <v>29</v>
      </c>
      <c r="C61" s="61" t="s">
        <v>12</v>
      </c>
      <c r="D61" s="63">
        <v>9960.9</v>
      </c>
      <c r="E61" s="41"/>
      <c r="F61" s="61">
        <v>29</v>
      </c>
      <c r="G61" s="61" t="s">
        <v>12</v>
      </c>
      <c r="H61" s="63">
        <v>8375.34</v>
      </c>
      <c r="I61" s="44"/>
      <c r="J61" s="61">
        <v>29</v>
      </c>
      <c r="K61" s="61" t="s">
        <v>12</v>
      </c>
      <c r="L61" s="63">
        <v>4194.03</v>
      </c>
      <c r="M61" s="44"/>
      <c r="N61" s="61">
        <v>29</v>
      </c>
      <c r="O61" s="61" t="s">
        <v>12</v>
      </c>
      <c r="P61" s="63">
        <v>5695.72</v>
      </c>
      <c r="R61" s="61">
        <v>29</v>
      </c>
      <c r="S61" s="61" t="s">
        <v>12</v>
      </c>
      <c r="T61" s="63"/>
      <c r="V61" s="61">
        <v>29</v>
      </c>
      <c r="W61" s="61" t="s">
        <v>12</v>
      </c>
      <c r="X61" s="63"/>
      <c r="Y61" s="15"/>
    </row>
    <row r="62" spans="1:25" s="16" customFormat="1" ht="18" customHeight="1" x14ac:dyDescent="0.25">
      <c r="A62" s="15"/>
      <c r="B62" s="61">
        <v>30</v>
      </c>
      <c r="C62" s="61" t="s">
        <v>13</v>
      </c>
      <c r="D62" s="90">
        <v>7289.19</v>
      </c>
      <c r="E62" s="41"/>
      <c r="F62" s="61">
        <v>30</v>
      </c>
      <c r="G62" s="61" t="s">
        <v>13</v>
      </c>
      <c r="H62" s="90">
        <v>6581.26</v>
      </c>
      <c r="I62" s="44"/>
      <c r="J62" s="61">
        <v>30</v>
      </c>
      <c r="K62" s="61" t="s">
        <v>13</v>
      </c>
      <c r="L62" s="63">
        <v>3772</v>
      </c>
      <c r="M62" s="44"/>
      <c r="N62" s="61">
        <v>30</v>
      </c>
      <c r="O62" s="61" t="s">
        <v>13</v>
      </c>
      <c r="P62" s="63">
        <v>8020.98</v>
      </c>
      <c r="R62" s="61">
        <v>30</v>
      </c>
      <c r="S62" s="61" t="s">
        <v>13</v>
      </c>
      <c r="T62" s="63"/>
      <c r="V62" s="61">
        <v>30</v>
      </c>
      <c r="W62" s="61" t="s">
        <v>13</v>
      </c>
      <c r="X62" s="63"/>
      <c r="Y62" s="15"/>
    </row>
    <row r="63" spans="1:25" ht="18" customHeight="1" x14ac:dyDescent="0.25">
      <c r="A63" s="5"/>
      <c r="B63" s="61">
        <v>31</v>
      </c>
      <c r="C63" s="61" t="s">
        <v>7</v>
      </c>
      <c r="D63" s="90">
        <v>9336.33</v>
      </c>
      <c r="E63" s="87"/>
      <c r="F63" s="61">
        <v>31</v>
      </c>
      <c r="G63" s="61" t="s">
        <v>7</v>
      </c>
      <c r="H63" s="90">
        <v>9883.25</v>
      </c>
      <c r="I63" s="88"/>
      <c r="J63" s="61">
        <v>31</v>
      </c>
      <c r="K63" s="61" t="s">
        <v>7</v>
      </c>
      <c r="L63" s="63">
        <v>4656</v>
      </c>
      <c r="M63" s="88"/>
      <c r="N63" s="61">
        <v>31</v>
      </c>
      <c r="O63" s="61" t="s">
        <v>7</v>
      </c>
      <c r="P63" s="100">
        <v>6696.7</v>
      </c>
      <c r="Q63" s="88"/>
      <c r="R63" s="61">
        <v>31</v>
      </c>
      <c r="S63" s="61" t="s">
        <v>7</v>
      </c>
      <c r="T63" s="63"/>
      <c r="U63" s="88"/>
      <c r="V63" s="61">
        <v>31</v>
      </c>
      <c r="W63" s="61" t="s">
        <v>7</v>
      </c>
      <c r="X63" s="63"/>
      <c r="Y63" s="5"/>
    </row>
    <row r="64" spans="1:25" x14ac:dyDescent="0.25">
      <c r="P64" s="101"/>
    </row>
    <row r="69" spans="7:18" x14ac:dyDescent="0.25">
      <c r="R69" s="1" t="s">
        <v>62</v>
      </c>
    </row>
    <row r="74" spans="7:18" x14ac:dyDescent="0.25">
      <c r="G74" s="7" t="s">
        <v>62</v>
      </c>
    </row>
    <row r="84" spans="5:7" x14ac:dyDescent="0.25">
      <c r="G84"/>
    </row>
    <row r="96" spans="5:7" x14ac:dyDescent="0.25">
      <c r="E96" s="32" t="s">
        <v>49</v>
      </c>
    </row>
    <row r="3345" spans="4:4" x14ac:dyDescent="0.25">
      <c r="D3345" s="3">
        <v>0</v>
      </c>
    </row>
  </sheetData>
  <mergeCells count="138">
    <mergeCell ref="B19:D19"/>
    <mergeCell ref="F19:H19"/>
    <mergeCell ref="J19:L19"/>
    <mergeCell ref="N19:P19"/>
    <mergeCell ref="V3:X3"/>
    <mergeCell ref="B3:D3"/>
    <mergeCell ref="F3:H3"/>
    <mergeCell ref="J3:L3"/>
    <mergeCell ref="N3:P3"/>
    <mergeCell ref="R3:T3"/>
    <mergeCell ref="B6:C6"/>
    <mergeCell ref="R6:S6"/>
    <mergeCell ref="N6:O6"/>
    <mergeCell ref="J6:K6"/>
    <mergeCell ref="F6:G6"/>
    <mergeCell ref="R19:T19"/>
    <mergeCell ref="V19:X19"/>
    <mergeCell ref="B13:C14"/>
    <mergeCell ref="D13:D14"/>
    <mergeCell ref="X10:X11"/>
    <mergeCell ref="B16:C17"/>
    <mergeCell ref="N10:O11"/>
    <mergeCell ref="P10:P11"/>
    <mergeCell ref="R10:S11"/>
    <mergeCell ref="V20:W20"/>
    <mergeCell ref="B21:C21"/>
    <mergeCell ref="F21:G21"/>
    <mergeCell ref="J21:K21"/>
    <mergeCell ref="N21:O21"/>
    <mergeCell ref="R21:S21"/>
    <mergeCell ref="V21:W21"/>
    <mergeCell ref="B20:C20"/>
    <mergeCell ref="F20:G20"/>
    <mergeCell ref="J20:K20"/>
    <mergeCell ref="N20:O20"/>
    <mergeCell ref="R20:S20"/>
    <mergeCell ref="B24:C24"/>
    <mergeCell ref="F24:G24"/>
    <mergeCell ref="J24:K24"/>
    <mergeCell ref="N24:O24"/>
    <mergeCell ref="R24:S24"/>
    <mergeCell ref="V24:W24"/>
    <mergeCell ref="B22:C22"/>
    <mergeCell ref="F22:G22"/>
    <mergeCell ref="J22:K22"/>
    <mergeCell ref="N22:O22"/>
    <mergeCell ref="R22:S22"/>
    <mergeCell ref="V22:W22"/>
    <mergeCell ref="V25:W25"/>
    <mergeCell ref="B26:C26"/>
    <mergeCell ref="F26:G26"/>
    <mergeCell ref="J26:K26"/>
    <mergeCell ref="N26:O26"/>
    <mergeCell ref="R26:S26"/>
    <mergeCell ref="V26:W26"/>
    <mergeCell ref="B25:C25"/>
    <mergeCell ref="F25:G25"/>
    <mergeCell ref="J25:K25"/>
    <mergeCell ref="N25:O25"/>
    <mergeCell ref="R25:S25"/>
    <mergeCell ref="B29:C29"/>
    <mergeCell ref="F29:G29"/>
    <mergeCell ref="J29:K29"/>
    <mergeCell ref="N29:O29"/>
    <mergeCell ref="R29:S29"/>
    <mergeCell ref="V29:W29"/>
    <mergeCell ref="B28:C28"/>
    <mergeCell ref="F28:G28"/>
    <mergeCell ref="J28:K28"/>
    <mergeCell ref="N28:O28"/>
    <mergeCell ref="R28:S28"/>
    <mergeCell ref="V28:W28"/>
    <mergeCell ref="V30:W30"/>
    <mergeCell ref="B32:C32"/>
    <mergeCell ref="F32:G32"/>
    <mergeCell ref="J32:K32"/>
    <mergeCell ref="N32:O32"/>
    <mergeCell ref="R32:S32"/>
    <mergeCell ref="V32:W32"/>
    <mergeCell ref="B30:C30"/>
    <mergeCell ref="F30:G30"/>
    <mergeCell ref="J30:K30"/>
    <mergeCell ref="N30:O30"/>
    <mergeCell ref="R30:S30"/>
    <mergeCell ref="B2:C2"/>
    <mergeCell ref="B4:C5"/>
    <mergeCell ref="F4:G5"/>
    <mergeCell ref="J4:K5"/>
    <mergeCell ref="N2:O2"/>
    <mergeCell ref="J2:K2"/>
    <mergeCell ref="R2:S2"/>
    <mergeCell ref="N4:O5"/>
    <mergeCell ref="J13:K14"/>
    <mergeCell ref="L13:L14"/>
    <mergeCell ref="B10:C11"/>
    <mergeCell ref="D10:D11"/>
    <mergeCell ref="F10:G11"/>
    <mergeCell ref="H10:H11"/>
    <mergeCell ref="J10:K11"/>
    <mergeCell ref="L10:L11"/>
    <mergeCell ref="T13:T14"/>
    <mergeCell ref="R16:S17"/>
    <mergeCell ref="T16:T17"/>
    <mergeCell ref="V13:W14"/>
    <mergeCell ref="F2:G2"/>
    <mergeCell ref="V4:W5"/>
    <mergeCell ref="R4:S5"/>
    <mergeCell ref="V2:W2"/>
    <mergeCell ref="H16:H17"/>
    <mergeCell ref="J16:K17"/>
    <mergeCell ref="L16:L17"/>
    <mergeCell ref="V6:W6"/>
    <mergeCell ref="H13:H14"/>
    <mergeCell ref="F16:G17"/>
    <mergeCell ref="D16:D17"/>
    <mergeCell ref="F13:G14"/>
    <mergeCell ref="X7:X8"/>
    <mergeCell ref="V7:W8"/>
    <mergeCell ref="T7:T8"/>
    <mergeCell ref="R7:S8"/>
    <mergeCell ref="B7:C8"/>
    <mergeCell ref="D7:D8"/>
    <mergeCell ref="P7:P8"/>
    <mergeCell ref="N7:O8"/>
    <mergeCell ref="L7:L8"/>
    <mergeCell ref="J7:K8"/>
    <mergeCell ref="H7:H8"/>
    <mergeCell ref="F7:G8"/>
    <mergeCell ref="T10:T11"/>
    <mergeCell ref="V10:W11"/>
    <mergeCell ref="N13:O14"/>
    <mergeCell ref="P13:P14"/>
    <mergeCell ref="N16:O17"/>
    <mergeCell ref="P16:P17"/>
    <mergeCell ref="X13:X14"/>
    <mergeCell ref="V16:W17"/>
    <mergeCell ref="X16:X17"/>
    <mergeCell ref="R13:S14"/>
  </mergeCells>
  <phoneticPr fontId="20" type="noConversion"/>
  <printOptions horizontalCentered="1" verticalCentered="1"/>
  <pageMargins left="0.11811023622047245" right="0.11811023622047245" top="0.55118110236220474" bottom="0.11811023622047245" header="0.23622047244094491" footer="0.11811023622047245"/>
  <pageSetup paperSize="9" scale="80" orientation="portrait" horizontalDpi="300" verticalDpi="300" r:id="rId1"/>
  <headerFooter>
    <oddHeader>&amp;C&amp;"-,Negrito"&amp;24M E T A S   D E   V E N D A S&amp;R&amp;G</oddHead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4097" r:id="rId5" name="Control 1">
          <controlPr defaultSize="0" r:id="rId6">
            <anchor moveWithCells="1">
              <from>
                <xdr:col>1</xdr:col>
                <xdr:colOff>0</xdr:colOff>
                <xdr:row>4</xdr:row>
                <xdr:rowOff>38100</xdr:rowOff>
              </from>
              <to>
                <xdr:col>1</xdr:col>
                <xdr:colOff>714375</xdr:colOff>
                <xdr:row>4</xdr:row>
                <xdr:rowOff>219075</xdr:rowOff>
              </to>
            </anchor>
          </controlPr>
        </control>
      </mc:Choice>
      <mc:Fallback>
        <control shapeId="4097" r:id="rId5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3"/>
  <sheetViews>
    <sheetView showGridLines="0" topLeftCell="M1" zoomScale="98" zoomScaleNormal="98" workbookViewId="0">
      <pane ySplit="1" topLeftCell="A26" activePane="bottomLeft" state="frozen"/>
      <selection pane="bottomLeft" activeCell="Y40" sqref="Y40"/>
    </sheetView>
  </sheetViews>
  <sheetFormatPr defaultRowHeight="15" x14ac:dyDescent="0.25"/>
  <cols>
    <col min="1" max="1" width="6.5703125" style="26" bestFit="1" customWidth="1"/>
    <col min="2" max="2" width="13.28515625" style="27" bestFit="1" customWidth="1"/>
    <col min="3" max="3" width="12.140625" style="27" bestFit="1" customWidth="1"/>
    <col min="4" max="4" width="17" style="27" customWidth="1"/>
    <col min="5" max="5" width="16.85546875" style="27" customWidth="1"/>
    <col min="6" max="6" width="15.85546875" style="27" bestFit="1" customWidth="1"/>
    <col min="7" max="7" width="13.28515625" style="27" bestFit="1" customWidth="1"/>
    <col min="8" max="8" width="13.28515625" style="27" customWidth="1"/>
    <col min="9" max="9" width="13.28515625" style="27" bestFit="1" customWidth="1"/>
    <col min="10" max="11" width="14.28515625" style="27" bestFit="1" customWidth="1"/>
    <col min="12" max="13" width="12.140625" style="27" bestFit="1" customWidth="1"/>
    <col min="14" max="14" width="13.28515625" style="27" bestFit="1" customWidth="1"/>
    <col min="15" max="15" width="12.140625" style="27" bestFit="1" customWidth="1"/>
    <col min="16" max="16" width="13.28515625" style="27" bestFit="1" customWidth="1"/>
    <col min="17" max="17" width="14.28515625" style="27" bestFit="1" customWidth="1"/>
    <col min="18" max="19" width="10.5703125" style="27" bestFit="1" customWidth="1"/>
    <col min="20" max="20" width="20.7109375" style="27" customWidth="1"/>
    <col min="21" max="21" width="10.5703125" style="27" bestFit="1" customWidth="1"/>
    <col min="22" max="22" width="18.28515625" style="27" bestFit="1" customWidth="1"/>
    <col min="23" max="23" width="10.5703125" style="27" bestFit="1" customWidth="1"/>
    <col min="24" max="24" width="12.140625" style="27" bestFit="1" customWidth="1"/>
    <col min="25" max="25" width="20.140625" style="27" customWidth="1"/>
    <col min="26" max="26" width="14.28515625" style="27" customWidth="1"/>
    <col min="27" max="27" width="12.140625" style="27" bestFit="1" customWidth="1"/>
    <col min="28" max="28" width="10.7109375" style="27" customWidth="1"/>
    <col min="29" max="29" width="17.140625" style="27" customWidth="1"/>
    <col min="30" max="30" width="9.5703125" style="27" bestFit="1" customWidth="1"/>
    <col min="31" max="16384" width="9.140625" style="27"/>
  </cols>
  <sheetData>
    <row r="1" spans="1:29" s="7" customFormat="1" ht="28.5" customHeight="1" x14ac:dyDescent="0.25">
      <c r="A1" s="28" t="s">
        <v>26</v>
      </c>
      <c r="B1" s="28" t="s">
        <v>27</v>
      </c>
      <c r="C1" s="28" t="s">
        <v>52</v>
      </c>
      <c r="D1" s="28" t="s">
        <v>51</v>
      </c>
      <c r="E1" s="28" t="s">
        <v>47</v>
      </c>
      <c r="F1" s="28" t="s">
        <v>35</v>
      </c>
      <c r="G1" s="28" t="s">
        <v>34</v>
      </c>
      <c r="H1" s="28" t="s">
        <v>59</v>
      </c>
      <c r="I1" s="28" t="s">
        <v>39</v>
      </c>
      <c r="J1" s="28" t="s">
        <v>38</v>
      </c>
      <c r="K1" s="28" t="s">
        <v>28</v>
      </c>
      <c r="L1" s="28" t="s">
        <v>40</v>
      </c>
      <c r="M1" s="28" t="s">
        <v>41</v>
      </c>
      <c r="N1" s="28" t="s">
        <v>42</v>
      </c>
      <c r="O1" s="28" t="s">
        <v>43</v>
      </c>
      <c r="P1" s="28" t="s">
        <v>45</v>
      </c>
      <c r="Q1" s="28" t="s">
        <v>44</v>
      </c>
      <c r="R1" s="28" t="s">
        <v>29</v>
      </c>
      <c r="S1" s="28" t="s">
        <v>30</v>
      </c>
      <c r="T1" s="28" t="s">
        <v>56</v>
      </c>
      <c r="U1" s="28" t="s">
        <v>31</v>
      </c>
      <c r="V1" s="28" t="s">
        <v>56</v>
      </c>
      <c r="W1" s="28" t="s">
        <v>32</v>
      </c>
      <c r="X1" s="28" t="s">
        <v>36</v>
      </c>
      <c r="Y1" s="28" t="s">
        <v>53</v>
      </c>
      <c r="Z1" s="28" t="s">
        <v>56</v>
      </c>
      <c r="AA1" s="28" t="s">
        <v>37</v>
      </c>
      <c r="AB1" s="28" t="s">
        <v>33</v>
      </c>
      <c r="AC1" s="28" t="s">
        <v>54</v>
      </c>
    </row>
    <row r="2" spans="1:29" x14ac:dyDescent="0.25">
      <c r="A2" s="29">
        <v>1</v>
      </c>
      <c r="B2" s="30">
        <v>70</v>
      </c>
      <c r="C2" s="78">
        <v>0</v>
      </c>
      <c r="D2" s="78">
        <v>0</v>
      </c>
      <c r="E2" s="30">
        <v>507.55</v>
      </c>
      <c r="F2" s="30">
        <v>404.38</v>
      </c>
      <c r="G2" s="30">
        <v>997.82</v>
      </c>
      <c r="H2" s="30">
        <v>46</v>
      </c>
      <c r="I2" s="30">
        <v>63.34</v>
      </c>
      <c r="J2" s="30">
        <v>468</v>
      </c>
      <c r="K2" s="30">
        <v>750.12</v>
      </c>
      <c r="L2" s="30">
        <v>58.8</v>
      </c>
      <c r="M2" s="30">
        <v>0</v>
      </c>
      <c r="N2" s="30">
        <v>30.9</v>
      </c>
      <c r="O2" s="30">
        <v>68.7</v>
      </c>
      <c r="P2" s="30">
        <v>66.34</v>
      </c>
      <c r="Q2" s="30">
        <v>135.18</v>
      </c>
      <c r="R2" s="30">
        <v>0</v>
      </c>
      <c r="S2" s="30">
        <v>0</v>
      </c>
      <c r="T2" s="30">
        <v>0</v>
      </c>
      <c r="U2" s="30">
        <v>0</v>
      </c>
      <c r="V2" s="30">
        <v>0</v>
      </c>
      <c r="W2" s="30">
        <v>6</v>
      </c>
      <c r="X2" s="71">
        <v>1715.5</v>
      </c>
      <c r="Y2" s="30">
        <v>0</v>
      </c>
      <c r="Z2" s="30">
        <v>0</v>
      </c>
      <c r="AA2" s="78">
        <v>0</v>
      </c>
      <c r="AB2" s="30">
        <v>0</v>
      </c>
      <c r="AC2" s="30">
        <v>0</v>
      </c>
    </row>
    <row r="3" spans="1:29" x14ac:dyDescent="0.25">
      <c r="A3" s="29">
        <f>A2+1</f>
        <v>2</v>
      </c>
      <c r="B3" s="30">
        <v>240</v>
      </c>
      <c r="C3" s="78">
        <v>0</v>
      </c>
      <c r="D3" s="78">
        <v>0</v>
      </c>
      <c r="E3" s="78">
        <v>896.69</v>
      </c>
      <c r="F3" s="30">
        <v>990.71</v>
      </c>
      <c r="G3" s="30">
        <v>1050.54</v>
      </c>
      <c r="H3" s="30">
        <v>0</v>
      </c>
      <c r="I3" s="30">
        <v>83.2</v>
      </c>
      <c r="J3" s="30">
        <v>1247.94</v>
      </c>
      <c r="K3" s="30">
        <v>859.63</v>
      </c>
      <c r="L3" s="30">
        <v>88.72</v>
      </c>
      <c r="M3" s="30">
        <v>271.44</v>
      </c>
      <c r="N3" s="30">
        <v>0</v>
      </c>
      <c r="O3" s="30">
        <v>0</v>
      </c>
      <c r="P3" s="30">
        <v>0</v>
      </c>
      <c r="Q3" s="30">
        <v>154.49</v>
      </c>
      <c r="R3" s="30">
        <v>0</v>
      </c>
      <c r="S3" s="78">
        <v>0</v>
      </c>
      <c r="T3" s="78">
        <v>0</v>
      </c>
      <c r="U3" s="78">
        <v>0</v>
      </c>
      <c r="V3" s="78">
        <v>0</v>
      </c>
      <c r="W3" s="30">
        <v>6</v>
      </c>
      <c r="X3" s="78">
        <v>0</v>
      </c>
      <c r="Y3" s="30">
        <v>0</v>
      </c>
      <c r="Z3" s="30">
        <v>0</v>
      </c>
      <c r="AA3" s="78">
        <v>25.8</v>
      </c>
      <c r="AB3" s="78">
        <v>48</v>
      </c>
      <c r="AC3" s="78" t="s">
        <v>67</v>
      </c>
    </row>
    <row r="4" spans="1:29" x14ac:dyDescent="0.25">
      <c r="A4" s="29">
        <f t="shared" ref="A4:A29" si="0">A3+1</f>
        <v>3</v>
      </c>
      <c r="B4" s="30">
        <v>0</v>
      </c>
      <c r="C4" s="78">
        <v>0</v>
      </c>
      <c r="D4" s="78">
        <v>0</v>
      </c>
      <c r="E4" s="78">
        <v>1388.06</v>
      </c>
      <c r="F4" s="30">
        <v>958.27</v>
      </c>
      <c r="G4" s="30">
        <v>1220.6099999999999</v>
      </c>
      <c r="H4" s="30">
        <v>192.5</v>
      </c>
      <c r="I4" s="30">
        <v>172.8</v>
      </c>
      <c r="J4" s="30">
        <v>1036.3599999999999</v>
      </c>
      <c r="K4" s="30">
        <v>706.98</v>
      </c>
      <c r="L4" s="30">
        <v>28.13</v>
      </c>
      <c r="M4" s="30">
        <v>57</v>
      </c>
      <c r="N4" s="30">
        <v>144.83000000000001</v>
      </c>
      <c r="O4" s="30">
        <v>50.05</v>
      </c>
      <c r="P4" s="30">
        <v>58.8</v>
      </c>
      <c r="Q4" s="30">
        <v>267.23</v>
      </c>
      <c r="R4" s="30">
        <v>0</v>
      </c>
      <c r="S4" s="78">
        <v>0</v>
      </c>
      <c r="T4" s="78">
        <v>0</v>
      </c>
      <c r="U4" s="78">
        <v>0</v>
      </c>
      <c r="V4" s="78">
        <v>0</v>
      </c>
      <c r="W4" s="30">
        <v>6</v>
      </c>
      <c r="X4" s="78">
        <v>0</v>
      </c>
      <c r="Y4" s="30">
        <v>0</v>
      </c>
      <c r="Z4" s="30">
        <v>0</v>
      </c>
      <c r="AA4" s="71">
        <v>18.600000000000001</v>
      </c>
      <c r="AB4" s="71" t="s">
        <v>71</v>
      </c>
      <c r="AC4" s="78"/>
    </row>
    <row r="5" spans="1:29" x14ac:dyDescent="0.25">
      <c r="A5" s="29">
        <f t="shared" si="0"/>
        <v>4</v>
      </c>
      <c r="B5" s="30">
        <v>0</v>
      </c>
      <c r="C5" s="78">
        <v>0</v>
      </c>
      <c r="D5" s="78">
        <v>0</v>
      </c>
      <c r="E5" s="78">
        <v>869.17</v>
      </c>
      <c r="F5" s="30">
        <v>702.85</v>
      </c>
      <c r="G5" s="30">
        <v>1095.26</v>
      </c>
      <c r="H5" s="30">
        <v>153.11000000000001</v>
      </c>
      <c r="I5" s="30">
        <v>51.8</v>
      </c>
      <c r="J5" s="30">
        <v>968.85</v>
      </c>
      <c r="K5" s="30">
        <v>2209.0300000000002</v>
      </c>
      <c r="L5" s="30">
        <v>33.5</v>
      </c>
      <c r="M5" s="30">
        <v>56.6</v>
      </c>
      <c r="N5" s="30">
        <v>25.9</v>
      </c>
      <c r="O5" s="30">
        <v>105.49</v>
      </c>
      <c r="P5" s="30">
        <v>0</v>
      </c>
      <c r="Q5" s="30">
        <v>173.5</v>
      </c>
      <c r="R5" s="30">
        <v>0</v>
      </c>
      <c r="S5" s="78">
        <v>0</v>
      </c>
      <c r="T5" s="78">
        <v>0</v>
      </c>
      <c r="U5" s="78">
        <v>0</v>
      </c>
      <c r="V5" s="78">
        <v>0</v>
      </c>
      <c r="W5" s="30">
        <v>6</v>
      </c>
      <c r="X5" s="78">
        <v>0</v>
      </c>
      <c r="Y5" s="30">
        <v>0</v>
      </c>
      <c r="Z5" s="30">
        <v>0</v>
      </c>
      <c r="AA5" s="78">
        <v>5.5</v>
      </c>
      <c r="AB5" s="78">
        <v>0</v>
      </c>
      <c r="AC5" s="78">
        <v>0</v>
      </c>
    </row>
    <row r="6" spans="1:29" x14ac:dyDescent="0.25">
      <c r="A6" s="29">
        <f t="shared" si="0"/>
        <v>5</v>
      </c>
      <c r="B6" s="30">
        <v>40</v>
      </c>
      <c r="C6" s="78">
        <v>0</v>
      </c>
      <c r="D6" s="78">
        <v>0</v>
      </c>
      <c r="E6" s="78">
        <v>1586.05</v>
      </c>
      <c r="F6" s="30">
        <v>858.16</v>
      </c>
      <c r="G6" s="30">
        <v>1061.4000000000001</v>
      </c>
      <c r="H6" s="30">
        <v>128.63</v>
      </c>
      <c r="I6" s="30">
        <v>128.9</v>
      </c>
      <c r="J6" s="30">
        <v>736.35</v>
      </c>
      <c r="K6" s="30">
        <v>1397.8</v>
      </c>
      <c r="L6" s="30">
        <v>28</v>
      </c>
      <c r="M6" s="30">
        <v>181.95</v>
      </c>
      <c r="N6" s="30">
        <v>107</v>
      </c>
      <c r="O6" s="30">
        <v>0</v>
      </c>
      <c r="P6" s="30">
        <v>25.5</v>
      </c>
      <c r="Q6" s="30">
        <v>60</v>
      </c>
      <c r="R6" s="30">
        <v>0</v>
      </c>
      <c r="S6" s="78">
        <v>0</v>
      </c>
      <c r="T6" s="78">
        <v>0</v>
      </c>
      <c r="U6" s="78">
        <v>0</v>
      </c>
      <c r="V6" s="78">
        <v>0</v>
      </c>
      <c r="W6" s="30">
        <v>6</v>
      </c>
      <c r="X6" s="78">
        <v>0</v>
      </c>
      <c r="Y6" s="30">
        <v>0</v>
      </c>
      <c r="Z6" s="30">
        <v>0</v>
      </c>
      <c r="AA6" s="78">
        <v>4</v>
      </c>
      <c r="AB6" s="78">
        <v>0</v>
      </c>
      <c r="AC6" s="78">
        <v>0</v>
      </c>
    </row>
    <row r="7" spans="1:29" x14ac:dyDescent="0.25">
      <c r="A7" s="29">
        <f t="shared" si="0"/>
        <v>6</v>
      </c>
      <c r="B7" s="30">
        <v>0</v>
      </c>
      <c r="C7" s="78">
        <v>0</v>
      </c>
      <c r="D7" s="78">
        <v>0</v>
      </c>
      <c r="E7" s="78">
        <v>1486.76</v>
      </c>
      <c r="F7" s="30">
        <v>642.54999999999995</v>
      </c>
      <c r="G7" s="30">
        <v>1479.04</v>
      </c>
      <c r="H7" s="30">
        <v>96.51</v>
      </c>
      <c r="I7" s="30">
        <v>251.12</v>
      </c>
      <c r="J7" s="30">
        <v>983.52</v>
      </c>
      <c r="K7" s="30">
        <v>1421.08</v>
      </c>
      <c r="L7" s="30">
        <v>155.03</v>
      </c>
      <c r="M7" s="30">
        <v>53.4</v>
      </c>
      <c r="N7" s="30">
        <v>258.60000000000002</v>
      </c>
      <c r="O7" s="30">
        <v>0</v>
      </c>
      <c r="P7" s="30">
        <v>135.63</v>
      </c>
      <c r="Q7" s="30">
        <v>173.98</v>
      </c>
      <c r="R7" s="30">
        <v>0</v>
      </c>
      <c r="S7" s="78">
        <v>0</v>
      </c>
      <c r="T7" s="78">
        <v>0</v>
      </c>
      <c r="U7" s="78">
        <v>0</v>
      </c>
      <c r="V7" s="78">
        <v>0</v>
      </c>
      <c r="W7" s="30">
        <v>6</v>
      </c>
      <c r="X7" s="78">
        <v>0</v>
      </c>
      <c r="Y7" s="30">
        <v>0</v>
      </c>
      <c r="Z7" s="30">
        <v>0</v>
      </c>
      <c r="AA7" s="71">
        <v>828.1</v>
      </c>
      <c r="AB7" s="78">
        <v>6</v>
      </c>
      <c r="AC7" s="78" t="s">
        <v>73</v>
      </c>
    </row>
    <row r="8" spans="1:29" x14ac:dyDescent="0.25">
      <c r="A8" s="29">
        <f t="shared" si="0"/>
        <v>7</v>
      </c>
      <c r="B8" s="30">
        <v>0</v>
      </c>
      <c r="C8" s="78">
        <v>0</v>
      </c>
      <c r="D8" s="78">
        <v>0</v>
      </c>
      <c r="E8" s="78">
        <v>746</v>
      </c>
      <c r="F8" s="30">
        <v>966.22</v>
      </c>
      <c r="G8" s="30">
        <v>1425.14</v>
      </c>
      <c r="H8" s="30">
        <v>33.9</v>
      </c>
      <c r="I8" s="30">
        <v>142.88999999999999</v>
      </c>
      <c r="J8" s="30">
        <v>1114.51</v>
      </c>
      <c r="K8" s="30">
        <v>1394</v>
      </c>
      <c r="L8" s="30">
        <v>90.65</v>
      </c>
      <c r="M8" s="30">
        <v>226.6</v>
      </c>
      <c r="N8" s="30">
        <v>199.65</v>
      </c>
      <c r="O8" s="30">
        <v>0</v>
      </c>
      <c r="P8" s="30">
        <v>57.1</v>
      </c>
      <c r="Q8" s="30">
        <v>404.25</v>
      </c>
      <c r="R8" s="30">
        <v>0</v>
      </c>
      <c r="S8" s="78">
        <v>0</v>
      </c>
      <c r="T8" s="78">
        <v>0</v>
      </c>
      <c r="U8" s="78">
        <v>0</v>
      </c>
      <c r="V8" s="78">
        <v>0</v>
      </c>
      <c r="W8" s="78">
        <v>6</v>
      </c>
      <c r="X8" s="78">
        <v>0</v>
      </c>
      <c r="Y8" s="30">
        <v>0</v>
      </c>
      <c r="Z8" s="30">
        <v>0</v>
      </c>
      <c r="AA8" s="78">
        <v>40.450000000000003</v>
      </c>
      <c r="AB8" s="78">
        <v>0</v>
      </c>
      <c r="AC8" s="78">
        <v>0</v>
      </c>
    </row>
    <row r="9" spans="1:29" x14ac:dyDescent="0.25">
      <c r="A9" s="29">
        <f t="shared" si="0"/>
        <v>8</v>
      </c>
      <c r="B9" s="30">
        <v>100</v>
      </c>
      <c r="C9" s="78">
        <v>0</v>
      </c>
      <c r="D9" s="78">
        <v>0</v>
      </c>
      <c r="E9" s="30">
        <v>951.6</v>
      </c>
      <c r="F9" s="30">
        <v>1205.02</v>
      </c>
      <c r="G9" s="30">
        <v>1264.6600000000001</v>
      </c>
      <c r="H9" s="30">
        <v>280.89999999999998</v>
      </c>
      <c r="I9" s="30">
        <v>242.66</v>
      </c>
      <c r="J9" s="30">
        <v>1263.9100000000001</v>
      </c>
      <c r="K9" s="30">
        <v>1318.83</v>
      </c>
      <c r="L9" s="30">
        <v>228.74</v>
      </c>
      <c r="M9" s="30">
        <v>295.38</v>
      </c>
      <c r="N9" s="30">
        <v>120.76</v>
      </c>
      <c r="O9" s="30">
        <v>34.6</v>
      </c>
      <c r="P9" s="30">
        <v>38.5</v>
      </c>
      <c r="Q9" s="30">
        <v>135.26</v>
      </c>
      <c r="R9" s="30">
        <v>30.15</v>
      </c>
      <c r="S9" s="78">
        <v>0</v>
      </c>
      <c r="T9" s="78">
        <v>0</v>
      </c>
      <c r="U9" s="78">
        <v>0</v>
      </c>
      <c r="V9" s="78">
        <v>0</v>
      </c>
      <c r="W9" s="78">
        <v>6</v>
      </c>
      <c r="X9" s="78">
        <v>0</v>
      </c>
      <c r="Y9" s="71">
        <v>41.9</v>
      </c>
      <c r="Z9" s="71" t="s">
        <v>91</v>
      </c>
      <c r="AA9" s="78">
        <v>0</v>
      </c>
      <c r="AB9" s="78">
        <v>0</v>
      </c>
      <c r="AC9" s="78">
        <v>0</v>
      </c>
    </row>
    <row r="10" spans="1:29" x14ac:dyDescent="0.25">
      <c r="A10" s="29">
        <f t="shared" si="0"/>
        <v>9</v>
      </c>
      <c r="B10" s="78">
        <v>0</v>
      </c>
      <c r="C10" s="78">
        <v>0</v>
      </c>
      <c r="D10" s="78">
        <v>0</v>
      </c>
      <c r="E10" s="78">
        <v>1207.51</v>
      </c>
      <c r="F10" s="30">
        <v>1631.66</v>
      </c>
      <c r="G10" s="30">
        <v>1125.81</v>
      </c>
      <c r="H10" s="30">
        <v>180.5</v>
      </c>
      <c r="I10" s="30">
        <v>166.2</v>
      </c>
      <c r="J10" s="30">
        <v>932.17</v>
      </c>
      <c r="K10" s="30">
        <v>1098.18</v>
      </c>
      <c r="L10" s="30">
        <v>241.7</v>
      </c>
      <c r="M10" s="30">
        <v>272.2</v>
      </c>
      <c r="N10" s="30">
        <v>74.099999999999994</v>
      </c>
      <c r="O10" s="30">
        <v>0</v>
      </c>
      <c r="P10" s="30">
        <v>30.9</v>
      </c>
      <c r="Q10" s="30">
        <v>192.82</v>
      </c>
      <c r="R10" s="30">
        <v>0</v>
      </c>
      <c r="S10" s="78">
        <v>0</v>
      </c>
      <c r="T10" s="78">
        <v>0</v>
      </c>
      <c r="U10" s="78">
        <v>0</v>
      </c>
      <c r="V10" s="78">
        <v>0</v>
      </c>
      <c r="W10" s="78">
        <v>6</v>
      </c>
      <c r="X10" s="78">
        <v>0</v>
      </c>
      <c r="Y10" s="30">
        <v>0</v>
      </c>
      <c r="Z10" s="30">
        <v>0</v>
      </c>
      <c r="AA10" s="78">
        <v>0</v>
      </c>
      <c r="AB10" s="78">
        <v>75</v>
      </c>
      <c r="AC10" s="78" t="s">
        <v>88</v>
      </c>
    </row>
    <row r="11" spans="1:29" x14ac:dyDescent="0.25">
      <c r="A11" s="29">
        <f t="shared" si="0"/>
        <v>10</v>
      </c>
      <c r="B11" s="30">
        <v>120</v>
      </c>
      <c r="C11" s="78">
        <v>0</v>
      </c>
      <c r="D11" s="78">
        <v>0</v>
      </c>
      <c r="E11" s="78">
        <v>1424.65</v>
      </c>
      <c r="F11" s="30">
        <v>1455.2</v>
      </c>
      <c r="G11" s="30">
        <v>1772.96</v>
      </c>
      <c r="H11" s="30">
        <v>139.75</v>
      </c>
      <c r="I11" s="30">
        <v>173.91</v>
      </c>
      <c r="J11" s="30">
        <v>790.26</v>
      </c>
      <c r="K11" s="30">
        <v>1221.06</v>
      </c>
      <c r="L11" s="30">
        <v>91.78</v>
      </c>
      <c r="M11" s="30">
        <v>184.85</v>
      </c>
      <c r="N11" s="30">
        <v>246.81</v>
      </c>
      <c r="O11" s="30">
        <v>86.4</v>
      </c>
      <c r="P11" s="30">
        <v>25.63</v>
      </c>
      <c r="Q11" s="30">
        <v>375.9</v>
      </c>
      <c r="R11" s="30">
        <v>0</v>
      </c>
      <c r="S11" s="78">
        <v>0</v>
      </c>
      <c r="T11" s="78">
        <v>0</v>
      </c>
      <c r="U11" s="78">
        <v>0</v>
      </c>
      <c r="V11" s="78">
        <v>0</v>
      </c>
      <c r="W11" s="78">
        <v>6</v>
      </c>
      <c r="X11" s="78">
        <v>0</v>
      </c>
      <c r="Y11" s="71">
        <v>40.9</v>
      </c>
      <c r="Z11" s="71" t="s">
        <v>91</v>
      </c>
      <c r="AA11" s="78">
        <v>0</v>
      </c>
      <c r="AB11" s="78">
        <v>15</v>
      </c>
      <c r="AC11" s="78" t="s">
        <v>68</v>
      </c>
    </row>
    <row r="12" spans="1:29" x14ac:dyDescent="0.25">
      <c r="A12" s="29">
        <f t="shared" si="0"/>
        <v>11</v>
      </c>
      <c r="B12" s="30">
        <v>0</v>
      </c>
      <c r="C12" s="78">
        <v>0</v>
      </c>
      <c r="D12" s="78">
        <v>0</v>
      </c>
      <c r="E12" s="78">
        <v>1109.3699999999999</v>
      </c>
      <c r="F12" s="30">
        <v>1015.13</v>
      </c>
      <c r="G12" s="30">
        <v>1537.2</v>
      </c>
      <c r="H12" s="30">
        <v>92.4</v>
      </c>
      <c r="I12" s="30">
        <v>0</v>
      </c>
      <c r="J12" s="30">
        <v>620.9</v>
      </c>
      <c r="K12" s="30">
        <v>1315.83</v>
      </c>
      <c r="L12" s="30">
        <v>87.61</v>
      </c>
      <c r="M12" s="30">
        <v>249.63</v>
      </c>
      <c r="N12" s="30">
        <v>206.42</v>
      </c>
      <c r="O12" s="30">
        <v>40.72</v>
      </c>
      <c r="P12" s="30">
        <v>0</v>
      </c>
      <c r="Q12" s="30">
        <v>100.47</v>
      </c>
      <c r="R12" s="30">
        <v>0</v>
      </c>
      <c r="S12" s="78">
        <v>0</v>
      </c>
      <c r="T12" s="78">
        <v>0</v>
      </c>
      <c r="U12" s="78">
        <v>0</v>
      </c>
      <c r="V12" s="78">
        <v>0</v>
      </c>
      <c r="W12" s="30">
        <v>6</v>
      </c>
      <c r="X12" s="78">
        <v>0</v>
      </c>
      <c r="Y12" s="71">
        <v>27.5</v>
      </c>
      <c r="Z12" s="71" t="s">
        <v>92</v>
      </c>
      <c r="AA12" s="78">
        <v>0</v>
      </c>
      <c r="AB12" s="78">
        <v>17.5</v>
      </c>
      <c r="AC12" s="78" t="s">
        <v>68</v>
      </c>
    </row>
    <row r="13" spans="1:29" x14ac:dyDescent="0.25">
      <c r="A13" s="29">
        <f t="shared" si="0"/>
        <v>12</v>
      </c>
      <c r="B13" s="30">
        <v>0</v>
      </c>
      <c r="C13" s="78">
        <v>0</v>
      </c>
      <c r="D13" s="78">
        <v>0</v>
      </c>
      <c r="E13" s="30">
        <v>1345.88</v>
      </c>
      <c r="F13" s="30">
        <v>780.59</v>
      </c>
      <c r="G13" s="30">
        <v>643.65</v>
      </c>
      <c r="H13" s="30">
        <v>70.41</v>
      </c>
      <c r="I13" s="30">
        <v>144.9</v>
      </c>
      <c r="J13" s="30">
        <v>947.61</v>
      </c>
      <c r="K13" s="30">
        <v>899.45</v>
      </c>
      <c r="L13" s="30">
        <v>45.6</v>
      </c>
      <c r="M13" s="30">
        <v>110</v>
      </c>
      <c r="N13" s="30">
        <v>76.02</v>
      </c>
      <c r="O13" s="30">
        <v>0</v>
      </c>
      <c r="P13" s="30">
        <v>0</v>
      </c>
      <c r="Q13" s="30">
        <v>66.3</v>
      </c>
      <c r="R13" s="30">
        <v>0</v>
      </c>
      <c r="S13" s="78">
        <v>0</v>
      </c>
      <c r="T13" s="78">
        <v>0</v>
      </c>
      <c r="U13" s="78">
        <v>0</v>
      </c>
      <c r="V13" s="78">
        <v>0</v>
      </c>
      <c r="W13" s="30">
        <v>6</v>
      </c>
      <c r="X13" s="78">
        <v>0</v>
      </c>
      <c r="Y13" s="30">
        <v>0</v>
      </c>
      <c r="Z13" s="30">
        <v>0</v>
      </c>
      <c r="AA13" s="78">
        <v>0</v>
      </c>
      <c r="AB13" s="78">
        <v>70</v>
      </c>
      <c r="AC13" s="78" t="s">
        <v>76</v>
      </c>
    </row>
    <row r="14" spans="1:29" x14ac:dyDescent="0.25">
      <c r="A14" s="29">
        <f t="shared" si="0"/>
        <v>13</v>
      </c>
      <c r="B14" s="30">
        <v>52</v>
      </c>
      <c r="C14" s="78">
        <v>0</v>
      </c>
      <c r="D14" s="78">
        <v>0</v>
      </c>
      <c r="E14" s="30">
        <v>704.52</v>
      </c>
      <c r="F14" s="30">
        <v>1467.32</v>
      </c>
      <c r="G14" s="30">
        <v>889.25</v>
      </c>
      <c r="H14" s="30">
        <v>20.5</v>
      </c>
      <c r="I14" s="30">
        <v>58.3</v>
      </c>
      <c r="J14" s="30">
        <v>1559.05</v>
      </c>
      <c r="K14" s="30">
        <v>1128.67</v>
      </c>
      <c r="L14" s="30">
        <v>60.43</v>
      </c>
      <c r="M14" s="30">
        <v>147.69999999999999</v>
      </c>
      <c r="N14" s="30">
        <v>189.5</v>
      </c>
      <c r="O14" s="30">
        <v>39.76</v>
      </c>
      <c r="P14" s="30">
        <v>40.71</v>
      </c>
      <c r="Q14" s="30">
        <v>0</v>
      </c>
      <c r="R14" s="30">
        <v>0</v>
      </c>
      <c r="S14" s="78">
        <v>0</v>
      </c>
      <c r="T14" s="78">
        <v>0</v>
      </c>
      <c r="U14" s="78">
        <v>0</v>
      </c>
      <c r="V14" s="78">
        <v>0</v>
      </c>
      <c r="W14" s="30">
        <v>6</v>
      </c>
      <c r="X14" s="78">
        <v>0</v>
      </c>
      <c r="Y14" s="30">
        <v>0</v>
      </c>
      <c r="Z14" s="30">
        <v>0</v>
      </c>
      <c r="AA14" s="71">
        <v>833.45</v>
      </c>
      <c r="AB14" s="78">
        <v>0</v>
      </c>
      <c r="AC14" s="78">
        <v>0</v>
      </c>
    </row>
    <row r="15" spans="1:29" x14ac:dyDescent="0.25">
      <c r="A15" s="29">
        <f t="shared" si="0"/>
        <v>14</v>
      </c>
      <c r="B15" s="30">
        <v>0</v>
      </c>
      <c r="C15" s="78">
        <v>0</v>
      </c>
      <c r="D15" s="78">
        <v>0</v>
      </c>
      <c r="E15" s="30">
        <v>516.12</v>
      </c>
      <c r="F15" s="30">
        <v>977.2</v>
      </c>
      <c r="G15" s="30">
        <v>1630.57</v>
      </c>
      <c r="H15" s="30">
        <v>63.47</v>
      </c>
      <c r="I15" s="30">
        <v>156.46</v>
      </c>
      <c r="J15" s="30">
        <v>902.88</v>
      </c>
      <c r="K15" s="30">
        <v>1015.55</v>
      </c>
      <c r="L15" s="30">
        <v>161.62</v>
      </c>
      <c r="M15" s="30">
        <v>238.45</v>
      </c>
      <c r="N15" s="30">
        <v>171.7</v>
      </c>
      <c r="O15" s="30">
        <v>35.159999999999997</v>
      </c>
      <c r="P15" s="30">
        <v>67.099999999999994</v>
      </c>
      <c r="Q15" s="30">
        <v>170.64</v>
      </c>
      <c r="R15" s="30">
        <v>0</v>
      </c>
      <c r="S15" s="71">
        <v>80</v>
      </c>
      <c r="T15" s="71" t="s">
        <v>83</v>
      </c>
      <c r="U15" s="78">
        <v>0</v>
      </c>
      <c r="V15" s="78">
        <v>0</v>
      </c>
      <c r="W15" s="30">
        <v>6</v>
      </c>
      <c r="X15" s="78">
        <v>0</v>
      </c>
      <c r="Y15" s="30">
        <v>0</v>
      </c>
      <c r="Z15" s="30">
        <v>0</v>
      </c>
      <c r="AA15" s="78">
        <v>21.7</v>
      </c>
      <c r="AB15" s="78">
        <v>0</v>
      </c>
      <c r="AC15" s="78">
        <v>0</v>
      </c>
    </row>
    <row r="16" spans="1:29" x14ac:dyDescent="0.25">
      <c r="A16" s="29">
        <f t="shared" si="0"/>
        <v>15</v>
      </c>
      <c r="B16" s="30">
        <v>0</v>
      </c>
      <c r="C16" s="78">
        <v>0</v>
      </c>
      <c r="D16" s="78">
        <v>0</v>
      </c>
      <c r="E16" s="30">
        <v>496.49</v>
      </c>
      <c r="F16" s="30">
        <v>1017.18</v>
      </c>
      <c r="G16" s="30">
        <v>976.9</v>
      </c>
      <c r="H16" s="30">
        <v>0</v>
      </c>
      <c r="I16" s="30">
        <v>113</v>
      </c>
      <c r="J16" s="30">
        <v>1017.18</v>
      </c>
      <c r="K16" s="30">
        <v>976.9</v>
      </c>
      <c r="L16" s="30">
        <v>122</v>
      </c>
      <c r="M16" s="30">
        <v>159.4</v>
      </c>
      <c r="N16" s="30">
        <v>88.4</v>
      </c>
      <c r="O16" s="30">
        <v>65.92</v>
      </c>
      <c r="P16" s="30">
        <v>64.8</v>
      </c>
      <c r="Q16" s="30">
        <v>25.9</v>
      </c>
      <c r="R16" s="30">
        <v>0</v>
      </c>
      <c r="S16" s="71">
        <v>280</v>
      </c>
      <c r="T16" s="71" t="s">
        <v>82</v>
      </c>
      <c r="U16" s="78">
        <v>0</v>
      </c>
      <c r="V16" s="78">
        <v>0</v>
      </c>
      <c r="W16" s="30">
        <v>6</v>
      </c>
      <c r="X16" s="78">
        <v>0</v>
      </c>
      <c r="Y16" s="71">
        <v>133.19999999999999</v>
      </c>
      <c r="Z16" s="71" t="s">
        <v>85</v>
      </c>
      <c r="AA16" s="78">
        <v>21.7</v>
      </c>
      <c r="AB16" s="78">
        <v>75</v>
      </c>
      <c r="AC16" s="78" t="s">
        <v>70</v>
      </c>
    </row>
    <row r="17" spans="1:30" x14ac:dyDescent="0.25">
      <c r="A17" s="29">
        <f t="shared" si="0"/>
        <v>16</v>
      </c>
      <c r="B17" s="30">
        <v>12</v>
      </c>
      <c r="C17" s="78">
        <v>0</v>
      </c>
      <c r="D17" s="78">
        <v>0</v>
      </c>
      <c r="E17" s="84">
        <v>870.75</v>
      </c>
      <c r="F17" s="30">
        <v>353.6</v>
      </c>
      <c r="G17" s="30">
        <v>913.3</v>
      </c>
      <c r="H17" s="30">
        <v>215.3</v>
      </c>
      <c r="I17" s="30">
        <v>158.6</v>
      </c>
      <c r="J17" s="30">
        <v>942.81</v>
      </c>
      <c r="K17" s="30">
        <v>976.81</v>
      </c>
      <c r="L17" s="30">
        <v>113.65</v>
      </c>
      <c r="M17" s="30">
        <v>31.9</v>
      </c>
      <c r="N17" s="30">
        <v>209.4</v>
      </c>
      <c r="O17" s="30">
        <v>0</v>
      </c>
      <c r="P17" s="30">
        <v>88.2</v>
      </c>
      <c r="Q17" s="30">
        <v>160.1</v>
      </c>
      <c r="R17" s="30">
        <v>0</v>
      </c>
      <c r="S17" s="71">
        <v>200</v>
      </c>
      <c r="T17" s="71" t="s">
        <v>84</v>
      </c>
      <c r="U17" s="78">
        <v>0</v>
      </c>
      <c r="V17" s="78">
        <v>0</v>
      </c>
      <c r="W17" s="30">
        <v>6</v>
      </c>
      <c r="X17" s="78">
        <v>0</v>
      </c>
      <c r="Y17" s="30">
        <v>0</v>
      </c>
      <c r="Z17" s="30"/>
      <c r="AA17" s="78">
        <v>21.7</v>
      </c>
      <c r="AB17" s="78">
        <v>0</v>
      </c>
      <c r="AC17" s="78">
        <v>0</v>
      </c>
    </row>
    <row r="18" spans="1:30" x14ac:dyDescent="0.25">
      <c r="A18" s="29">
        <f t="shared" si="0"/>
        <v>17</v>
      </c>
      <c r="B18" s="30">
        <v>0</v>
      </c>
      <c r="C18" s="78">
        <v>0</v>
      </c>
      <c r="D18" s="78">
        <v>0</v>
      </c>
      <c r="E18" s="84">
        <v>621.83000000000004</v>
      </c>
      <c r="F18" s="30">
        <v>695.21900000000005</v>
      </c>
      <c r="G18" s="30">
        <v>1506.05</v>
      </c>
      <c r="H18" s="30">
        <v>103.41</v>
      </c>
      <c r="I18" s="30">
        <v>183.8</v>
      </c>
      <c r="J18" s="30">
        <v>886.42</v>
      </c>
      <c r="K18" s="30">
        <v>1259.3599999999999</v>
      </c>
      <c r="L18" s="30">
        <v>28.93</v>
      </c>
      <c r="M18" s="30">
        <v>304.14999999999998</v>
      </c>
      <c r="N18" s="30">
        <v>223.47</v>
      </c>
      <c r="O18" s="30">
        <v>96.1</v>
      </c>
      <c r="P18" s="30">
        <v>126.4</v>
      </c>
      <c r="Q18" s="30">
        <v>230.14</v>
      </c>
      <c r="R18" s="30">
        <v>0</v>
      </c>
      <c r="S18" s="78">
        <v>0</v>
      </c>
      <c r="T18" s="78">
        <v>0</v>
      </c>
      <c r="U18" s="78">
        <v>0</v>
      </c>
      <c r="V18" s="78">
        <v>0</v>
      </c>
      <c r="W18" s="30">
        <v>6</v>
      </c>
      <c r="X18" s="78">
        <v>0</v>
      </c>
      <c r="Y18" s="30">
        <v>0</v>
      </c>
      <c r="Z18" s="30">
        <v>0</v>
      </c>
      <c r="AA18" s="78">
        <v>22.1</v>
      </c>
      <c r="AB18" s="78">
        <v>11.25</v>
      </c>
      <c r="AC18" s="78" t="s">
        <v>73</v>
      </c>
    </row>
    <row r="19" spans="1:30" x14ac:dyDescent="0.25">
      <c r="A19" s="29">
        <f t="shared" si="0"/>
        <v>18</v>
      </c>
      <c r="B19" s="30">
        <v>70</v>
      </c>
      <c r="C19" s="78">
        <v>0</v>
      </c>
      <c r="D19" s="78">
        <v>0</v>
      </c>
      <c r="E19" s="84">
        <v>773.24</v>
      </c>
      <c r="F19" s="30">
        <v>511.13</v>
      </c>
      <c r="G19" s="30">
        <v>1242.5</v>
      </c>
      <c r="H19" s="30">
        <v>78.400000000000006</v>
      </c>
      <c r="I19" s="30">
        <v>71.3</v>
      </c>
      <c r="J19" s="30">
        <v>712.23</v>
      </c>
      <c r="K19" s="30">
        <v>1297.5899999999999</v>
      </c>
      <c r="L19" s="30">
        <v>100.4</v>
      </c>
      <c r="M19" s="30">
        <v>188.2</v>
      </c>
      <c r="N19" s="30">
        <v>226.7</v>
      </c>
      <c r="O19" s="30">
        <v>123.16</v>
      </c>
      <c r="P19" s="30">
        <v>100.09</v>
      </c>
      <c r="Q19" s="30">
        <v>111.89</v>
      </c>
      <c r="R19" s="30">
        <v>0</v>
      </c>
      <c r="S19" s="78">
        <v>0</v>
      </c>
      <c r="T19" s="78">
        <v>0</v>
      </c>
      <c r="U19" s="78">
        <v>0</v>
      </c>
      <c r="V19" s="78">
        <v>0</v>
      </c>
      <c r="W19" s="30">
        <v>6</v>
      </c>
      <c r="X19" s="78">
        <v>0</v>
      </c>
      <c r="Y19" s="30">
        <v>0</v>
      </c>
      <c r="Z19" s="30">
        <v>0</v>
      </c>
      <c r="AA19" s="78">
        <v>21</v>
      </c>
      <c r="AB19" s="78">
        <v>0</v>
      </c>
      <c r="AC19" s="78">
        <v>0</v>
      </c>
    </row>
    <row r="20" spans="1:30" x14ac:dyDescent="0.25">
      <c r="A20" s="29">
        <f>A19+1</f>
        <v>19</v>
      </c>
      <c r="B20" s="30">
        <v>36</v>
      </c>
      <c r="C20" s="30">
        <v>0</v>
      </c>
      <c r="D20" s="78">
        <v>0</v>
      </c>
      <c r="E20" s="30">
        <v>1006.69</v>
      </c>
      <c r="F20" s="30">
        <v>679.68</v>
      </c>
      <c r="G20" s="30">
        <v>1382.95</v>
      </c>
      <c r="H20" s="30">
        <v>0</v>
      </c>
      <c r="I20" s="30">
        <v>61.8</v>
      </c>
      <c r="J20" s="30">
        <v>346.06</v>
      </c>
      <c r="K20" s="30">
        <v>749.7</v>
      </c>
      <c r="L20" s="30">
        <v>63.4</v>
      </c>
      <c r="M20" s="30">
        <v>62.5</v>
      </c>
      <c r="N20" s="30">
        <v>268.69</v>
      </c>
      <c r="O20" s="30">
        <v>0</v>
      </c>
      <c r="P20" s="30">
        <v>116.66</v>
      </c>
      <c r="Q20" s="30">
        <v>0</v>
      </c>
      <c r="R20" s="30">
        <v>25.9</v>
      </c>
      <c r="S20" s="78">
        <v>0</v>
      </c>
      <c r="T20" s="78">
        <v>0</v>
      </c>
      <c r="U20" s="78">
        <v>0</v>
      </c>
      <c r="V20" s="78">
        <v>0</v>
      </c>
      <c r="W20" s="30">
        <v>6</v>
      </c>
      <c r="X20" s="78">
        <v>0</v>
      </c>
      <c r="Y20" s="30">
        <v>0</v>
      </c>
      <c r="Z20" s="30">
        <v>0</v>
      </c>
      <c r="AA20" s="78">
        <v>0</v>
      </c>
      <c r="AB20" s="78">
        <v>0</v>
      </c>
      <c r="AC20" s="78">
        <v>0</v>
      </c>
    </row>
    <row r="21" spans="1:30" x14ac:dyDescent="0.25">
      <c r="A21" s="29">
        <f t="shared" si="0"/>
        <v>20</v>
      </c>
      <c r="B21" s="30">
        <v>0</v>
      </c>
      <c r="C21" s="30">
        <v>0</v>
      </c>
      <c r="D21" s="78">
        <v>0</v>
      </c>
      <c r="E21" s="30">
        <v>738.31</v>
      </c>
      <c r="F21" s="30">
        <v>1406.31</v>
      </c>
      <c r="G21" s="30">
        <v>1592.52</v>
      </c>
      <c r="H21" s="30">
        <v>72.099999999999994</v>
      </c>
      <c r="I21" s="30">
        <v>102.9</v>
      </c>
      <c r="J21" s="30">
        <v>871.24</v>
      </c>
      <c r="K21" s="30">
        <v>1214.28</v>
      </c>
      <c r="L21" s="30">
        <v>51</v>
      </c>
      <c r="M21" s="30">
        <v>129.5</v>
      </c>
      <c r="N21" s="30">
        <v>96.83</v>
      </c>
      <c r="O21" s="30">
        <v>0</v>
      </c>
      <c r="P21" s="30">
        <v>75.5</v>
      </c>
      <c r="Q21" s="30">
        <v>299.10399999999998</v>
      </c>
      <c r="R21" s="30">
        <v>0</v>
      </c>
      <c r="S21" s="78">
        <v>0</v>
      </c>
      <c r="T21" s="78">
        <v>0</v>
      </c>
      <c r="U21" s="78">
        <v>0</v>
      </c>
      <c r="V21" s="78">
        <v>0</v>
      </c>
      <c r="W21" s="30">
        <v>6</v>
      </c>
      <c r="X21" s="78">
        <v>0</v>
      </c>
      <c r="Y21" s="30">
        <v>0</v>
      </c>
      <c r="Z21" s="30">
        <v>0</v>
      </c>
      <c r="AA21" s="78">
        <v>20</v>
      </c>
      <c r="AB21" s="78">
        <v>0</v>
      </c>
      <c r="AC21" s="78">
        <v>0</v>
      </c>
    </row>
    <row r="22" spans="1:30" x14ac:dyDescent="0.25">
      <c r="A22" s="29">
        <f t="shared" si="0"/>
        <v>21</v>
      </c>
      <c r="B22" s="30">
        <v>62</v>
      </c>
      <c r="C22" s="30">
        <v>0</v>
      </c>
      <c r="D22" s="78">
        <v>0</v>
      </c>
      <c r="E22" s="30">
        <v>914.32</v>
      </c>
      <c r="F22" s="30">
        <v>924.74</v>
      </c>
      <c r="G22" s="30">
        <v>1881</v>
      </c>
      <c r="H22" s="30">
        <v>322.39999999999998</v>
      </c>
      <c r="I22" s="30">
        <v>166.76</v>
      </c>
      <c r="J22" s="30">
        <v>1383.413</v>
      </c>
      <c r="K22" s="30">
        <v>1952.96</v>
      </c>
      <c r="L22" s="30">
        <v>124.3</v>
      </c>
      <c r="M22" s="30">
        <v>2274.7199999999998</v>
      </c>
      <c r="N22" s="30">
        <v>171.6</v>
      </c>
      <c r="O22" s="30">
        <v>0</v>
      </c>
      <c r="P22" s="30">
        <v>91.39</v>
      </c>
      <c r="Q22" s="30">
        <v>37</v>
      </c>
      <c r="R22" s="30">
        <v>0</v>
      </c>
      <c r="S22" s="71">
        <v>60</v>
      </c>
      <c r="T22" s="71" t="s">
        <v>96</v>
      </c>
      <c r="U22" s="78">
        <v>0</v>
      </c>
      <c r="V22" s="78">
        <v>0</v>
      </c>
      <c r="W22" s="30">
        <v>6</v>
      </c>
      <c r="X22" s="78">
        <v>0</v>
      </c>
      <c r="Y22" s="30">
        <v>0</v>
      </c>
      <c r="Z22" s="30">
        <v>0</v>
      </c>
      <c r="AA22" s="78">
        <v>0</v>
      </c>
      <c r="AB22" s="78">
        <v>0</v>
      </c>
      <c r="AC22" s="78">
        <v>0</v>
      </c>
    </row>
    <row r="23" spans="1:30" x14ac:dyDescent="0.25">
      <c r="A23" s="29">
        <f t="shared" si="0"/>
        <v>22</v>
      </c>
      <c r="B23" s="30">
        <v>0</v>
      </c>
      <c r="C23" s="30">
        <v>0</v>
      </c>
      <c r="D23" s="78">
        <v>0</v>
      </c>
      <c r="E23" s="30">
        <v>784</v>
      </c>
      <c r="F23" s="30">
        <v>932.13</v>
      </c>
      <c r="G23" s="30">
        <v>1298.58</v>
      </c>
      <c r="H23" s="30">
        <v>168.11</v>
      </c>
      <c r="I23" s="30">
        <v>0</v>
      </c>
      <c r="J23" s="30">
        <v>1010.78</v>
      </c>
      <c r="K23" s="30">
        <v>1181.3</v>
      </c>
      <c r="L23" s="30">
        <v>67.739999999999995</v>
      </c>
      <c r="M23" s="30">
        <v>211.8</v>
      </c>
      <c r="N23" s="30">
        <v>208.7</v>
      </c>
      <c r="O23" s="30">
        <v>32.6</v>
      </c>
      <c r="P23" s="30">
        <v>127.98</v>
      </c>
      <c r="Q23" s="30">
        <v>59.8</v>
      </c>
      <c r="R23" s="30">
        <v>0</v>
      </c>
      <c r="S23" s="78">
        <v>0</v>
      </c>
      <c r="T23" s="78">
        <v>0</v>
      </c>
      <c r="U23" s="78">
        <v>0</v>
      </c>
      <c r="V23" s="78">
        <v>0</v>
      </c>
      <c r="W23" s="30">
        <v>6</v>
      </c>
      <c r="X23" s="78">
        <v>0</v>
      </c>
      <c r="Y23" s="30">
        <v>0</v>
      </c>
      <c r="Z23" s="30">
        <v>0</v>
      </c>
      <c r="AA23" s="78">
        <v>0</v>
      </c>
      <c r="AB23" s="78">
        <v>58.5</v>
      </c>
      <c r="AC23" s="78" t="s">
        <v>98</v>
      </c>
    </row>
    <row r="24" spans="1:30" x14ac:dyDescent="0.25">
      <c r="A24" s="29">
        <f t="shared" si="0"/>
        <v>23</v>
      </c>
      <c r="B24" s="30">
        <v>77</v>
      </c>
      <c r="C24" s="30">
        <v>0</v>
      </c>
      <c r="D24" s="78">
        <v>0</v>
      </c>
      <c r="E24" s="30">
        <v>744.94</v>
      </c>
      <c r="F24" s="30">
        <v>1047.9000000000001</v>
      </c>
      <c r="G24" s="30">
        <v>1748.52</v>
      </c>
      <c r="H24" s="30">
        <v>114.7</v>
      </c>
      <c r="I24" s="30">
        <v>56.42</v>
      </c>
      <c r="J24" s="30">
        <v>1372.65</v>
      </c>
      <c r="K24" s="30">
        <v>1663.59</v>
      </c>
      <c r="L24" s="30">
        <v>105.01</v>
      </c>
      <c r="M24" s="30">
        <v>318.76</v>
      </c>
      <c r="N24" s="30">
        <v>0</v>
      </c>
      <c r="O24" s="30">
        <v>0</v>
      </c>
      <c r="P24" s="30">
        <v>41</v>
      </c>
      <c r="Q24" s="30">
        <v>33.5</v>
      </c>
      <c r="R24" s="30">
        <v>60.6</v>
      </c>
      <c r="S24" s="78">
        <v>0</v>
      </c>
      <c r="T24" s="78">
        <v>0</v>
      </c>
      <c r="U24" s="78">
        <v>0</v>
      </c>
      <c r="V24" s="78">
        <v>0</v>
      </c>
      <c r="W24" s="30">
        <v>6</v>
      </c>
      <c r="X24" s="78">
        <v>0</v>
      </c>
      <c r="Y24" s="83">
        <v>0</v>
      </c>
      <c r="Z24" s="83">
        <v>0</v>
      </c>
      <c r="AA24" s="78">
        <v>65.5</v>
      </c>
      <c r="AB24" s="30">
        <v>0</v>
      </c>
      <c r="AC24" s="30">
        <v>0</v>
      </c>
    </row>
    <row r="25" spans="1:30" x14ac:dyDescent="0.25">
      <c r="A25" s="29">
        <f t="shared" si="0"/>
        <v>24</v>
      </c>
      <c r="B25" s="30">
        <v>0</v>
      </c>
      <c r="C25" s="30">
        <v>0</v>
      </c>
      <c r="D25" s="78">
        <v>0</v>
      </c>
      <c r="E25" s="78">
        <v>1109.69</v>
      </c>
      <c r="F25" s="30">
        <v>1004.04</v>
      </c>
      <c r="G25" s="30">
        <v>1633.11</v>
      </c>
      <c r="H25" s="30">
        <v>169.3</v>
      </c>
      <c r="I25" s="30">
        <v>106.1</v>
      </c>
      <c r="J25" s="30">
        <v>1021.72</v>
      </c>
      <c r="K25" s="30">
        <v>1165.3</v>
      </c>
      <c r="L25" s="30">
        <v>43.3</v>
      </c>
      <c r="M25" s="30">
        <v>172</v>
      </c>
      <c r="N25" s="30">
        <v>211.25</v>
      </c>
      <c r="O25" s="30">
        <v>43.4</v>
      </c>
      <c r="P25" s="30">
        <v>0</v>
      </c>
      <c r="Q25" s="30">
        <v>122.9</v>
      </c>
      <c r="R25" s="30">
        <v>169.3</v>
      </c>
      <c r="S25" s="78">
        <v>0</v>
      </c>
      <c r="T25" s="78">
        <v>0</v>
      </c>
      <c r="U25" s="78">
        <v>0</v>
      </c>
      <c r="V25" s="78">
        <v>0</v>
      </c>
      <c r="W25" s="30">
        <v>6</v>
      </c>
      <c r="X25" s="78">
        <v>0</v>
      </c>
      <c r="Y25" s="71">
        <v>68.8</v>
      </c>
      <c r="Z25" s="71" t="s">
        <v>101</v>
      </c>
      <c r="AA25" s="78">
        <v>0</v>
      </c>
      <c r="AB25" s="30">
        <v>70</v>
      </c>
      <c r="AC25" s="30" t="s">
        <v>33</v>
      </c>
    </row>
    <row r="26" spans="1:30" x14ac:dyDescent="0.25">
      <c r="A26" s="29">
        <f t="shared" si="0"/>
        <v>25</v>
      </c>
      <c r="B26" s="30">
        <v>0</v>
      </c>
      <c r="C26" s="78">
        <v>0</v>
      </c>
      <c r="D26" s="78">
        <v>0</v>
      </c>
      <c r="E26" s="78">
        <v>696.69</v>
      </c>
      <c r="F26" s="30">
        <v>731.63</v>
      </c>
      <c r="G26" s="30">
        <v>1197.08</v>
      </c>
      <c r="H26" s="30">
        <v>241.5</v>
      </c>
      <c r="I26" s="30">
        <v>29.31</v>
      </c>
      <c r="J26" s="30">
        <v>978.72</v>
      </c>
      <c r="K26" s="30">
        <v>1226.3699999999999</v>
      </c>
      <c r="L26" s="30">
        <v>74</v>
      </c>
      <c r="M26" s="30">
        <v>132</v>
      </c>
      <c r="N26" s="30">
        <v>161</v>
      </c>
      <c r="O26" s="30">
        <v>109.5</v>
      </c>
      <c r="P26" s="30">
        <v>64.900000000000006</v>
      </c>
      <c r="Q26" s="30">
        <v>118.7</v>
      </c>
      <c r="R26" s="30">
        <v>86.4</v>
      </c>
      <c r="S26" s="78">
        <v>0</v>
      </c>
      <c r="T26" s="78">
        <v>0</v>
      </c>
      <c r="U26" s="84">
        <v>0</v>
      </c>
      <c r="V26" s="84">
        <v>0</v>
      </c>
      <c r="W26" s="30">
        <v>6</v>
      </c>
      <c r="X26" s="78">
        <v>0</v>
      </c>
      <c r="Y26" s="30">
        <v>0</v>
      </c>
      <c r="Z26" s="30">
        <v>0</v>
      </c>
      <c r="AA26" s="71">
        <v>0</v>
      </c>
      <c r="AB26" s="30">
        <v>0</v>
      </c>
      <c r="AC26" s="30">
        <v>0</v>
      </c>
      <c r="AD26" s="91"/>
    </row>
    <row r="27" spans="1:30" x14ac:dyDescent="0.25">
      <c r="A27" s="29">
        <f t="shared" si="0"/>
        <v>26</v>
      </c>
      <c r="B27" s="30">
        <v>116</v>
      </c>
      <c r="C27" s="78">
        <v>0</v>
      </c>
      <c r="D27" s="78">
        <v>0</v>
      </c>
      <c r="E27" s="30">
        <v>1531.86</v>
      </c>
      <c r="F27" s="30">
        <v>909.17</v>
      </c>
      <c r="G27" s="30">
        <v>825.72</v>
      </c>
      <c r="H27" s="30">
        <v>33.6</v>
      </c>
      <c r="I27" s="30">
        <v>58.92</v>
      </c>
      <c r="J27" s="30">
        <v>518.17999999999995</v>
      </c>
      <c r="K27" s="30">
        <v>925.62</v>
      </c>
      <c r="L27" s="30">
        <v>135.5</v>
      </c>
      <c r="M27" s="30">
        <v>186.5</v>
      </c>
      <c r="N27" s="30">
        <v>188.6</v>
      </c>
      <c r="O27" s="30">
        <v>72.5</v>
      </c>
      <c r="P27" s="30">
        <v>0</v>
      </c>
      <c r="Q27" s="30">
        <v>96.55</v>
      </c>
      <c r="R27" s="30">
        <v>0</v>
      </c>
      <c r="S27" s="78">
        <v>0</v>
      </c>
      <c r="T27" s="78">
        <v>0</v>
      </c>
      <c r="U27" s="78">
        <v>0</v>
      </c>
      <c r="V27" s="78">
        <v>0</v>
      </c>
      <c r="W27" s="30">
        <v>6</v>
      </c>
      <c r="X27" s="78">
        <v>0</v>
      </c>
      <c r="Y27" s="71">
        <v>47.3</v>
      </c>
      <c r="Z27" s="71" t="s">
        <v>92</v>
      </c>
      <c r="AA27" s="78">
        <v>20</v>
      </c>
      <c r="AB27" s="30">
        <v>0</v>
      </c>
      <c r="AC27" s="30">
        <v>0</v>
      </c>
      <c r="AD27" s="91"/>
    </row>
    <row r="28" spans="1:30" x14ac:dyDescent="0.25">
      <c r="A28" s="29">
        <f t="shared" si="0"/>
        <v>27</v>
      </c>
      <c r="B28" s="89">
        <v>50</v>
      </c>
      <c r="C28" s="78">
        <v>0</v>
      </c>
      <c r="D28" s="78">
        <v>0</v>
      </c>
      <c r="E28" s="78">
        <v>810.59</v>
      </c>
      <c r="F28" s="30">
        <v>849.98</v>
      </c>
      <c r="G28" s="30">
        <v>994</v>
      </c>
      <c r="H28" s="30">
        <v>69.3</v>
      </c>
      <c r="I28" s="30">
        <v>39.6</v>
      </c>
      <c r="J28" s="30">
        <v>769.95</v>
      </c>
      <c r="K28" s="30">
        <v>1279.6500000000001</v>
      </c>
      <c r="L28" s="30">
        <v>118.82</v>
      </c>
      <c r="M28" s="30">
        <v>120.96</v>
      </c>
      <c r="N28" s="30">
        <v>228.41</v>
      </c>
      <c r="O28" s="30">
        <v>0</v>
      </c>
      <c r="P28" s="30">
        <v>90.87</v>
      </c>
      <c r="Q28" s="30">
        <v>135.65</v>
      </c>
      <c r="R28" s="30">
        <v>26.49</v>
      </c>
      <c r="S28" s="78">
        <v>0</v>
      </c>
      <c r="T28" s="78">
        <v>0</v>
      </c>
      <c r="U28" s="78">
        <v>0</v>
      </c>
      <c r="V28" s="78">
        <v>0</v>
      </c>
      <c r="W28" s="30">
        <v>6</v>
      </c>
      <c r="X28" s="78">
        <v>0</v>
      </c>
      <c r="Y28" s="78">
        <v>0</v>
      </c>
      <c r="Z28" s="78"/>
      <c r="AA28" s="78">
        <v>852.05</v>
      </c>
      <c r="AB28" s="30">
        <v>20</v>
      </c>
      <c r="AC28" s="30" t="s">
        <v>70</v>
      </c>
      <c r="AD28" s="92"/>
    </row>
    <row r="29" spans="1:30" x14ac:dyDescent="0.25">
      <c r="A29" s="29">
        <f t="shared" si="0"/>
        <v>28</v>
      </c>
      <c r="B29" s="30">
        <v>0</v>
      </c>
      <c r="C29" s="78">
        <v>0</v>
      </c>
      <c r="D29" s="78">
        <v>0</v>
      </c>
      <c r="E29" s="78">
        <v>1037.45</v>
      </c>
      <c r="F29" s="30">
        <v>964.75</v>
      </c>
      <c r="G29" s="30">
        <v>1062.46</v>
      </c>
      <c r="H29" s="30">
        <v>0</v>
      </c>
      <c r="I29" s="30">
        <v>42.21</v>
      </c>
      <c r="J29" s="30">
        <v>935.31</v>
      </c>
      <c r="K29" s="30">
        <v>1270.1199999999999</v>
      </c>
      <c r="L29" s="30">
        <v>0</v>
      </c>
      <c r="M29" s="30">
        <v>158.9</v>
      </c>
      <c r="N29" s="30">
        <v>71.3</v>
      </c>
      <c r="O29" s="30">
        <v>0</v>
      </c>
      <c r="P29" s="30">
        <v>0</v>
      </c>
      <c r="Q29" s="30">
        <v>181.9</v>
      </c>
      <c r="R29" s="30">
        <v>0</v>
      </c>
      <c r="S29" s="78">
        <v>0</v>
      </c>
      <c r="T29" s="78">
        <v>0</v>
      </c>
      <c r="U29" s="78">
        <v>0</v>
      </c>
      <c r="V29" s="78">
        <v>0</v>
      </c>
      <c r="W29" s="30">
        <v>6</v>
      </c>
      <c r="X29" s="78">
        <v>0</v>
      </c>
      <c r="Y29" s="71">
        <v>23.1</v>
      </c>
      <c r="Z29" s="71" t="s">
        <v>92</v>
      </c>
      <c r="AA29" s="78">
        <v>0</v>
      </c>
      <c r="AB29" s="30">
        <v>0</v>
      </c>
      <c r="AC29" s="30">
        <v>0</v>
      </c>
      <c r="AD29" s="91"/>
    </row>
    <row r="30" spans="1:30" x14ac:dyDescent="0.25">
      <c r="A30" s="29">
        <v>29</v>
      </c>
      <c r="B30" s="30">
        <v>150</v>
      </c>
      <c r="C30" s="78">
        <v>0</v>
      </c>
      <c r="D30" s="78">
        <v>0</v>
      </c>
      <c r="E30" s="78">
        <v>1414.46</v>
      </c>
      <c r="F30" s="30">
        <v>1007.18</v>
      </c>
      <c r="G30" s="30">
        <v>1901.21</v>
      </c>
      <c r="H30" s="30">
        <v>307.68</v>
      </c>
      <c r="I30" s="30">
        <v>41</v>
      </c>
      <c r="J30" s="30">
        <v>2109.04</v>
      </c>
      <c r="K30" s="30" t="s">
        <v>107</v>
      </c>
      <c r="L30" s="30">
        <v>188.1</v>
      </c>
      <c r="M30" s="30">
        <v>580.29999999999995</v>
      </c>
      <c r="N30" s="30">
        <v>179.39</v>
      </c>
      <c r="O30" s="30">
        <v>95</v>
      </c>
      <c r="P30" s="30">
        <v>160.63</v>
      </c>
      <c r="Q30" s="30">
        <v>206.62</v>
      </c>
      <c r="R30" s="30">
        <v>0</v>
      </c>
      <c r="S30" s="78">
        <v>0</v>
      </c>
      <c r="T30" s="78">
        <v>0</v>
      </c>
      <c r="U30" s="78">
        <v>0</v>
      </c>
      <c r="V30" s="78">
        <v>0</v>
      </c>
      <c r="W30" s="30">
        <v>6</v>
      </c>
      <c r="X30" s="78">
        <v>0</v>
      </c>
      <c r="Y30" s="78">
        <v>0</v>
      </c>
      <c r="Z30" s="78">
        <v>0</v>
      </c>
      <c r="AA30" s="78">
        <v>19</v>
      </c>
      <c r="AB30" s="30">
        <v>16</v>
      </c>
      <c r="AC30" s="30" t="s">
        <v>108</v>
      </c>
    </row>
    <row r="31" spans="1:30" x14ac:dyDescent="0.25">
      <c r="A31" s="29">
        <v>30</v>
      </c>
      <c r="B31" s="30">
        <v>52</v>
      </c>
      <c r="C31" s="78">
        <v>0</v>
      </c>
      <c r="D31" s="78">
        <v>0</v>
      </c>
      <c r="E31" s="78">
        <v>1028.0999999999999</v>
      </c>
      <c r="F31" s="30">
        <v>1107.24</v>
      </c>
      <c r="G31" s="30">
        <v>1223.94</v>
      </c>
      <c r="H31" s="30">
        <v>120.9</v>
      </c>
      <c r="I31" s="30">
        <v>72.39</v>
      </c>
      <c r="J31" s="30">
        <v>716.99</v>
      </c>
      <c r="K31" s="30">
        <v>2128.35</v>
      </c>
      <c r="L31" s="30">
        <v>26.26</v>
      </c>
      <c r="M31" s="30">
        <v>208.8</v>
      </c>
      <c r="N31" s="30">
        <v>105.7</v>
      </c>
      <c r="O31" s="30">
        <v>25.9</v>
      </c>
      <c r="P31" s="30">
        <v>0</v>
      </c>
      <c r="Q31" s="30">
        <v>97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6</v>
      </c>
      <c r="X31" s="30">
        <v>0</v>
      </c>
      <c r="Y31" s="30">
        <v>0</v>
      </c>
      <c r="Z31" s="30">
        <v>0</v>
      </c>
      <c r="AA31" s="78">
        <v>18.600000000000001</v>
      </c>
      <c r="AB31" s="30">
        <v>13.96</v>
      </c>
      <c r="AC31" s="30" t="s">
        <v>109</v>
      </c>
    </row>
    <row r="32" spans="1:30" x14ac:dyDescent="0.25">
      <c r="A32" s="29">
        <v>31</v>
      </c>
      <c r="B32" s="30">
        <v>0</v>
      </c>
      <c r="C32" s="78">
        <v>0</v>
      </c>
      <c r="D32" s="78">
        <v>0</v>
      </c>
      <c r="E32" s="78">
        <v>1407.93</v>
      </c>
      <c r="F32" s="30">
        <v>1503.17</v>
      </c>
      <c r="G32" s="30">
        <v>1980.17</v>
      </c>
      <c r="H32" s="30">
        <v>266.86</v>
      </c>
      <c r="I32" s="30">
        <v>106.1</v>
      </c>
      <c r="J32" s="30">
        <v>1359.13</v>
      </c>
      <c r="K32" s="30">
        <v>1447.23</v>
      </c>
      <c r="L32" s="30">
        <v>140.9</v>
      </c>
      <c r="M32" s="30">
        <v>277.7</v>
      </c>
      <c r="N32" s="30">
        <v>115.4</v>
      </c>
      <c r="O32" s="30">
        <v>148.63</v>
      </c>
      <c r="P32" s="30">
        <v>211.64</v>
      </c>
      <c r="Q32" s="30">
        <v>66.5</v>
      </c>
      <c r="R32" s="30">
        <v>0</v>
      </c>
      <c r="S32" s="30">
        <v>0</v>
      </c>
      <c r="T32" s="30">
        <v>0</v>
      </c>
      <c r="U32" s="30">
        <v>70</v>
      </c>
      <c r="V32" s="30" t="s">
        <v>110</v>
      </c>
      <c r="W32" s="30">
        <v>6</v>
      </c>
      <c r="X32" s="71">
        <v>1856.5</v>
      </c>
      <c r="Y32" s="30">
        <v>0</v>
      </c>
      <c r="Z32" s="30">
        <v>0</v>
      </c>
      <c r="AA32" s="78">
        <v>80.599999999999994</v>
      </c>
      <c r="AB32" s="30">
        <v>0</v>
      </c>
      <c r="AC32" s="30">
        <v>0</v>
      </c>
    </row>
    <row r="33" spans="1:29" ht="25.5" customHeight="1" x14ac:dyDescent="0.25">
      <c r="A33" s="28" t="s">
        <v>46</v>
      </c>
      <c r="B33" s="31">
        <f t="shared" ref="B33:AC33" si="1">SUM(B2:B32)</f>
        <v>1247</v>
      </c>
      <c r="C33" s="31">
        <f t="shared" si="1"/>
        <v>0</v>
      </c>
      <c r="D33" s="31">
        <f t="shared" si="1"/>
        <v>0</v>
      </c>
      <c r="E33" s="31">
        <f t="shared" si="1"/>
        <v>30727.27</v>
      </c>
      <c r="F33" s="31">
        <f t="shared" si="1"/>
        <v>29700.309000000008</v>
      </c>
      <c r="G33" s="31">
        <f t="shared" si="1"/>
        <v>40553.920000000006</v>
      </c>
      <c r="H33" s="31">
        <f t="shared" si="1"/>
        <v>3782.1400000000003</v>
      </c>
      <c r="I33" s="31">
        <f t="shared" si="1"/>
        <v>3246.690000000001</v>
      </c>
      <c r="J33" s="31">
        <f t="shared" si="1"/>
        <v>30524.133000000009</v>
      </c>
      <c r="K33" s="31">
        <f t="shared" si="1"/>
        <v>37451.340000000004</v>
      </c>
      <c r="L33" s="31">
        <f t="shared" si="1"/>
        <v>2903.6200000000008</v>
      </c>
      <c r="M33" s="31">
        <f t="shared" si="1"/>
        <v>7863.29</v>
      </c>
      <c r="N33" s="31">
        <f t="shared" si="1"/>
        <v>4607.03</v>
      </c>
      <c r="O33" s="31">
        <f t="shared" si="1"/>
        <v>1273.5900000000001</v>
      </c>
      <c r="P33" s="31">
        <f t="shared" si="1"/>
        <v>1906.27</v>
      </c>
      <c r="Q33" s="31">
        <f t="shared" si="1"/>
        <v>4393.2740000000003</v>
      </c>
      <c r="R33" s="31">
        <f t="shared" si="1"/>
        <v>398.84000000000003</v>
      </c>
      <c r="S33" s="31">
        <f t="shared" si="1"/>
        <v>620</v>
      </c>
      <c r="T33" s="31">
        <f t="shared" si="1"/>
        <v>0</v>
      </c>
      <c r="U33" s="31">
        <f t="shared" si="1"/>
        <v>70</v>
      </c>
      <c r="V33" s="31">
        <f t="shared" si="1"/>
        <v>0</v>
      </c>
      <c r="W33" s="31">
        <f t="shared" si="1"/>
        <v>186</v>
      </c>
      <c r="X33" s="31">
        <f t="shared" si="1"/>
        <v>3572</v>
      </c>
      <c r="Y33" s="31">
        <f t="shared" si="1"/>
        <v>382.70000000000005</v>
      </c>
      <c r="Z33" s="31"/>
      <c r="AA33" s="31">
        <f t="shared" si="1"/>
        <v>2939.85</v>
      </c>
      <c r="AB33" s="31">
        <f t="shared" si="1"/>
        <v>496.21</v>
      </c>
      <c r="AC33" s="31">
        <f t="shared" si="1"/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33"/>
  <sheetViews>
    <sheetView topLeftCell="O1" zoomScale="110" zoomScaleNormal="110" workbookViewId="0">
      <pane ySplit="1" topLeftCell="A23" activePane="bottomLeft" state="frozen"/>
      <selection pane="bottomLeft" activeCell="Y37" sqref="Y37"/>
    </sheetView>
  </sheetViews>
  <sheetFormatPr defaultRowHeight="15" x14ac:dyDescent="0.25"/>
  <cols>
    <col min="1" max="1" width="6.5703125" bestFit="1" customWidth="1"/>
    <col min="2" max="2" width="13.28515625" bestFit="1" customWidth="1"/>
    <col min="3" max="3" width="10.5703125" customWidth="1"/>
    <col min="4" max="4" width="18.42578125" bestFit="1" customWidth="1"/>
    <col min="5" max="5" width="14.28515625" bestFit="1" customWidth="1"/>
    <col min="6" max="6" width="10.5703125" bestFit="1" customWidth="1"/>
    <col min="7" max="7" width="13.28515625" bestFit="1" customWidth="1"/>
    <col min="8" max="9" width="14.28515625" bestFit="1" customWidth="1"/>
    <col min="10" max="10" width="12.140625" bestFit="1" customWidth="1"/>
    <col min="11" max="12" width="14.28515625" bestFit="1" customWidth="1"/>
    <col min="13" max="14" width="13.28515625" bestFit="1" customWidth="1"/>
    <col min="15" max="15" width="12.140625" bestFit="1" customWidth="1"/>
    <col min="16" max="16" width="10.7109375" bestFit="1" customWidth="1"/>
    <col min="17" max="17" width="12.140625" bestFit="1" customWidth="1"/>
    <col min="18" max="18" width="13.28515625" bestFit="1" customWidth="1"/>
    <col min="19" max="19" width="12.28515625" bestFit="1" customWidth="1"/>
    <col min="20" max="20" width="12.140625" bestFit="1" customWidth="1"/>
    <col min="21" max="21" width="10.5703125" customWidth="1"/>
    <col min="22" max="22" width="10.5703125" bestFit="1" customWidth="1"/>
    <col min="23" max="23" width="10.5703125" customWidth="1"/>
    <col min="24" max="24" width="10.5703125" bestFit="1" customWidth="1"/>
    <col min="25" max="25" width="12.140625" bestFit="1" customWidth="1"/>
    <col min="26" max="26" width="20.140625" bestFit="1" customWidth="1"/>
    <col min="27" max="27" width="12.140625" bestFit="1" customWidth="1"/>
    <col min="28" max="28" width="10.5703125" bestFit="1" customWidth="1"/>
    <col min="29" max="29" width="22.28515625" bestFit="1" customWidth="1"/>
  </cols>
  <sheetData>
    <row r="1" spans="1:29" ht="26.25" customHeight="1" x14ac:dyDescent="0.25">
      <c r="A1" s="28" t="s">
        <v>26</v>
      </c>
      <c r="B1" s="28" t="s">
        <v>27</v>
      </c>
      <c r="C1" s="28" t="s">
        <v>50</v>
      </c>
      <c r="D1" s="28" t="s">
        <v>51</v>
      </c>
      <c r="E1" s="28" t="s">
        <v>47</v>
      </c>
      <c r="F1" s="28" t="s">
        <v>48</v>
      </c>
      <c r="G1" s="28" t="s">
        <v>59</v>
      </c>
      <c r="H1" s="28" t="s">
        <v>35</v>
      </c>
      <c r="I1" s="28" t="s">
        <v>34</v>
      </c>
      <c r="J1" s="28" t="s">
        <v>39</v>
      </c>
      <c r="K1" s="28" t="s">
        <v>38</v>
      </c>
      <c r="L1" s="28" t="s">
        <v>28</v>
      </c>
      <c r="M1" s="28" t="s">
        <v>40</v>
      </c>
      <c r="N1" s="28" t="s">
        <v>41</v>
      </c>
      <c r="O1" s="28" t="s">
        <v>42</v>
      </c>
      <c r="P1" s="28" t="s">
        <v>43</v>
      </c>
      <c r="Q1" s="28" t="s">
        <v>45</v>
      </c>
      <c r="R1" s="28" t="s">
        <v>44</v>
      </c>
      <c r="S1" s="28" t="s">
        <v>29</v>
      </c>
      <c r="T1" s="28" t="s">
        <v>30</v>
      </c>
      <c r="U1" s="28" t="s">
        <v>56</v>
      </c>
      <c r="V1" s="28" t="s">
        <v>31</v>
      </c>
      <c r="W1" s="28" t="s">
        <v>56</v>
      </c>
      <c r="X1" s="28" t="s">
        <v>32</v>
      </c>
      <c r="Y1" s="28" t="s">
        <v>36</v>
      </c>
      <c r="Z1" s="28" t="s">
        <v>53</v>
      </c>
      <c r="AA1" s="28" t="s">
        <v>37</v>
      </c>
      <c r="AB1" s="28" t="s">
        <v>33</v>
      </c>
      <c r="AC1" s="28" t="s">
        <v>56</v>
      </c>
    </row>
    <row r="2" spans="1:29" x14ac:dyDescent="0.25">
      <c r="A2" s="29">
        <v>1</v>
      </c>
      <c r="B2" s="30">
        <v>225.9</v>
      </c>
      <c r="C2" s="30">
        <v>0</v>
      </c>
      <c r="D2" s="30">
        <v>0</v>
      </c>
      <c r="E2" s="30">
        <v>452.26</v>
      </c>
      <c r="F2" s="30">
        <v>36.9</v>
      </c>
      <c r="G2" s="30">
        <v>86.4</v>
      </c>
      <c r="H2" s="30">
        <v>781.09</v>
      </c>
      <c r="I2" s="30">
        <v>837.8</v>
      </c>
      <c r="J2" s="30">
        <v>363.33</v>
      </c>
      <c r="K2" s="30">
        <v>643.04</v>
      </c>
      <c r="L2" s="30">
        <v>1530.87</v>
      </c>
      <c r="M2" s="30">
        <v>222.8</v>
      </c>
      <c r="N2" s="30">
        <v>352.3</v>
      </c>
      <c r="O2" s="30">
        <v>0</v>
      </c>
      <c r="P2" s="30">
        <v>72.900000000000006</v>
      </c>
      <c r="Q2" s="30">
        <v>114.9</v>
      </c>
      <c r="R2" s="30">
        <v>250.06</v>
      </c>
      <c r="S2" s="30">
        <v>0</v>
      </c>
      <c r="T2" s="78">
        <v>0</v>
      </c>
      <c r="U2" s="78">
        <v>0</v>
      </c>
      <c r="V2" s="78">
        <v>0</v>
      </c>
      <c r="W2" s="78">
        <v>0</v>
      </c>
      <c r="X2" s="30">
        <v>6</v>
      </c>
      <c r="Y2" s="78">
        <v>0</v>
      </c>
      <c r="Z2" s="30">
        <v>0</v>
      </c>
      <c r="AA2" s="78">
        <v>22</v>
      </c>
      <c r="AB2" s="30">
        <v>0</v>
      </c>
      <c r="AC2" s="30"/>
    </row>
    <row r="3" spans="1:29" x14ac:dyDescent="0.25">
      <c r="A3" s="29">
        <f>A2+1</f>
        <v>2</v>
      </c>
      <c r="B3" s="30">
        <v>145</v>
      </c>
      <c r="C3" s="30">
        <v>0</v>
      </c>
      <c r="D3" s="30">
        <v>0</v>
      </c>
      <c r="E3" s="30">
        <v>787.66</v>
      </c>
      <c r="F3" s="30">
        <v>0</v>
      </c>
      <c r="G3" s="30">
        <v>425.95</v>
      </c>
      <c r="H3" s="30">
        <v>1719.79</v>
      </c>
      <c r="I3" s="30">
        <v>1493.17</v>
      </c>
      <c r="J3" s="30">
        <v>204.51</v>
      </c>
      <c r="K3" s="30">
        <v>1428.45</v>
      </c>
      <c r="L3" s="30">
        <v>1233.3</v>
      </c>
      <c r="M3" s="30">
        <v>142.65</v>
      </c>
      <c r="N3" s="30">
        <v>229</v>
      </c>
      <c r="O3" s="30">
        <v>163</v>
      </c>
      <c r="P3" s="30">
        <v>0</v>
      </c>
      <c r="Q3" s="30">
        <v>39.770000000000003</v>
      </c>
      <c r="R3" s="30">
        <v>326.48</v>
      </c>
      <c r="S3" s="30">
        <v>0</v>
      </c>
      <c r="T3" s="78">
        <v>0</v>
      </c>
      <c r="U3" s="78">
        <v>0</v>
      </c>
      <c r="V3" s="78">
        <v>0</v>
      </c>
      <c r="W3" s="78">
        <v>0</v>
      </c>
      <c r="X3" s="30">
        <v>6</v>
      </c>
      <c r="Y3" s="78">
        <v>0</v>
      </c>
      <c r="Z3" s="30">
        <v>0</v>
      </c>
      <c r="AA3" s="78">
        <v>40</v>
      </c>
      <c r="AB3" s="30">
        <v>0</v>
      </c>
      <c r="AC3" s="30">
        <v>0</v>
      </c>
    </row>
    <row r="4" spans="1:29" x14ac:dyDescent="0.25">
      <c r="A4" s="29">
        <f t="shared" ref="A4:A29" si="0">A3+1</f>
        <v>3</v>
      </c>
      <c r="B4" s="30">
        <v>115</v>
      </c>
      <c r="C4" s="78">
        <v>0</v>
      </c>
      <c r="D4" s="78">
        <v>0</v>
      </c>
      <c r="E4" s="30">
        <v>737.31</v>
      </c>
      <c r="F4" s="30">
        <v>0</v>
      </c>
      <c r="G4" s="30">
        <v>266.39</v>
      </c>
      <c r="H4" s="30">
        <v>1032.45</v>
      </c>
      <c r="I4" s="30">
        <v>1241.19</v>
      </c>
      <c r="J4" s="30">
        <v>159.68</v>
      </c>
      <c r="K4" s="30">
        <v>1954.21</v>
      </c>
      <c r="L4" s="30">
        <v>1402.09</v>
      </c>
      <c r="M4" s="30">
        <v>138.69999999999999</v>
      </c>
      <c r="N4" s="30">
        <v>487.4</v>
      </c>
      <c r="O4" s="30">
        <v>64.900000000000006</v>
      </c>
      <c r="P4" s="30">
        <v>25.9</v>
      </c>
      <c r="Q4" s="30">
        <v>30.5</v>
      </c>
      <c r="R4" s="30">
        <v>268.31</v>
      </c>
      <c r="S4" s="30">
        <v>0</v>
      </c>
      <c r="T4" s="78">
        <v>0</v>
      </c>
      <c r="U4" s="78">
        <v>0</v>
      </c>
      <c r="V4" s="78">
        <v>0</v>
      </c>
      <c r="W4" s="78">
        <v>0</v>
      </c>
      <c r="X4" s="30">
        <v>6</v>
      </c>
      <c r="Y4" s="78">
        <v>0</v>
      </c>
      <c r="Z4" s="30">
        <v>0</v>
      </c>
      <c r="AA4" s="78">
        <v>22</v>
      </c>
      <c r="AB4" s="30">
        <v>0</v>
      </c>
      <c r="AC4" s="30">
        <v>0</v>
      </c>
    </row>
    <row r="5" spans="1:29" x14ac:dyDescent="0.25">
      <c r="A5" s="29">
        <f t="shared" si="0"/>
        <v>4</v>
      </c>
      <c r="B5" s="30">
        <v>50</v>
      </c>
      <c r="C5" s="30">
        <v>0</v>
      </c>
      <c r="D5" s="30">
        <v>0</v>
      </c>
      <c r="E5" s="30">
        <v>631.26</v>
      </c>
      <c r="F5" s="30">
        <v>45.8</v>
      </c>
      <c r="G5" s="30">
        <v>198.7</v>
      </c>
      <c r="H5" s="30">
        <v>1665.68</v>
      </c>
      <c r="I5" s="30">
        <v>1299.8800000000001</v>
      </c>
      <c r="J5" s="30">
        <v>319.63</v>
      </c>
      <c r="K5" s="30">
        <v>955.01</v>
      </c>
      <c r="L5" s="30">
        <v>1665.82</v>
      </c>
      <c r="M5" s="30">
        <v>72.5</v>
      </c>
      <c r="N5" s="30">
        <v>278.10000000000002</v>
      </c>
      <c r="O5" s="30">
        <v>35.5</v>
      </c>
      <c r="P5" s="30">
        <v>83.07</v>
      </c>
      <c r="Q5" s="30">
        <v>39.5</v>
      </c>
      <c r="R5" s="30">
        <v>173.99</v>
      </c>
      <c r="S5" s="30">
        <v>0</v>
      </c>
      <c r="T5" s="78">
        <v>0</v>
      </c>
      <c r="U5" s="78">
        <v>0</v>
      </c>
      <c r="V5" s="78">
        <v>0</v>
      </c>
      <c r="W5" s="78">
        <v>0</v>
      </c>
      <c r="X5" s="30">
        <v>6</v>
      </c>
      <c r="Y5" s="78">
        <v>0</v>
      </c>
      <c r="Z5" s="30">
        <v>0</v>
      </c>
      <c r="AA5" s="78">
        <v>0</v>
      </c>
      <c r="AB5" s="30">
        <v>0</v>
      </c>
      <c r="AC5" s="30">
        <v>0</v>
      </c>
    </row>
    <row r="6" spans="1:29" x14ac:dyDescent="0.25">
      <c r="A6" s="29">
        <f t="shared" si="0"/>
        <v>5</v>
      </c>
      <c r="B6" s="30" t="s">
        <v>62</v>
      </c>
      <c r="C6" s="84">
        <v>0</v>
      </c>
      <c r="D6" s="84">
        <v>0</v>
      </c>
      <c r="E6" s="30">
        <v>168.5</v>
      </c>
      <c r="F6" s="30">
        <v>0</v>
      </c>
      <c r="G6" s="30">
        <v>0</v>
      </c>
      <c r="H6" s="30">
        <v>1088.3399999999999</v>
      </c>
      <c r="I6" s="30">
        <v>1453.92</v>
      </c>
      <c r="J6" s="30">
        <v>118.83</v>
      </c>
      <c r="K6" s="30">
        <v>716.5</v>
      </c>
      <c r="L6" s="30">
        <v>956.43</v>
      </c>
      <c r="M6" s="30">
        <v>0</v>
      </c>
      <c r="N6" s="30">
        <v>158.4</v>
      </c>
      <c r="O6" s="30">
        <v>374.53</v>
      </c>
      <c r="P6" s="30">
        <v>0</v>
      </c>
      <c r="Q6" s="30">
        <v>90.5</v>
      </c>
      <c r="R6" s="30">
        <v>34.65</v>
      </c>
      <c r="S6" s="30">
        <v>0</v>
      </c>
      <c r="T6" s="78">
        <v>0</v>
      </c>
      <c r="U6" s="78">
        <v>0</v>
      </c>
      <c r="V6" s="78">
        <v>0</v>
      </c>
      <c r="W6" s="78">
        <v>0</v>
      </c>
      <c r="X6" s="30">
        <v>6</v>
      </c>
      <c r="Y6" s="78">
        <v>0</v>
      </c>
      <c r="Z6" s="30">
        <v>0</v>
      </c>
      <c r="AA6" s="78">
        <v>0</v>
      </c>
      <c r="AB6" s="30">
        <v>0</v>
      </c>
      <c r="AC6" s="30">
        <v>0</v>
      </c>
    </row>
    <row r="7" spans="1:29" x14ac:dyDescent="0.25">
      <c r="A7" s="29">
        <f t="shared" si="0"/>
        <v>6</v>
      </c>
      <c r="B7" s="30">
        <v>54</v>
      </c>
      <c r="C7" s="84">
        <v>0</v>
      </c>
      <c r="D7" s="84">
        <v>0</v>
      </c>
      <c r="E7" s="30">
        <v>711.52</v>
      </c>
      <c r="F7" s="30">
        <v>0</v>
      </c>
      <c r="G7" s="30">
        <v>393.76</v>
      </c>
      <c r="H7" s="30">
        <v>1256.72</v>
      </c>
      <c r="I7" s="30">
        <v>1061.28</v>
      </c>
      <c r="J7" s="30">
        <v>372.15</v>
      </c>
      <c r="K7" s="30">
        <v>1282.52</v>
      </c>
      <c r="L7" s="30">
        <v>1689.8</v>
      </c>
      <c r="M7" s="30">
        <v>140.4</v>
      </c>
      <c r="N7" s="30">
        <v>447.81</v>
      </c>
      <c r="O7" s="30">
        <v>303.17</v>
      </c>
      <c r="P7" s="30">
        <v>0</v>
      </c>
      <c r="Q7" s="30">
        <v>29.02</v>
      </c>
      <c r="R7" s="30">
        <v>231.77</v>
      </c>
      <c r="S7" s="30">
        <v>0</v>
      </c>
      <c r="T7" s="78">
        <v>0</v>
      </c>
      <c r="U7" s="78">
        <v>0</v>
      </c>
      <c r="V7" s="78">
        <v>0</v>
      </c>
      <c r="W7" s="78">
        <v>0</v>
      </c>
      <c r="X7" s="30">
        <v>6</v>
      </c>
      <c r="Y7" s="78">
        <v>0</v>
      </c>
      <c r="Z7" s="30">
        <v>0</v>
      </c>
      <c r="AA7" s="71">
        <v>587.75</v>
      </c>
      <c r="AB7" s="30">
        <v>17</v>
      </c>
      <c r="AC7" s="30" t="s">
        <v>70</v>
      </c>
    </row>
    <row r="8" spans="1:29" x14ac:dyDescent="0.25">
      <c r="A8" s="29">
        <f t="shared" si="0"/>
        <v>7</v>
      </c>
      <c r="B8" s="30">
        <v>116</v>
      </c>
      <c r="C8" s="78">
        <v>0</v>
      </c>
      <c r="D8" s="78">
        <v>0</v>
      </c>
      <c r="E8" s="30">
        <v>498.86</v>
      </c>
      <c r="F8" s="30">
        <v>0</v>
      </c>
      <c r="G8" s="30">
        <v>336.4</v>
      </c>
      <c r="H8" s="30">
        <v>1503.14</v>
      </c>
      <c r="I8" s="30">
        <v>1587.34</v>
      </c>
      <c r="J8" s="30">
        <v>189.67</v>
      </c>
      <c r="K8" s="30">
        <v>1242.17</v>
      </c>
      <c r="L8" s="30">
        <v>2075.4699999999998</v>
      </c>
      <c r="M8" s="30">
        <v>128.30000000000001</v>
      </c>
      <c r="N8" s="30">
        <v>505.42</v>
      </c>
      <c r="O8" s="30">
        <v>224.4</v>
      </c>
      <c r="P8" s="30">
        <v>0</v>
      </c>
      <c r="Q8" s="30">
        <v>99.26</v>
      </c>
      <c r="R8" s="30">
        <v>219.45</v>
      </c>
      <c r="S8" s="30">
        <v>0</v>
      </c>
      <c r="T8" s="78">
        <v>0</v>
      </c>
      <c r="U8" s="78">
        <v>0</v>
      </c>
      <c r="V8" s="78">
        <v>0</v>
      </c>
      <c r="W8" s="78">
        <v>0</v>
      </c>
      <c r="X8" s="30">
        <v>6</v>
      </c>
      <c r="Y8" s="78">
        <v>0</v>
      </c>
      <c r="Z8" s="30">
        <v>0</v>
      </c>
      <c r="AA8" s="78">
        <v>42.6</v>
      </c>
      <c r="AB8" s="30">
        <v>0</v>
      </c>
      <c r="AC8" s="30">
        <v>0</v>
      </c>
    </row>
    <row r="9" spans="1:29" x14ac:dyDescent="0.25">
      <c r="A9" s="29">
        <f t="shared" si="0"/>
        <v>8</v>
      </c>
      <c r="B9" s="30">
        <v>0</v>
      </c>
      <c r="C9" s="78">
        <v>0</v>
      </c>
      <c r="D9" s="78">
        <v>0</v>
      </c>
      <c r="E9" s="30">
        <v>1184.5899999999999</v>
      </c>
      <c r="F9" s="30">
        <v>0</v>
      </c>
      <c r="G9" s="30">
        <v>323</v>
      </c>
      <c r="H9" s="30">
        <v>1492.87</v>
      </c>
      <c r="I9" s="30">
        <v>1297.76</v>
      </c>
      <c r="J9" s="30">
        <v>133.13</v>
      </c>
      <c r="K9" s="30">
        <v>1870.9</v>
      </c>
      <c r="L9" s="30">
        <v>1939.32</v>
      </c>
      <c r="M9" s="30">
        <v>57.41</v>
      </c>
      <c r="N9" s="30">
        <v>305.94</v>
      </c>
      <c r="O9" s="30">
        <v>225.3</v>
      </c>
      <c r="P9" s="30">
        <v>54.5</v>
      </c>
      <c r="Q9" s="30">
        <v>0</v>
      </c>
      <c r="R9" s="30">
        <v>189.49</v>
      </c>
      <c r="S9" s="30">
        <v>0</v>
      </c>
      <c r="T9" s="78">
        <v>0</v>
      </c>
      <c r="U9" s="78">
        <v>0</v>
      </c>
      <c r="V9" s="78">
        <v>0</v>
      </c>
      <c r="W9" s="78">
        <v>0</v>
      </c>
      <c r="X9" s="30">
        <v>6</v>
      </c>
      <c r="Y9" s="78">
        <v>0</v>
      </c>
      <c r="Z9" s="30">
        <v>0</v>
      </c>
      <c r="AA9" s="78">
        <v>22</v>
      </c>
      <c r="AB9" s="30">
        <v>157.38999999999999</v>
      </c>
      <c r="AC9" s="30" t="s">
        <v>70</v>
      </c>
    </row>
    <row r="10" spans="1:29" x14ac:dyDescent="0.25">
      <c r="A10" s="29">
        <f t="shared" si="0"/>
        <v>9</v>
      </c>
      <c r="B10" s="30">
        <v>40</v>
      </c>
      <c r="C10" s="78">
        <v>0</v>
      </c>
      <c r="D10" s="78">
        <v>0</v>
      </c>
      <c r="E10" s="30">
        <v>968.96</v>
      </c>
      <c r="F10" s="30">
        <v>0</v>
      </c>
      <c r="G10" s="30">
        <v>306.22000000000003</v>
      </c>
      <c r="H10" s="30">
        <v>1167.45</v>
      </c>
      <c r="I10" s="30">
        <v>1298.3499999999999</v>
      </c>
      <c r="J10" s="30">
        <v>347.33</v>
      </c>
      <c r="K10" s="30">
        <v>1441.81</v>
      </c>
      <c r="L10" s="30">
        <v>1911.92</v>
      </c>
      <c r="M10" s="30">
        <v>144.15</v>
      </c>
      <c r="N10" s="30">
        <v>594.88</v>
      </c>
      <c r="O10" s="30">
        <v>104.66</v>
      </c>
      <c r="P10" s="30">
        <v>0</v>
      </c>
      <c r="Q10" s="30">
        <v>56.87</v>
      </c>
      <c r="R10" s="30">
        <v>142.46</v>
      </c>
      <c r="S10" s="30">
        <v>0</v>
      </c>
      <c r="T10" s="78">
        <v>0</v>
      </c>
      <c r="U10" s="78">
        <v>0</v>
      </c>
      <c r="V10" s="78">
        <v>0</v>
      </c>
      <c r="W10" s="78">
        <v>0</v>
      </c>
      <c r="X10" s="30">
        <v>6</v>
      </c>
      <c r="Y10" s="78">
        <v>0</v>
      </c>
      <c r="Z10" s="30">
        <v>0</v>
      </c>
      <c r="AA10" s="78">
        <v>64.599999999999994</v>
      </c>
      <c r="AB10" s="30">
        <v>37.5</v>
      </c>
      <c r="AC10" s="30" t="s">
        <v>77</v>
      </c>
    </row>
    <row r="11" spans="1:29" x14ac:dyDescent="0.25">
      <c r="A11" s="29">
        <f t="shared" si="0"/>
        <v>10</v>
      </c>
      <c r="B11" s="30">
        <v>160</v>
      </c>
      <c r="C11" s="78">
        <v>0</v>
      </c>
      <c r="D11" s="78">
        <v>0</v>
      </c>
      <c r="E11" s="30">
        <v>841.49</v>
      </c>
      <c r="F11" s="30">
        <v>0</v>
      </c>
      <c r="G11" s="30">
        <v>362.6</v>
      </c>
      <c r="H11" s="30">
        <v>807.65</v>
      </c>
      <c r="I11" s="30">
        <v>1365.91</v>
      </c>
      <c r="J11" s="30">
        <v>229</v>
      </c>
      <c r="K11" s="30">
        <v>1436.67</v>
      </c>
      <c r="L11" s="30">
        <v>1715.42</v>
      </c>
      <c r="M11" s="30">
        <v>232.24</v>
      </c>
      <c r="N11" s="30">
        <v>513.1</v>
      </c>
      <c r="O11" s="30">
        <v>425</v>
      </c>
      <c r="P11" s="30">
        <v>35.520000000000003</v>
      </c>
      <c r="Q11" s="30">
        <v>0</v>
      </c>
      <c r="R11" s="30">
        <v>266.5</v>
      </c>
      <c r="S11" s="30">
        <v>0</v>
      </c>
      <c r="T11" s="78">
        <v>0</v>
      </c>
      <c r="U11" s="78">
        <v>0</v>
      </c>
      <c r="V11" s="78">
        <v>0</v>
      </c>
      <c r="W11" s="78">
        <v>0</v>
      </c>
      <c r="X11" s="30">
        <v>6</v>
      </c>
      <c r="Y11" s="78">
        <v>0</v>
      </c>
      <c r="Z11" s="30">
        <v>0</v>
      </c>
      <c r="AA11" s="78">
        <v>42</v>
      </c>
      <c r="AB11" s="30">
        <v>0</v>
      </c>
      <c r="AC11" s="30">
        <v>0</v>
      </c>
    </row>
    <row r="12" spans="1:29" x14ac:dyDescent="0.25">
      <c r="A12" s="29">
        <f t="shared" si="0"/>
        <v>11</v>
      </c>
      <c r="B12" s="30">
        <v>55</v>
      </c>
      <c r="C12" s="78">
        <v>0</v>
      </c>
      <c r="D12" s="78">
        <v>0</v>
      </c>
      <c r="E12" s="30">
        <v>594.67999999999995</v>
      </c>
      <c r="F12" s="30">
        <v>0</v>
      </c>
      <c r="G12" s="30">
        <v>190</v>
      </c>
      <c r="H12" s="30">
        <v>921.76</v>
      </c>
      <c r="I12" s="30">
        <v>1373.5</v>
      </c>
      <c r="J12" s="30">
        <v>371.42</v>
      </c>
      <c r="K12" s="30">
        <v>894.71</v>
      </c>
      <c r="L12" s="30">
        <v>1756.06</v>
      </c>
      <c r="M12" s="30">
        <v>179.47</v>
      </c>
      <c r="N12" s="30">
        <v>728.29</v>
      </c>
      <c r="O12" s="30">
        <v>92.9</v>
      </c>
      <c r="P12" s="30">
        <v>0</v>
      </c>
      <c r="Q12" s="30">
        <v>72.11</v>
      </c>
      <c r="R12" s="30">
        <v>202.33</v>
      </c>
      <c r="S12" s="30">
        <v>0</v>
      </c>
      <c r="T12" s="78">
        <v>0</v>
      </c>
      <c r="U12" s="78">
        <v>0</v>
      </c>
      <c r="V12" s="78">
        <v>0</v>
      </c>
      <c r="W12" s="78">
        <v>0</v>
      </c>
      <c r="X12" s="30">
        <v>6</v>
      </c>
      <c r="Y12" s="78">
        <v>0</v>
      </c>
      <c r="Z12" s="30">
        <v>0</v>
      </c>
      <c r="AA12" s="78">
        <v>44</v>
      </c>
      <c r="AB12" s="30">
        <v>90.93</v>
      </c>
      <c r="AC12" s="30" t="s">
        <v>77</v>
      </c>
    </row>
    <row r="13" spans="1:29" x14ac:dyDescent="0.25">
      <c r="A13" s="29">
        <f t="shared" si="0"/>
        <v>12</v>
      </c>
      <c r="B13" s="30">
        <v>0</v>
      </c>
      <c r="C13" s="78">
        <v>0</v>
      </c>
      <c r="D13" s="78">
        <v>0</v>
      </c>
      <c r="E13" s="30">
        <v>743.85</v>
      </c>
      <c r="F13" s="30">
        <v>0</v>
      </c>
      <c r="G13" s="30">
        <v>56.8</v>
      </c>
      <c r="H13" s="30">
        <v>981</v>
      </c>
      <c r="I13" s="30">
        <v>242.9</v>
      </c>
      <c r="J13" s="30">
        <v>0</v>
      </c>
      <c r="K13" s="30">
        <v>698.87</v>
      </c>
      <c r="L13" s="30">
        <v>761.53</v>
      </c>
      <c r="M13" s="30">
        <v>0</v>
      </c>
      <c r="N13" s="30">
        <v>125.3</v>
      </c>
      <c r="O13" s="30">
        <v>165.9</v>
      </c>
      <c r="P13" s="30">
        <v>27.5</v>
      </c>
      <c r="Q13" s="30">
        <v>0</v>
      </c>
      <c r="R13" s="30">
        <v>33.5</v>
      </c>
      <c r="S13" s="30">
        <v>0</v>
      </c>
      <c r="T13" s="78">
        <v>0</v>
      </c>
      <c r="U13" s="78">
        <v>0</v>
      </c>
      <c r="V13" s="78">
        <v>0</v>
      </c>
      <c r="W13" s="78">
        <v>0</v>
      </c>
      <c r="X13" s="30">
        <v>6</v>
      </c>
      <c r="Y13" s="78">
        <v>0</v>
      </c>
      <c r="Z13" s="30">
        <v>0</v>
      </c>
      <c r="AA13" s="78">
        <v>20.6</v>
      </c>
      <c r="AB13" s="30">
        <v>0</v>
      </c>
      <c r="AC13" s="30">
        <v>0</v>
      </c>
    </row>
    <row r="14" spans="1:29" x14ac:dyDescent="0.25">
      <c r="A14" s="29">
        <f t="shared" si="0"/>
        <v>13</v>
      </c>
      <c r="B14" s="30">
        <v>0</v>
      </c>
      <c r="C14" s="78">
        <v>0</v>
      </c>
      <c r="D14" s="78">
        <v>0</v>
      </c>
      <c r="E14" s="30">
        <v>818.83</v>
      </c>
      <c r="F14" s="30">
        <v>0</v>
      </c>
      <c r="G14" s="30">
        <v>190</v>
      </c>
      <c r="H14" s="30">
        <v>921.76499999999999</v>
      </c>
      <c r="I14" s="30">
        <v>1373.5</v>
      </c>
      <c r="J14" s="30">
        <v>371.42</v>
      </c>
      <c r="K14" s="30">
        <v>894.71</v>
      </c>
      <c r="L14" s="30">
        <v>1756.06</v>
      </c>
      <c r="M14" s="30">
        <v>179.47</v>
      </c>
      <c r="N14" s="30">
        <v>728.29</v>
      </c>
      <c r="O14" s="30">
        <v>92.9</v>
      </c>
      <c r="P14" s="30">
        <v>0</v>
      </c>
      <c r="Q14" s="30">
        <v>72.11</v>
      </c>
      <c r="R14" s="30">
        <v>202.33</v>
      </c>
      <c r="S14" s="30">
        <v>0</v>
      </c>
      <c r="T14" s="78">
        <v>0</v>
      </c>
      <c r="U14" s="78">
        <v>0</v>
      </c>
      <c r="V14" s="78">
        <v>0</v>
      </c>
      <c r="W14" s="78">
        <v>0</v>
      </c>
      <c r="X14" s="30">
        <v>6</v>
      </c>
      <c r="Y14" s="78">
        <v>0</v>
      </c>
      <c r="Z14" s="30">
        <v>0</v>
      </c>
      <c r="AA14" s="71">
        <v>571.9</v>
      </c>
      <c r="AB14" s="30">
        <v>58.9</v>
      </c>
      <c r="AC14" s="30" t="s">
        <v>77</v>
      </c>
    </row>
    <row r="15" spans="1:29" x14ac:dyDescent="0.25">
      <c r="A15" s="29">
        <f t="shared" si="0"/>
        <v>14</v>
      </c>
      <c r="B15" s="30">
        <v>70</v>
      </c>
      <c r="C15" s="78">
        <v>0</v>
      </c>
      <c r="D15" s="78">
        <v>0</v>
      </c>
      <c r="E15" s="30">
        <v>1001.55</v>
      </c>
      <c r="F15" s="30">
        <v>0</v>
      </c>
      <c r="G15" s="30">
        <v>334.4</v>
      </c>
      <c r="H15" s="30">
        <v>1355.77</v>
      </c>
      <c r="I15" s="30">
        <v>971.86</v>
      </c>
      <c r="J15" s="30">
        <v>52.77</v>
      </c>
      <c r="K15" s="30">
        <v>902.76</v>
      </c>
      <c r="L15" s="30">
        <v>1807.57</v>
      </c>
      <c r="M15" s="30">
        <v>253.86</v>
      </c>
      <c r="N15" s="30">
        <v>385.05</v>
      </c>
      <c r="O15" s="30">
        <v>54.5</v>
      </c>
      <c r="P15" s="30">
        <v>54.5</v>
      </c>
      <c r="Q15" s="30">
        <v>0</v>
      </c>
      <c r="R15" s="30">
        <v>236.4</v>
      </c>
      <c r="S15" s="30">
        <v>0</v>
      </c>
      <c r="T15" s="78">
        <v>0</v>
      </c>
      <c r="U15" s="78">
        <v>0</v>
      </c>
      <c r="V15" s="78">
        <v>0</v>
      </c>
      <c r="W15" s="78">
        <v>0</v>
      </c>
      <c r="X15" s="30">
        <v>6</v>
      </c>
      <c r="Y15" s="78">
        <v>0</v>
      </c>
      <c r="Z15" s="30">
        <v>0</v>
      </c>
      <c r="AA15" s="78">
        <v>44</v>
      </c>
      <c r="AB15" s="30">
        <v>29.96</v>
      </c>
      <c r="AC15" s="30" t="s">
        <v>86</v>
      </c>
    </row>
    <row r="16" spans="1:29" x14ac:dyDescent="0.25">
      <c r="A16" s="29">
        <f t="shared" si="0"/>
        <v>15</v>
      </c>
      <c r="B16" s="30">
        <v>160</v>
      </c>
      <c r="C16" s="78">
        <v>0</v>
      </c>
      <c r="D16" s="78">
        <v>0</v>
      </c>
      <c r="E16" s="30">
        <v>754.28</v>
      </c>
      <c r="F16" s="30">
        <v>82.6</v>
      </c>
      <c r="G16" s="30">
        <v>183</v>
      </c>
      <c r="H16" s="30">
        <v>1221.98</v>
      </c>
      <c r="I16" s="30">
        <v>1251.28</v>
      </c>
      <c r="J16" s="30">
        <v>110.18</v>
      </c>
      <c r="K16" s="30">
        <v>1027.47</v>
      </c>
      <c r="L16" s="30">
        <v>1520.34</v>
      </c>
      <c r="M16" s="30">
        <v>96</v>
      </c>
      <c r="N16" s="30">
        <v>352.62</v>
      </c>
      <c r="O16" s="30">
        <v>235.8</v>
      </c>
      <c r="P16" s="30">
        <v>112.1</v>
      </c>
      <c r="Q16" s="30">
        <v>0</v>
      </c>
      <c r="R16" s="30">
        <v>374.68</v>
      </c>
      <c r="S16" s="30">
        <v>0</v>
      </c>
      <c r="T16" s="78">
        <v>0</v>
      </c>
      <c r="U16" s="78">
        <v>0</v>
      </c>
      <c r="V16" s="78">
        <v>0</v>
      </c>
      <c r="W16" s="78">
        <v>0</v>
      </c>
      <c r="X16" s="30">
        <v>6</v>
      </c>
      <c r="Y16" s="78">
        <v>0</v>
      </c>
      <c r="Z16" s="30">
        <v>0</v>
      </c>
      <c r="AA16" s="78">
        <v>44</v>
      </c>
      <c r="AB16" s="30">
        <v>0</v>
      </c>
      <c r="AC16" s="30">
        <v>0</v>
      </c>
    </row>
    <row r="17" spans="1:29" x14ac:dyDescent="0.25">
      <c r="A17" s="29">
        <f t="shared" si="0"/>
        <v>16</v>
      </c>
      <c r="B17" s="30">
        <v>97</v>
      </c>
      <c r="C17" s="78">
        <v>0</v>
      </c>
      <c r="D17" s="78">
        <v>0</v>
      </c>
      <c r="E17" s="30">
        <v>992.62</v>
      </c>
      <c r="F17" s="30">
        <v>105.4</v>
      </c>
      <c r="G17" s="30">
        <v>64.400000000000006</v>
      </c>
      <c r="H17" s="30">
        <v>1429.7</v>
      </c>
      <c r="I17" s="30">
        <v>1389.42</v>
      </c>
      <c r="J17" s="30">
        <v>68.95</v>
      </c>
      <c r="K17" s="30">
        <v>1178.49</v>
      </c>
      <c r="L17" s="30">
        <v>1792.68</v>
      </c>
      <c r="M17" s="30">
        <v>278.94</v>
      </c>
      <c r="N17" s="30">
        <v>254.2</v>
      </c>
      <c r="O17" s="30">
        <v>89.9</v>
      </c>
      <c r="P17" s="30">
        <v>0</v>
      </c>
      <c r="Q17" s="30">
        <v>0</v>
      </c>
      <c r="R17" s="30">
        <v>313.11</v>
      </c>
      <c r="S17" s="30">
        <v>0</v>
      </c>
      <c r="T17" s="78">
        <v>0</v>
      </c>
      <c r="U17" s="78">
        <v>0</v>
      </c>
      <c r="V17" s="78">
        <v>0</v>
      </c>
      <c r="W17" s="78">
        <v>0</v>
      </c>
      <c r="X17" s="30">
        <v>6</v>
      </c>
      <c r="Y17" s="78">
        <v>0</v>
      </c>
      <c r="Z17" s="30">
        <v>0</v>
      </c>
      <c r="AA17" s="78">
        <v>22</v>
      </c>
      <c r="AB17" s="30">
        <v>21.3</v>
      </c>
      <c r="AC17" s="30" t="s">
        <v>68</v>
      </c>
    </row>
    <row r="18" spans="1:29" x14ac:dyDescent="0.25">
      <c r="A18" s="29">
        <f t="shared" si="0"/>
        <v>17</v>
      </c>
      <c r="B18" s="30">
        <v>48</v>
      </c>
      <c r="C18" s="78">
        <v>0</v>
      </c>
      <c r="D18" s="78">
        <v>0</v>
      </c>
      <c r="E18" s="30">
        <v>1406.07</v>
      </c>
      <c r="F18" s="30">
        <v>0</v>
      </c>
      <c r="G18" s="30">
        <v>498</v>
      </c>
      <c r="H18" s="30">
        <v>941.28</v>
      </c>
      <c r="I18" s="30">
        <v>1731.36</v>
      </c>
      <c r="J18" s="30">
        <v>215.46</v>
      </c>
      <c r="K18" s="30">
        <v>1081.48</v>
      </c>
      <c r="L18" s="30">
        <v>1809.3</v>
      </c>
      <c r="M18" s="30">
        <v>235.29</v>
      </c>
      <c r="N18" s="30">
        <v>288.08999999999997</v>
      </c>
      <c r="O18" s="30">
        <v>55</v>
      </c>
      <c r="P18" s="30">
        <v>0</v>
      </c>
      <c r="Q18" s="30">
        <v>55.29</v>
      </c>
      <c r="R18" s="30">
        <v>275.23</v>
      </c>
      <c r="S18" s="30">
        <v>0</v>
      </c>
      <c r="T18" s="71">
        <v>100</v>
      </c>
      <c r="U18" s="71" t="s">
        <v>93</v>
      </c>
      <c r="V18" s="78">
        <v>0</v>
      </c>
      <c r="W18" s="78">
        <v>0</v>
      </c>
      <c r="X18" s="30">
        <v>6</v>
      </c>
      <c r="Y18" s="78">
        <v>0</v>
      </c>
      <c r="Z18" s="30">
        <v>0</v>
      </c>
      <c r="AA18" s="78">
        <v>22</v>
      </c>
      <c r="AB18" s="30">
        <v>0</v>
      </c>
      <c r="AC18" s="30">
        <v>0</v>
      </c>
    </row>
    <row r="19" spans="1:29" x14ac:dyDescent="0.25">
      <c r="A19" s="29">
        <f t="shared" si="0"/>
        <v>18</v>
      </c>
      <c r="B19" s="30">
        <v>36</v>
      </c>
      <c r="C19" s="78">
        <v>0</v>
      </c>
      <c r="D19" s="78">
        <v>0</v>
      </c>
      <c r="E19" s="30">
        <v>743.46</v>
      </c>
      <c r="F19" s="30">
        <v>0</v>
      </c>
      <c r="G19" s="30">
        <v>87</v>
      </c>
      <c r="H19" s="30">
        <v>886.3</v>
      </c>
      <c r="I19" s="30" t="s">
        <v>95</v>
      </c>
      <c r="J19" s="30">
        <v>179.89</v>
      </c>
      <c r="K19" s="30">
        <v>1141.1600000000001</v>
      </c>
      <c r="L19" s="30">
        <v>1778.9</v>
      </c>
      <c r="M19" s="30">
        <v>60.19</v>
      </c>
      <c r="N19" s="30">
        <v>285.63</v>
      </c>
      <c r="O19" s="30">
        <v>141.9</v>
      </c>
      <c r="P19" s="30">
        <v>0</v>
      </c>
      <c r="Q19" s="30">
        <v>0</v>
      </c>
      <c r="R19" s="30">
        <v>30.9</v>
      </c>
      <c r="S19" s="30">
        <v>0</v>
      </c>
      <c r="T19" s="78">
        <v>0</v>
      </c>
      <c r="U19" s="78">
        <v>0</v>
      </c>
      <c r="V19" s="78">
        <v>0</v>
      </c>
      <c r="W19" s="78">
        <v>0</v>
      </c>
      <c r="X19" s="30">
        <v>6</v>
      </c>
      <c r="Y19" s="78">
        <v>0</v>
      </c>
      <c r="Z19" s="30">
        <v>0</v>
      </c>
      <c r="AA19" s="78">
        <v>22</v>
      </c>
      <c r="AB19" s="30">
        <v>0</v>
      </c>
      <c r="AC19" s="30">
        <v>0</v>
      </c>
    </row>
    <row r="20" spans="1:29" x14ac:dyDescent="0.25">
      <c r="A20" s="29">
        <f>A19+1</f>
        <v>19</v>
      </c>
      <c r="B20" s="30">
        <v>67</v>
      </c>
      <c r="C20" s="78">
        <v>0</v>
      </c>
      <c r="D20" s="78">
        <v>0</v>
      </c>
      <c r="E20" s="30">
        <v>1158.94</v>
      </c>
      <c r="F20" s="30">
        <v>0</v>
      </c>
      <c r="G20" s="30">
        <v>37.22</v>
      </c>
      <c r="H20" s="30">
        <v>684.78</v>
      </c>
      <c r="I20" s="30">
        <v>955.9</v>
      </c>
      <c r="J20" s="30">
        <v>255.3</v>
      </c>
      <c r="K20" s="30">
        <v>986.44</v>
      </c>
      <c r="L20" s="30">
        <v>640.98</v>
      </c>
      <c r="M20" s="30">
        <v>0</v>
      </c>
      <c r="N20" s="30">
        <v>2074.8000000000002</v>
      </c>
      <c r="O20" s="30">
        <v>123.42</v>
      </c>
      <c r="P20" s="30">
        <v>0</v>
      </c>
      <c r="Q20" s="30">
        <v>125.51</v>
      </c>
      <c r="R20" s="30">
        <v>0</v>
      </c>
      <c r="S20" s="30">
        <v>0</v>
      </c>
      <c r="T20" s="78">
        <v>0</v>
      </c>
      <c r="U20" s="78">
        <v>0</v>
      </c>
      <c r="V20" s="78">
        <v>0</v>
      </c>
      <c r="W20" s="78">
        <v>0</v>
      </c>
      <c r="X20" s="30">
        <v>6</v>
      </c>
      <c r="Y20" s="78">
        <v>0</v>
      </c>
      <c r="Z20" s="30">
        <v>0</v>
      </c>
      <c r="AA20" s="78">
        <v>0</v>
      </c>
      <c r="AB20" s="30">
        <v>0</v>
      </c>
      <c r="AC20" s="30">
        <v>0</v>
      </c>
    </row>
    <row r="21" spans="1:29" x14ac:dyDescent="0.25">
      <c r="A21" s="29">
        <f t="shared" si="0"/>
        <v>20</v>
      </c>
      <c r="B21" s="30">
        <v>190</v>
      </c>
      <c r="C21" s="78">
        <v>0</v>
      </c>
      <c r="D21" s="78">
        <v>0</v>
      </c>
      <c r="E21" s="30">
        <v>1228.02</v>
      </c>
      <c r="F21" s="30">
        <v>0</v>
      </c>
      <c r="G21" s="30">
        <v>211.64</v>
      </c>
      <c r="H21" s="30">
        <v>891.43</v>
      </c>
      <c r="I21" s="30">
        <v>799.5</v>
      </c>
      <c r="J21" s="30">
        <v>162.97</v>
      </c>
      <c r="K21" s="30">
        <v>954.85</v>
      </c>
      <c r="L21" s="30">
        <v>1173.24</v>
      </c>
      <c r="M21" s="30">
        <v>84.5</v>
      </c>
      <c r="N21" s="30">
        <v>41.92</v>
      </c>
      <c r="O21" s="30">
        <v>33</v>
      </c>
      <c r="P21" s="30">
        <v>30.9</v>
      </c>
      <c r="Q21" s="30">
        <v>111.47</v>
      </c>
      <c r="R21" s="30">
        <v>257.20999999999998</v>
      </c>
      <c r="S21" s="30">
        <v>0</v>
      </c>
      <c r="T21" s="78">
        <v>0</v>
      </c>
      <c r="U21" s="78">
        <v>0</v>
      </c>
      <c r="V21" s="78">
        <v>0</v>
      </c>
      <c r="W21" s="78">
        <v>0</v>
      </c>
      <c r="X21" s="30">
        <v>6</v>
      </c>
      <c r="Y21" s="78">
        <v>0</v>
      </c>
      <c r="Z21" s="30">
        <v>0</v>
      </c>
      <c r="AA21" s="71">
        <v>617.35</v>
      </c>
      <c r="AB21" s="30">
        <v>34.49</v>
      </c>
      <c r="AC21" s="30" t="s">
        <v>70</v>
      </c>
    </row>
    <row r="22" spans="1:29" x14ac:dyDescent="0.25">
      <c r="A22" s="29">
        <f t="shared" si="0"/>
        <v>21</v>
      </c>
      <c r="B22" s="30">
        <v>0</v>
      </c>
      <c r="C22" s="78">
        <v>0</v>
      </c>
      <c r="D22" s="78">
        <v>0</v>
      </c>
      <c r="E22" s="30">
        <v>930.95</v>
      </c>
      <c r="F22" s="30">
        <v>0</v>
      </c>
      <c r="G22" s="30">
        <v>894.31</v>
      </c>
      <c r="H22" s="30">
        <v>708.7</v>
      </c>
      <c r="I22" s="30">
        <v>1112.68</v>
      </c>
      <c r="J22" s="30">
        <v>141.68</v>
      </c>
      <c r="K22" s="30">
        <v>1117.8800000000001</v>
      </c>
      <c r="L22" s="30">
        <v>1498.16</v>
      </c>
      <c r="M22" s="30">
        <v>189.87</v>
      </c>
      <c r="N22" s="30">
        <v>391.6</v>
      </c>
      <c r="O22" s="30">
        <v>62.24</v>
      </c>
      <c r="P22" s="30">
        <v>0</v>
      </c>
      <c r="Q22" s="30">
        <v>178.7</v>
      </c>
      <c r="R22" s="30">
        <v>54.33</v>
      </c>
      <c r="S22" s="30">
        <v>0</v>
      </c>
      <c r="T22" s="78">
        <v>0</v>
      </c>
      <c r="U22" s="78">
        <v>0</v>
      </c>
      <c r="V22" s="78">
        <v>0</v>
      </c>
      <c r="W22" s="78">
        <v>0</v>
      </c>
      <c r="X22" s="30">
        <v>6</v>
      </c>
      <c r="Y22" s="78">
        <v>0</v>
      </c>
      <c r="Z22" s="30">
        <v>0</v>
      </c>
      <c r="AA22" s="78">
        <v>29.6</v>
      </c>
      <c r="AB22" s="30">
        <v>24.9</v>
      </c>
      <c r="AC22" s="30" t="s">
        <v>97</v>
      </c>
    </row>
    <row r="23" spans="1:29" x14ac:dyDescent="0.25">
      <c r="A23" s="29">
        <f t="shared" si="0"/>
        <v>22</v>
      </c>
      <c r="B23" s="30">
        <v>0</v>
      </c>
      <c r="C23" s="78">
        <v>0</v>
      </c>
      <c r="D23" s="78">
        <v>0</v>
      </c>
      <c r="E23" s="30">
        <v>1149.4000000000001</v>
      </c>
      <c r="F23" s="30">
        <v>0</v>
      </c>
      <c r="G23" s="30">
        <v>161.9</v>
      </c>
      <c r="H23" s="30">
        <v>1586.58</v>
      </c>
      <c r="I23" s="30">
        <v>1042.55</v>
      </c>
      <c r="J23" s="30">
        <v>167.3</v>
      </c>
      <c r="K23" s="30" t="s">
        <v>99</v>
      </c>
      <c r="L23" s="30">
        <v>1957.73</v>
      </c>
      <c r="M23" s="30">
        <v>172.9</v>
      </c>
      <c r="N23" s="30">
        <v>234.39</v>
      </c>
      <c r="O23" s="30">
        <v>247.8</v>
      </c>
      <c r="P23" s="30">
        <v>55.79</v>
      </c>
      <c r="Q23" s="30">
        <v>30.9</v>
      </c>
      <c r="R23" s="30">
        <v>216.9</v>
      </c>
      <c r="S23" s="30">
        <v>0</v>
      </c>
      <c r="T23" s="78">
        <v>0</v>
      </c>
      <c r="U23" s="78">
        <v>0</v>
      </c>
      <c r="V23" s="78">
        <v>0</v>
      </c>
      <c r="W23" s="78">
        <v>0</v>
      </c>
      <c r="X23" s="30">
        <v>6</v>
      </c>
      <c r="Y23" s="78">
        <v>0</v>
      </c>
      <c r="Z23" s="30">
        <v>0</v>
      </c>
      <c r="AA23" s="78">
        <v>105.3</v>
      </c>
      <c r="AB23" s="30">
        <v>0</v>
      </c>
      <c r="AC23" s="30">
        <v>0</v>
      </c>
    </row>
    <row r="24" spans="1:29" x14ac:dyDescent="0.25">
      <c r="A24" s="29">
        <f t="shared" si="0"/>
        <v>23</v>
      </c>
      <c r="B24" s="30">
        <v>81</v>
      </c>
      <c r="C24" s="78">
        <v>0</v>
      </c>
      <c r="D24" s="78">
        <v>0</v>
      </c>
      <c r="E24" s="30">
        <v>1504.05</v>
      </c>
      <c r="F24" s="30">
        <v>0</v>
      </c>
      <c r="G24" s="30">
        <v>197.9</v>
      </c>
      <c r="H24" s="30">
        <v>949</v>
      </c>
      <c r="I24" s="30">
        <v>1562.98</v>
      </c>
      <c r="J24" s="30">
        <v>219.29</v>
      </c>
      <c r="K24" s="30">
        <v>1045.77</v>
      </c>
      <c r="L24" s="30">
        <v>1864.72</v>
      </c>
      <c r="M24" s="30">
        <v>200.93</v>
      </c>
      <c r="N24" s="30">
        <v>168.9</v>
      </c>
      <c r="O24" s="30">
        <v>201.3</v>
      </c>
      <c r="P24" s="30">
        <v>49.5</v>
      </c>
      <c r="Q24" s="30">
        <v>160.05000000000001</v>
      </c>
      <c r="R24" s="30">
        <v>274.66000000000003</v>
      </c>
      <c r="S24" s="30">
        <v>0</v>
      </c>
      <c r="T24" s="78">
        <v>0</v>
      </c>
      <c r="U24" s="78">
        <v>0</v>
      </c>
      <c r="V24" s="78">
        <v>0</v>
      </c>
      <c r="W24" s="78">
        <v>0</v>
      </c>
      <c r="X24" s="30">
        <v>6</v>
      </c>
      <c r="Y24" s="78">
        <v>0</v>
      </c>
      <c r="Z24" s="30">
        <v>0</v>
      </c>
      <c r="AA24" s="78">
        <v>51.6</v>
      </c>
      <c r="AB24" s="30">
        <v>67.83</v>
      </c>
      <c r="AC24" s="30" t="s">
        <v>70</v>
      </c>
    </row>
    <row r="25" spans="1:29" x14ac:dyDescent="0.25">
      <c r="A25" s="29">
        <f t="shared" si="0"/>
        <v>24</v>
      </c>
      <c r="B25" s="30">
        <v>56</v>
      </c>
      <c r="C25" s="30">
        <v>0</v>
      </c>
      <c r="D25" s="30">
        <v>0</v>
      </c>
      <c r="E25" s="30">
        <v>776.94</v>
      </c>
      <c r="F25" s="30">
        <v>0</v>
      </c>
      <c r="G25" s="30">
        <v>516.05999999999995</v>
      </c>
      <c r="H25" s="30">
        <v>1913.43</v>
      </c>
      <c r="I25" s="30">
        <v>1078.3499999999999</v>
      </c>
      <c r="J25" s="30">
        <v>0</v>
      </c>
      <c r="K25" s="30">
        <v>1271.69</v>
      </c>
      <c r="L25" s="30">
        <v>1656.74</v>
      </c>
      <c r="M25" s="30">
        <v>79.31</v>
      </c>
      <c r="N25" s="30">
        <v>178.2</v>
      </c>
      <c r="O25" s="30">
        <v>25.9</v>
      </c>
      <c r="P25" s="30">
        <v>101</v>
      </c>
      <c r="Q25" s="30">
        <v>33.5</v>
      </c>
      <c r="R25" s="30">
        <v>202.89</v>
      </c>
      <c r="S25" s="30">
        <v>0</v>
      </c>
      <c r="T25" s="78">
        <v>0</v>
      </c>
      <c r="U25" s="78">
        <v>0</v>
      </c>
      <c r="V25" s="78">
        <v>0</v>
      </c>
      <c r="W25" s="78">
        <v>0</v>
      </c>
      <c r="X25" s="30">
        <v>6</v>
      </c>
      <c r="Y25" s="78">
        <v>0</v>
      </c>
      <c r="Z25" s="30">
        <v>0</v>
      </c>
      <c r="AA25" s="78">
        <v>29.6</v>
      </c>
      <c r="AB25" s="30">
        <v>25.2</v>
      </c>
      <c r="AC25" s="30" t="s">
        <v>104</v>
      </c>
    </row>
    <row r="26" spans="1:29" x14ac:dyDescent="0.25">
      <c r="A26" s="29">
        <f t="shared" si="0"/>
        <v>25</v>
      </c>
      <c r="B26" s="30">
        <v>30</v>
      </c>
      <c r="C26" s="30">
        <v>0</v>
      </c>
      <c r="D26" s="30">
        <v>0</v>
      </c>
      <c r="E26" s="30">
        <v>1098.82</v>
      </c>
      <c r="F26" s="30">
        <v>0</v>
      </c>
      <c r="G26" s="30">
        <v>307</v>
      </c>
      <c r="H26" s="30">
        <v>1482.76</v>
      </c>
      <c r="I26" s="30">
        <v>2533.36</v>
      </c>
      <c r="J26" s="30">
        <v>439.18</v>
      </c>
      <c r="K26" s="30">
        <v>1623.26</v>
      </c>
      <c r="L26" s="30">
        <v>1566.2</v>
      </c>
      <c r="M26" s="30">
        <v>37.869999999999997</v>
      </c>
      <c r="N26" s="30">
        <v>262.39999999999998</v>
      </c>
      <c r="O26" s="30">
        <v>273.3</v>
      </c>
      <c r="P26" s="30">
        <v>42</v>
      </c>
      <c r="Q26" s="30">
        <v>244.6</v>
      </c>
      <c r="R26" s="30">
        <v>153.9</v>
      </c>
      <c r="S26" s="30">
        <v>0</v>
      </c>
      <c r="T26" s="78">
        <v>0</v>
      </c>
      <c r="U26" s="78">
        <v>0</v>
      </c>
      <c r="V26" s="78">
        <v>0</v>
      </c>
      <c r="W26" s="78">
        <v>0</v>
      </c>
      <c r="X26" s="30">
        <v>6</v>
      </c>
      <c r="Y26" s="78">
        <v>0</v>
      </c>
      <c r="Z26" s="30">
        <v>0</v>
      </c>
      <c r="AA26" s="78">
        <v>29.6</v>
      </c>
      <c r="AB26" s="30">
        <v>22</v>
      </c>
      <c r="AC26" s="30" t="s">
        <v>70</v>
      </c>
    </row>
    <row r="27" spans="1:29" x14ac:dyDescent="0.25">
      <c r="A27" s="29">
        <f t="shared" si="0"/>
        <v>26</v>
      </c>
      <c r="B27" s="30">
        <v>130</v>
      </c>
      <c r="C27" s="78">
        <v>0</v>
      </c>
      <c r="D27" s="78">
        <v>0</v>
      </c>
      <c r="E27" s="30">
        <v>513.75</v>
      </c>
      <c r="F27" s="30">
        <v>0</v>
      </c>
      <c r="G27" s="30">
        <v>0</v>
      </c>
      <c r="H27" s="30">
        <v>538.47</v>
      </c>
      <c r="I27" s="30">
        <v>1666.82</v>
      </c>
      <c r="J27" s="30">
        <v>41.5</v>
      </c>
      <c r="K27" s="30">
        <v>1007.6</v>
      </c>
      <c r="L27" s="30">
        <v>1530.48</v>
      </c>
      <c r="M27" s="30">
        <v>46</v>
      </c>
      <c r="N27" s="30">
        <v>172</v>
      </c>
      <c r="O27" s="30">
        <v>202.24</v>
      </c>
      <c r="P27" s="30">
        <v>0</v>
      </c>
      <c r="Q27" s="30">
        <v>0</v>
      </c>
      <c r="R27" s="30">
        <v>137.80000000000001</v>
      </c>
      <c r="S27" s="30">
        <v>0</v>
      </c>
      <c r="T27" s="78">
        <v>0</v>
      </c>
      <c r="U27" s="78">
        <v>0</v>
      </c>
      <c r="V27" s="78">
        <v>0</v>
      </c>
      <c r="W27" s="78">
        <v>0</v>
      </c>
      <c r="X27" s="30">
        <v>6</v>
      </c>
      <c r="Y27" s="78">
        <v>0</v>
      </c>
      <c r="Z27" s="30">
        <v>0</v>
      </c>
      <c r="AA27" s="78">
        <v>0</v>
      </c>
      <c r="AB27" s="30">
        <v>0</v>
      </c>
      <c r="AC27" s="30">
        <v>0</v>
      </c>
    </row>
    <row r="28" spans="1:29" x14ac:dyDescent="0.25">
      <c r="A28" s="29">
        <f t="shared" si="0"/>
        <v>27</v>
      </c>
      <c r="B28" s="30">
        <v>144</v>
      </c>
      <c r="C28" s="78">
        <v>0</v>
      </c>
      <c r="D28" s="78">
        <v>0</v>
      </c>
      <c r="E28" s="30">
        <v>1383.54</v>
      </c>
      <c r="F28" s="30">
        <v>0</v>
      </c>
      <c r="G28" s="30">
        <v>239.16</v>
      </c>
      <c r="H28" s="30">
        <v>686.02</v>
      </c>
      <c r="I28" s="30">
        <v>1163.75</v>
      </c>
      <c r="J28" s="30">
        <v>56.94</v>
      </c>
      <c r="K28" s="30">
        <v>625.41899999999998</v>
      </c>
      <c r="L28" s="30">
        <v>1219.92</v>
      </c>
      <c r="M28" s="30">
        <v>176.89</v>
      </c>
      <c r="N28" s="30">
        <v>61.41</v>
      </c>
      <c r="O28" s="30">
        <v>73.400000000000006</v>
      </c>
      <c r="P28" s="30">
        <v>48.9</v>
      </c>
      <c r="Q28" s="30">
        <v>70.58</v>
      </c>
      <c r="R28" s="30">
        <v>351.25</v>
      </c>
      <c r="S28" s="30">
        <v>0</v>
      </c>
      <c r="T28" s="78">
        <v>0</v>
      </c>
      <c r="U28" s="78">
        <v>0</v>
      </c>
      <c r="V28" s="78">
        <v>0</v>
      </c>
      <c r="W28" s="78">
        <v>0</v>
      </c>
      <c r="X28" s="30">
        <v>6</v>
      </c>
      <c r="Y28" s="78">
        <v>0</v>
      </c>
      <c r="Z28" s="30">
        <v>0</v>
      </c>
      <c r="AA28" s="71">
        <v>533.29999999999995</v>
      </c>
      <c r="AB28" s="30">
        <v>0</v>
      </c>
      <c r="AC28" s="30"/>
    </row>
    <row r="29" spans="1:29" x14ac:dyDescent="0.25">
      <c r="A29" s="29">
        <f t="shared" si="0"/>
        <v>28</v>
      </c>
      <c r="B29" s="30">
        <v>55</v>
      </c>
      <c r="C29" s="78">
        <v>0</v>
      </c>
      <c r="D29" s="78">
        <v>0</v>
      </c>
      <c r="E29" s="30">
        <v>537.73</v>
      </c>
      <c r="F29" s="30">
        <v>0</v>
      </c>
      <c r="G29" s="30">
        <v>357.14</v>
      </c>
      <c r="H29" s="30">
        <v>1261.0740000000001</v>
      </c>
      <c r="I29" s="30">
        <v>867.87</v>
      </c>
      <c r="J29" s="30">
        <v>33.5</v>
      </c>
      <c r="K29" s="30">
        <v>1300.42</v>
      </c>
      <c r="L29" s="30">
        <v>1322.8</v>
      </c>
      <c r="M29" s="30">
        <v>48.9</v>
      </c>
      <c r="N29" s="30">
        <v>454.2</v>
      </c>
      <c r="O29" s="30">
        <v>79.5</v>
      </c>
      <c r="P29" s="30">
        <v>42.4</v>
      </c>
      <c r="Q29" s="30">
        <v>138.12</v>
      </c>
      <c r="R29" s="30">
        <v>212.19</v>
      </c>
      <c r="S29" s="30">
        <v>0</v>
      </c>
      <c r="T29" s="78">
        <v>0</v>
      </c>
      <c r="U29" s="78">
        <v>0</v>
      </c>
      <c r="V29" s="78">
        <v>0</v>
      </c>
      <c r="W29" s="78">
        <v>0</v>
      </c>
      <c r="X29" s="30">
        <v>6</v>
      </c>
      <c r="Y29" s="78">
        <v>0</v>
      </c>
      <c r="Z29" s="30">
        <v>0</v>
      </c>
      <c r="AA29" s="78">
        <v>44</v>
      </c>
      <c r="AB29" s="30">
        <v>81.2</v>
      </c>
      <c r="AC29" s="30" t="s">
        <v>70</v>
      </c>
    </row>
    <row r="30" spans="1:29" x14ac:dyDescent="0.25">
      <c r="A30" s="29">
        <v>29</v>
      </c>
      <c r="B30" s="30">
        <v>81</v>
      </c>
      <c r="C30" s="78">
        <v>0</v>
      </c>
      <c r="D30" s="78">
        <v>0</v>
      </c>
      <c r="E30" s="30">
        <v>1016.67</v>
      </c>
      <c r="F30" s="30">
        <v>106.5</v>
      </c>
      <c r="G30" s="30">
        <v>599.09</v>
      </c>
      <c r="H30" s="30">
        <v>676.84</v>
      </c>
      <c r="I30" s="30">
        <v>1616.31</v>
      </c>
      <c r="J30" s="30">
        <v>258.43</v>
      </c>
      <c r="K30" s="30" t="s">
        <v>111</v>
      </c>
      <c r="L30" s="30">
        <v>1573.34</v>
      </c>
      <c r="M30" s="30">
        <v>91.21</v>
      </c>
      <c r="N30" s="30">
        <v>314.72000000000003</v>
      </c>
      <c r="O30" s="30">
        <v>179.5</v>
      </c>
      <c r="P30" s="30">
        <v>0</v>
      </c>
      <c r="Q30" s="30">
        <v>212.4</v>
      </c>
      <c r="R30" s="30">
        <v>357.5</v>
      </c>
      <c r="S30" s="30">
        <v>0</v>
      </c>
      <c r="T30" s="78">
        <v>0</v>
      </c>
      <c r="U30" s="78">
        <v>0</v>
      </c>
      <c r="V30" s="78">
        <v>0</v>
      </c>
      <c r="W30" s="78">
        <v>0</v>
      </c>
      <c r="X30" s="30">
        <v>6</v>
      </c>
      <c r="Y30" s="78">
        <v>0</v>
      </c>
      <c r="Z30" s="30">
        <v>0</v>
      </c>
      <c r="AA30" s="78">
        <v>22</v>
      </c>
      <c r="AB30" s="30">
        <v>59.6</v>
      </c>
      <c r="AC30" s="30" t="s">
        <v>70</v>
      </c>
    </row>
    <row r="31" spans="1:29" x14ac:dyDescent="0.25">
      <c r="A31" s="29">
        <v>30</v>
      </c>
      <c r="B31" s="30">
        <v>107</v>
      </c>
      <c r="C31" s="78">
        <v>0</v>
      </c>
      <c r="D31" s="78">
        <v>0</v>
      </c>
      <c r="E31" s="30">
        <v>433.9</v>
      </c>
      <c r="F31" s="30">
        <v>0</v>
      </c>
      <c r="G31" s="30">
        <v>217.46</v>
      </c>
      <c r="H31" s="30">
        <v>843.57</v>
      </c>
      <c r="I31" s="30">
        <v>1132.5</v>
      </c>
      <c r="J31" s="30">
        <v>117.33</v>
      </c>
      <c r="K31" s="30">
        <v>1554.24</v>
      </c>
      <c r="L31" s="30">
        <v>1424.75</v>
      </c>
      <c r="M31" s="30">
        <v>70.3</v>
      </c>
      <c r="N31" s="30">
        <v>200.3</v>
      </c>
      <c r="O31" s="30">
        <v>196.5</v>
      </c>
      <c r="P31" s="30">
        <v>0</v>
      </c>
      <c r="Q31" s="30">
        <v>34.4</v>
      </c>
      <c r="R31" s="30">
        <v>42</v>
      </c>
      <c r="S31" s="30">
        <v>0</v>
      </c>
      <c r="T31" s="78">
        <v>0</v>
      </c>
      <c r="U31" s="78">
        <v>0</v>
      </c>
      <c r="V31" s="78">
        <v>0</v>
      </c>
      <c r="W31" s="78">
        <v>0</v>
      </c>
      <c r="X31" s="30">
        <v>6</v>
      </c>
      <c r="Y31" s="30">
        <v>0</v>
      </c>
      <c r="Z31" s="30">
        <v>0</v>
      </c>
      <c r="AA31" s="78">
        <v>22</v>
      </c>
      <c r="AB31" s="30">
        <v>0</v>
      </c>
      <c r="AC31" s="30">
        <v>0</v>
      </c>
    </row>
    <row r="32" spans="1:29" x14ac:dyDescent="0.25">
      <c r="A32" s="29">
        <v>31</v>
      </c>
      <c r="B32" s="30">
        <v>143</v>
      </c>
      <c r="C32" s="78">
        <v>0</v>
      </c>
      <c r="D32" s="78">
        <v>0</v>
      </c>
      <c r="E32" s="30">
        <v>786.88</v>
      </c>
      <c r="F32" s="30">
        <v>0</v>
      </c>
      <c r="G32" s="30">
        <v>408.8</v>
      </c>
      <c r="H32" s="30">
        <v>1123.45</v>
      </c>
      <c r="I32" s="30">
        <v>1602.28</v>
      </c>
      <c r="J32" s="30">
        <v>258.69</v>
      </c>
      <c r="K32" s="30">
        <v>1875.47</v>
      </c>
      <c r="L32" s="30">
        <v>1957.32</v>
      </c>
      <c r="M32" s="30">
        <v>378.15</v>
      </c>
      <c r="N32" s="30">
        <v>279.55</v>
      </c>
      <c r="O32" s="30">
        <v>294.20999999999998</v>
      </c>
      <c r="P32" s="30">
        <v>0</v>
      </c>
      <c r="Q32" s="30">
        <v>182.53</v>
      </c>
      <c r="R32" s="30">
        <v>312.45</v>
      </c>
      <c r="S32" s="30">
        <v>0</v>
      </c>
      <c r="T32" s="78">
        <v>0</v>
      </c>
      <c r="U32" s="78">
        <v>0</v>
      </c>
      <c r="V32" s="78">
        <v>0</v>
      </c>
      <c r="W32" s="78">
        <v>0</v>
      </c>
      <c r="X32" s="30">
        <v>6</v>
      </c>
      <c r="Y32" s="71">
        <v>3093.2</v>
      </c>
      <c r="Z32" s="30">
        <v>0</v>
      </c>
      <c r="AA32" s="30">
        <v>0</v>
      </c>
      <c r="AB32" s="30">
        <v>10.02</v>
      </c>
      <c r="AC32" s="30" t="s">
        <v>70</v>
      </c>
    </row>
    <row r="33" spans="1:29" ht="26.25" customHeight="1" x14ac:dyDescent="0.25">
      <c r="A33" s="28" t="s">
        <v>46</v>
      </c>
      <c r="B33" s="31">
        <f t="shared" ref="B33:AC33" si="1">SUM(B2:B32)</f>
        <v>2455.9</v>
      </c>
      <c r="C33" s="31">
        <f t="shared" si="1"/>
        <v>0</v>
      </c>
      <c r="D33" s="31">
        <f t="shared" si="1"/>
        <v>0</v>
      </c>
      <c r="E33" s="31">
        <f t="shared" si="1"/>
        <v>26557.34</v>
      </c>
      <c r="F33" s="31">
        <f t="shared" si="1"/>
        <v>377.2</v>
      </c>
      <c r="G33" s="31">
        <f t="shared" si="1"/>
        <v>8450.6999999999989</v>
      </c>
      <c r="H33" s="31">
        <f t="shared" si="1"/>
        <v>34520.839</v>
      </c>
      <c r="I33" s="31">
        <f t="shared" si="1"/>
        <v>38405.269999999997</v>
      </c>
      <c r="J33" s="31">
        <f t="shared" si="1"/>
        <v>5959.46</v>
      </c>
      <c r="K33" s="31">
        <f t="shared" si="1"/>
        <v>34153.968999999997</v>
      </c>
      <c r="L33" s="31">
        <f t="shared" si="1"/>
        <v>48489.26</v>
      </c>
      <c r="M33" s="31">
        <f t="shared" si="1"/>
        <v>4139.2</v>
      </c>
      <c r="N33" s="31">
        <f t="shared" si="1"/>
        <v>11854.209999999997</v>
      </c>
      <c r="O33" s="31">
        <f t="shared" si="1"/>
        <v>4841.5700000000006</v>
      </c>
      <c r="P33" s="31">
        <f t="shared" si="1"/>
        <v>836.4799999999999</v>
      </c>
      <c r="Q33" s="31">
        <f t="shared" si="1"/>
        <v>2222.59</v>
      </c>
      <c r="R33" s="31">
        <f t="shared" si="1"/>
        <v>6344.7199999999993</v>
      </c>
      <c r="S33" s="31">
        <f t="shared" si="1"/>
        <v>0</v>
      </c>
      <c r="T33" s="31">
        <f t="shared" si="1"/>
        <v>100</v>
      </c>
      <c r="U33" s="31">
        <f t="shared" si="1"/>
        <v>0</v>
      </c>
      <c r="V33" s="31">
        <f t="shared" si="1"/>
        <v>0</v>
      </c>
      <c r="W33" s="31">
        <f t="shared" si="1"/>
        <v>0</v>
      </c>
      <c r="X33" s="31">
        <f t="shared" si="1"/>
        <v>186</v>
      </c>
      <c r="Y33" s="31">
        <f t="shared" si="1"/>
        <v>3093.2</v>
      </c>
      <c r="Z33" s="31">
        <f t="shared" si="1"/>
        <v>0</v>
      </c>
      <c r="AA33" s="31">
        <f t="shared" si="1"/>
        <v>3117.8</v>
      </c>
      <c r="AB33" s="31">
        <f t="shared" si="1"/>
        <v>738.22</v>
      </c>
      <c r="AC33" s="31">
        <f t="shared" si="1"/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3"/>
  <sheetViews>
    <sheetView topLeftCell="L1" workbookViewId="0">
      <pane ySplit="1" topLeftCell="A20" activePane="bottomLeft" state="frozen"/>
      <selection pane="bottomLeft" activeCell="Z32" sqref="Z32"/>
    </sheetView>
  </sheetViews>
  <sheetFormatPr defaultColWidth="9" defaultRowHeight="15" x14ac:dyDescent="0.25"/>
  <cols>
    <col min="1" max="1" width="7.7109375" bestFit="1" customWidth="1"/>
    <col min="2" max="2" width="12.140625" bestFit="1" customWidth="1"/>
    <col min="3" max="3" width="10.85546875" customWidth="1"/>
    <col min="4" max="4" width="14.5703125" customWidth="1"/>
    <col min="5" max="5" width="13.28515625" bestFit="1" customWidth="1"/>
    <col min="6" max="6" width="13.28515625" customWidth="1"/>
    <col min="7" max="10" width="13.28515625" bestFit="1" customWidth="1"/>
    <col min="11" max="11" width="13.42578125" bestFit="1" customWidth="1"/>
    <col min="12" max="18" width="12.140625" bestFit="1" customWidth="1"/>
    <col min="19" max="19" width="13.28515625" bestFit="1" customWidth="1"/>
    <col min="20" max="20" width="12.85546875" bestFit="1" customWidth="1"/>
    <col min="21" max="21" width="7.7109375" bestFit="1" customWidth="1"/>
    <col min="22" max="22" width="10.5703125" bestFit="1" customWidth="1"/>
    <col min="23" max="23" width="12.140625" bestFit="1" customWidth="1"/>
    <col min="24" max="24" width="11" customWidth="1"/>
    <col min="25" max="25" width="14.5703125" customWidth="1"/>
  </cols>
  <sheetData>
    <row r="1" spans="1:25" ht="27.75" customHeight="1" x14ac:dyDescent="0.25">
      <c r="A1" s="28" t="s">
        <v>26</v>
      </c>
      <c r="B1" s="28" t="s">
        <v>27</v>
      </c>
      <c r="C1" s="28" t="s">
        <v>50</v>
      </c>
      <c r="D1" s="28" t="s">
        <v>51</v>
      </c>
      <c r="E1" s="28" t="s">
        <v>47</v>
      </c>
      <c r="F1" s="28" t="s">
        <v>61</v>
      </c>
      <c r="G1" s="28" t="s">
        <v>35</v>
      </c>
      <c r="H1" s="28" t="s">
        <v>34</v>
      </c>
      <c r="I1" s="28" t="s">
        <v>39</v>
      </c>
      <c r="J1" s="28" t="s">
        <v>38</v>
      </c>
      <c r="K1" s="28" t="s">
        <v>28</v>
      </c>
      <c r="L1" s="28" t="s">
        <v>40</v>
      </c>
      <c r="M1" s="28" t="s">
        <v>41</v>
      </c>
      <c r="N1" s="28" t="s">
        <v>42</v>
      </c>
      <c r="O1" s="28" t="s">
        <v>43</v>
      </c>
      <c r="P1" s="28" t="s">
        <v>45</v>
      </c>
      <c r="Q1" s="28" t="s">
        <v>44</v>
      </c>
      <c r="R1" s="28" t="s">
        <v>29</v>
      </c>
      <c r="S1" s="28" t="s">
        <v>30</v>
      </c>
      <c r="T1" s="28" t="s">
        <v>56</v>
      </c>
      <c r="U1" s="28" t="s">
        <v>31</v>
      </c>
      <c r="V1" s="28" t="s">
        <v>56</v>
      </c>
      <c r="W1" s="28" t="s">
        <v>37</v>
      </c>
      <c r="X1" s="28" t="s">
        <v>33</v>
      </c>
      <c r="Y1" s="28" t="s">
        <v>55</v>
      </c>
    </row>
    <row r="2" spans="1:25" x14ac:dyDescent="0.25">
      <c r="A2" s="29">
        <v>1</v>
      </c>
      <c r="B2" s="30">
        <v>124</v>
      </c>
      <c r="C2" s="30">
        <v>0</v>
      </c>
      <c r="D2" s="30">
        <v>0</v>
      </c>
      <c r="E2" s="30">
        <v>103.45</v>
      </c>
      <c r="F2" s="30">
        <v>221.2</v>
      </c>
      <c r="G2" s="30">
        <v>0</v>
      </c>
      <c r="H2" s="30">
        <v>0</v>
      </c>
      <c r="I2" s="30">
        <v>358.8</v>
      </c>
      <c r="J2" s="30">
        <v>819.4</v>
      </c>
      <c r="K2" s="30">
        <v>1468.78</v>
      </c>
      <c r="L2" s="30">
        <v>159.69999999999999</v>
      </c>
      <c r="M2" s="30">
        <v>88.5</v>
      </c>
      <c r="N2" s="30">
        <v>120.8</v>
      </c>
      <c r="O2" s="30">
        <v>104.6</v>
      </c>
      <c r="P2" s="30">
        <v>44.38</v>
      </c>
      <c r="Q2" s="30">
        <v>289.39999999999998</v>
      </c>
      <c r="R2" s="30">
        <v>0</v>
      </c>
      <c r="S2" s="30">
        <v>0</v>
      </c>
      <c r="T2" s="30">
        <v>0</v>
      </c>
      <c r="U2" s="30">
        <v>0</v>
      </c>
      <c r="V2" s="30">
        <v>0</v>
      </c>
      <c r="W2" s="30">
        <v>0</v>
      </c>
      <c r="X2" s="30">
        <v>20</v>
      </c>
      <c r="Y2" s="30" t="s">
        <v>68</v>
      </c>
    </row>
    <row r="3" spans="1:25" x14ac:dyDescent="0.25">
      <c r="A3" s="29">
        <f>A2+1</f>
        <v>2</v>
      </c>
      <c r="B3" s="30">
        <v>56</v>
      </c>
      <c r="C3" s="30">
        <v>0</v>
      </c>
      <c r="D3" s="30">
        <v>0</v>
      </c>
      <c r="E3" s="30">
        <v>121.59</v>
      </c>
      <c r="F3" s="30">
        <v>286.99</v>
      </c>
      <c r="G3" s="30">
        <v>0</v>
      </c>
      <c r="H3" s="30">
        <v>0</v>
      </c>
      <c r="I3" s="30">
        <v>429.1</v>
      </c>
      <c r="J3" s="30">
        <v>843.39</v>
      </c>
      <c r="K3" s="30">
        <v>1361.98</v>
      </c>
      <c r="L3" s="30">
        <v>297.58999999999997</v>
      </c>
      <c r="M3" s="30">
        <v>102.6</v>
      </c>
      <c r="N3" s="30">
        <v>311.7</v>
      </c>
      <c r="O3" s="30">
        <v>0</v>
      </c>
      <c r="P3" s="30">
        <v>79.3</v>
      </c>
      <c r="Q3" s="30">
        <v>338.5</v>
      </c>
      <c r="R3" s="30">
        <v>139.21</v>
      </c>
      <c r="S3" s="30">
        <v>0</v>
      </c>
      <c r="T3" s="30">
        <v>0</v>
      </c>
      <c r="U3" s="30">
        <v>0</v>
      </c>
      <c r="V3" s="30">
        <v>0</v>
      </c>
      <c r="W3" s="78">
        <v>0</v>
      </c>
      <c r="X3" s="30">
        <v>0</v>
      </c>
      <c r="Y3" s="30">
        <v>0</v>
      </c>
    </row>
    <row r="4" spans="1:25" x14ac:dyDescent="0.25">
      <c r="A4" s="29">
        <f t="shared" ref="A4:A29" si="0">A3+1</f>
        <v>3</v>
      </c>
      <c r="B4" s="30">
        <v>0</v>
      </c>
      <c r="C4" s="78">
        <v>0</v>
      </c>
      <c r="D4" s="78">
        <v>0</v>
      </c>
      <c r="E4" s="30">
        <v>94.05</v>
      </c>
      <c r="F4" s="30">
        <v>104.5</v>
      </c>
      <c r="G4" s="30">
        <v>0</v>
      </c>
      <c r="H4" s="30">
        <v>0</v>
      </c>
      <c r="I4" s="30">
        <v>429.1</v>
      </c>
      <c r="J4" s="30">
        <v>1439.4</v>
      </c>
      <c r="K4" s="30">
        <v>1909.09</v>
      </c>
      <c r="L4" s="30">
        <v>222.6</v>
      </c>
      <c r="M4" s="30">
        <v>136.6</v>
      </c>
      <c r="N4" s="30">
        <v>235.3</v>
      </c>
      <c r="O4" s="30">
        <v>0</v>
      </c>
      <c r="P4" s="30">
        <v>145.1</v>
      </c>
      <c r="Q4" s="30">
        <v>376.2</v>
      </c>
      <c r="R4" s="30">
        <v>0</v>
      </c>
      <c r="S4" s="30">
        <v>0</v>
      </c>
      <c r="T4" s="30">
        <v>0</v>
      </c>
      <c r="U4" s="30">
        <v>0</v>
      </c>
      <c r="V4" s="30">
        <v>0</v>
      </c>
      <c r="W4" s="78">
        <v>11</v>
      </c>
      <c r="X4" s="30">
        <v>40.950000000000003</v>
      </c>
      <c r="Y4" s="30" t="s">
        <v>68</v>
      </c>
    </row>
    <row r="5" spans="1:25" x14ac:dyDescent="0.25">
      <c r="A5" s="29">
        <f t="shared" si="0"/>
        <v>4</v>
      </c>
      <c r="B5" s="30">
        <v>60</v>
      </c>
      <c r="C5" s="78">
        <v>0</v>
      </c>
      <c r="D5" s="78">
        <v>0</v>
      </c>
      <c r="E5" s="30">
        <v>175.63</v>
      </c>
      <c r="F5" s="30">
        <v>298.8</v>
      </c>
      <c r="G5" s="30">
        <v>0</v>
      </c>
      <c r="H5" s="30">
        <v>0</v>
      </c>
      <c r="I5" s="30">
        <v>117.7</v>
      </c>
      <c r="J5" s="30">
        <v>1093.45</v>
      </c>
      <c r="K5" s="30">
        <v>2238.35</v>
      </c>
      <c r="L5" s="30">
        <v>85.1</v>
      </c>
      <c r="M5" s="30">
        <v>357.79</v>
      </c>
      <c r="N5" s="30">
        <v>81.099999999999994</v>
      </c>
      <c r="O5" s="30">
        <v>147.6</v>
      </c>
      <c r="P5" s="30">
        <v>109.5</v>
      </c>
      <c r="Q5" s="30">
        <v>71.8</v>
      </c>
      <c r="R5" s="30">
        <v>212</v>
      </c>
      <c r="S5" s="30">
        <v>0</v>
      </c>
      <c r="T5" s="30">
        <v>0</v>
      </c>
      <c r="U5" s="30">
        <v>0</v>
      </c>
      <c r="V5" s="30">
        <v>0</v>
      </c>
      <c r="W5" s="71">
        <v>0</v>
      </c>
      <c r="X5" s="30">
        <v>0</v>
      </c>
      <c r="Y5" s="30">
        <v>0</v>
      </c>
    </row>
    <row r="6" spans="1:25" x14ac:dyDescent="0.25">
      <c r="A6" s="29">
        <f t="shared" si="0"/>
        <v>5</v>
      </c>
      <c r="B6" s="30">
        <v>50</v>
      </c>
      <c r="C6" s="78">
        <v>0</v>
      </c>
      <c r="D6" s="78">
        <v>0</v>
      </c>
      <c r="E6" s="30">
        <v>231.85</v>
      </c>
      <c r="F6" s="30">
        <v>129.69999999999999</v>
      </c>
      <c r="G6" s="30">
        <v>0</v>
      </c>
      <c r="H6" s="30">
        <v>0</v>
      </c>
      <c r="I6" s="30">
        <v>0</v>
      </c>
      <c r="J6" s="30">
        <v>1197.8800000000001</v>
      </c>
      <c r="K6" s="30">
        <v>2098.6799999999998</v>
      </c>
      <c r="L6" s="30">
        <v>0</v>
      </c>
      <c r="M6" s="30">
        <v>70.3</v>
      </c>
      <c r="N6" s="30">
        <v>30.9</v>
      </c>
      <c r="O6" s="30">
        <v>0</v>
      </c>
      <c r="P6" s="30">
        <v>55.8</v>
      </c>
      <c r="Q6" s="30">
        <v>186.9</v>
      </c>
      <c r="R6" s="30">
        <v>0</v>
      </c>
      <c r="S6" s="30">
        <v>0</v>
      </c>
      <c r="T6" s="30">
        <v>0</v>
      </c>
      <c r="U6" s="30">
        <v>0</v>
      </c>
      <c r="V6" s="30">
        <v>0</v>
      </c>
      <c r="W6" s="78">
        <v>0</v>
      </c>
      <c r="X6" s="30">
        <v>43.35</v>
      </c>
      <c r="Y6" s="30" t="s">
        <v>68</v>
      </c>
    </row>
    <row r="7" spans="1:25" x14ac:dyDescent="0.25">
      <c r="A7" s="29">
        <f t="shared" si="0"/>
        <v>6</v>
      </c>
      <c r="B7" s="30">
        <v>129</v>
      </c>
      <c r="C7" s="78">
        <v>0</v>
      </c>
      <c r="D7" s="78">
        <v>0</v>
      </c>
      <c r="E7" s="30">
        <v>647.53</v>
      </c>
      <c r="F7" s="30">
        <v>114.1</v>
      </c>
      <c r="G7" s="30">
        <v>0</v>
      </c>
      <c r="H7" s="30">
        <v>0</v>
      </c>
      <c r="I7" s="30">
        <v>123.1</v>
      </c>
      <c r="J7" s="30">
        <v>1017.1</v>
      </c>
      <c r="K7" s="30">
        <v>1770.29</v>
      </c>
      <c r="L7" s="30">
        <v>89.6</v>
      </c>
      <c r="M7" s="30">
        <v>52.8</v>
      </c>
      <c r="N7" s="30">
        <v>25.9</v>
      </c>
      <c r="O7" s="30">
        <v>0</v>
      </c>
      <c r="P7" s="30">
        <v>0</v>
      </c>
      <c r="Q7" s="30">
        <v>361.5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71">
        <v>745.6</v>
      </c>
      <c r="X7" s="30">
        <v>31.89</v>
      </c>
      <c r="Y7" s="30" t="s">
        <v>70</v>
      </c>
    </row>
    <row r="8" spans="1:25" x14ac:dyDescent="0.25">
      <c r="A8" s="29">
        <f t="shared" si="0"/>
        <v>7</v>
      </c>
      <c r="B8" s="30">
        <v>120</v>
      </c>
      <c r="C8" s="78">
        <v>0</v>
      </c>
      <c r="D8" s="78">
        <v>0</v>
      </c>
      <c r="E8" s="30">
        <v>446.2</v>
      </c>
      <c r="F8" s="30">
        <v>178.7</v>
      </c>
      <c r="G8" s="30">
        <v>0</v>
      </c>
      <c r="H8" s="30">
        <v>0</v>
      </c>
      <c r="I8" s="30">
        <v>84.2</v>
      </c>
      <c r="J8" s="30">
        <v>1727.79</v>
      </c>
      <c r="K8" s="30">
        <v>1099.9000000000001</v>
      </c>
      <c r="L8" s="30">
        <v>68.099999999999994</v>
      </c>
      <c r="M8" s="30">
        <v>179.7</v>
      </c>
      <c r="N8" s="30">
        <v>166.8</v>
      </c>
      <c r="O8" s="30">
        <v>0</v>
      </c>
      <c r="P8" s="30">
        <v>30.9</v>
      </c>
      <c r="Q8" s="30">
        <v>209.4</v>
      </c>
      <c r="R8" s="30">
        <v>41.8</v>
      </c>
      <c r="S8" s="30">
        <v>0</v>
      </c>
      <c r="T8" s="30">
        <v>0</v>
      </c>
      <c r="U8" s="30">
        <v>0</v>
      </c>
      <c r="V8" s="30">
        <v>0</v>
      </c>
      <c r="W8" s="30"/>
      <c r="X8" s="30">
        <v>0</v>
      </c>
      <c r="Y8" s="30">
        <v>0</v>
      </c>
    </row>
    <row r="9" spans="1:25" x14ac:dyDescent="0.25">
      <c r="A9" s="29">
        <f t="shared" si="0"/>
        <v>8</v>
      </c>
      <c r="B9" s="30">
        <v>0</v>
      </c>
      <c r="C9" s="78">
        <v>0</v>
      </c>
      <c r="D9" s="78">
        <v>0</v>
      </c>
      <c r="E9" s="30">
        <v>172.4</v>
      </c>
      <c r="F9" s="30">
        <v>311.8</v>
      </c>
      <c r="G9" s="30">
        <v>0</v>
      </c>
      <c r="H9" s="30">
        <v>0</v>
      </c>
      <c r="I9" s="30">
        <v>183</v>
      </c>
      <c r="J9" s="30">
        <v>1283.3900000000001</v>
      </c>
      <c r="K9" s="30">
        <v>1814.07</v>
      </c>
      <c r="L9" s="30">
        <v>121.4</v>
      </c>
      <c r="M9" s="30">
        <v>203.2</v>
      </c>
      <c r="N9" s="30">
        <v>290.89</v>
      </c>
      <c r="O9" s="30">
        <v>104.7</v>
      </c>
      <c r="P9" s="30">
        <v>79.3</v>
      </c>
      <c r="Q9" s="30">
        <v>500.1</v>
      </c>
      <c r="R9" s="30">
        <v>29.9</v>
      </c>
      <c r="S9" s="71">
        <v>49.3</v>
      </c>
      <c r="T9" s="71" t="s">
        <v>75</v>
      </c>
      <c r="U9" s="30">
        <v>0</v>
      </c>
      <c r="V9" s="30">
        <v>0</v>
      </c>
      <c r="W9" s="78">
        <v>0</v>
      </c>
      <c r="X9" s="30">
        <v>25</v>
      </c>
      <c r="Y9" s="30" t="s">
        <v>73</v>
      </c>
    </row>
    <row r="10" spans="1:25" x14ac:dyDescent="0.25">
      <c r="A10" s="29">
        <f t="shared" si="0"/>
        <v>9</v>
      </c>
      <c r="B10" s="30">
        <v>0</v>
      </c>
      <c r="C10" s="78">
        <v>0</v>
      </c>
      <c r="D10" s="78">
        <v>0</v>
      </c>
      <c r="E10" s="30">
        <v>25.7</v>
      </c>
      <c r="F10" s="30">
        <v>322</v>
      </c>
      <c r="G10" s="30">
        <v>0</v>
      </c>
      <c r="H10" s="30">
        <v>0</v>
      </c>
      <c r="I10" s="30">
        <v>118.6</v>
      </c>
      <c r="J10" s="30">
        <v>1610.09</v>
      </c>
      <c r="K10" s="30">
        <v>1517.8</v>
      </c>
      <c r="L10" s="30">
        <v>99.2</v>
      </c>
      <c r="M10" s="30">
        <v>146.6</v>
      </c>
      <c r="N10" s="30">
        <v>20.96</v>
      </c>
      <c r="O10" s="30">
        <v>0</v>
      </c>
      <c r="P10" s="30">
        <v>0</v>
      </c>
      <c r="Q10" s="30">
        <v>235.2</v>
      </c>
      <c r="R10" s="30">
        <v>61.8</v>
      </c>
      <c r="S10" s="71">
        <v>90.2</v>
      </c>
      <c r="T10" s="71" t="s">
        <v>74</v>
      </c>
      <c r="U10" s="30">
        <v>0</v>
      </c>
      <c r="V10" s="30">
        <v>0</v>
      </c>
      <c r="W10" s="78">
        <v>25.7</v>
      </c>
      <c r="X10" s="30">
        <v>0</v>
      </c>
      <c r="Y10" s="30">
        <v>0</v>
      </c>
    </row>
    <row r="11" spans="1:25" x14ac:dyDescent="0.25">
      <c r="A11" s="29">
        <f t="shared" si="0"/>
        <v>10</v>
      </c>
      <c r="B11" s="30">
        <v>80</v>
      </c>
      <c r="C11" s="78">
        <v>0</v>
      </c>
      <c r="D11" s="78">
        <v>0</v>
      </c>
      <c r="E11" s="30">
        <v>255.15</v>
      </c>
      <c r="F11" s="30">
        <v>168.3</v>
      </c>
      <c r="G11" s="30">
        <v>0</v>
      </c>
      <c r="H11" s="30">
        <v>0</v>
      </c>
      <c r="I11" s="30">
        <v>234.9</v>
      </c>
      <c r="J11" s="30">
        <v>1812.02</v>
      </c>
      <c r="K11" s="30">
        <v>2131.9499999999998</v>
      </c>
      <c r="L11" s="30">
        <v>37.4</v>
      </c>
      <c r="M11" s="30">
        <v>101.8</v>
      </c>
      <c r="N11" s="30">
        <v>78.900000000000006</v>
      </c>
      <c r="O11" s="30">
        <v>0</v>
      </c>
      <c r="P11" s="30">
        <v>96.6</v>
      </c>
      <c r="Q11" s="30">
        <v>436.2</v>
      </c>
      <c r="R11" s="30">
        <v>87.74</v>
      </c>
      <c r="S11" s="78">
        <v>0</v>
      </c>
      <c r="T11" s="78">
        <v>0</v>
      </c>
      <c r="U11" s="30">
        <v>0</v>
      </c>
      <c r="V11" s="30">
        <v>0</v>
      </c>
      <c r="W11" s="78">
        <v>25.8</v>
      </c>
      <c r="X11" s="30">
        <v>0</v>
      </c>
      <c r="Y11" s="30">
        <v>0</v>
      </c>
    </row>
    <row r="12" spans="1:25" x14ac:dyDescent="0.25">
      <c r="A12" s="29">
        <f t="shared" si="0"/>
        <v>11</v>
      </c>
      <c r="B12" s="30">
        <v>0</v>
      </c>
      <c r="C12" s="78">
        <v>0</v>
      </c>
      <c r="D12" s="78">
        <v>0</v>
      </c>
      <c r="E12" s="30">
        <v>167.55</v>
      </c>
      <c r="F12" s="30">
        <v>213.8</v>
      </c>
      <c r="G12" s="30">
        <v>0</v>
      </c>
      <c r="H12" s="30">
        <v>0</v>
      </c>
      <c r="I12" s="30">
        <v>251.6</v>
      </c>
      <c r="J12" s="30">
        <v>0</v>
      </c>
      <c r="K12" s="30">
        <v>0</v>
      </c>
      <c r="L12" s="30">
        <v>92.5</v>
      </c>
      <c r="M12" s="30">
        <v>305.60000000000002</v>
      </c>
      <c r="N12" s="30">
        <v>394.7</v>
      </c>
      <c r="O12" s="30">
        <v>0</v>
      </c>
      <c r="P12" s="30">
        <v>287.60000000000002</v>
      </c>
      <c r="Q12" s="30">
        <v>155.1</v>
      </c>
      <c r="R12" s="30">
        <v>259.5</v>
      </c>
      <c r="S12" s="30">
        <v>0</v>
      </c>
      <c r="T12" s="30">
        <v>0</v>
      </c>
      <c r="U12" s="30">
        <v>0</v>
      </c>
      <c r="V12" s="30">
        <v>0</v>
      </c>
      <c r="W12" s="78">
        <v>0</v>
      </c>
      <c r="X12" s="30">
        <v>0</v>
      </c>
      <c r="Y12" s="30">
        <v>0</v>
      </c>
    </row>
    <row r="13" spans="1:25" x14ac:dyDescent="0.25">
      <c r="A13" s="29">
        <f t="shared" si="0"/>
        <v>12</v>
      </c>
      <c r="B13" s="30">
        <v>138</v>
      </c>
      <c r="C13" s="78">
        <v>0</v>
      </c>
      <c r="D13" s="78">
        <v>0</v>
      </c>
      <c r="E13" s="30">
        <v>101.3</v>
      </c>
      <c r="F13" s="30">
        <v>148</v>
      </c>
      <c r="G13" s="30">
        <v>0</v>
      </c>
      <c r="H13" s="30">
        <v>0</v>
      </c>
      <c r="I13" s="30">
        <v>102.9</v>
      </c>
      <c r="J13" s="30">
        <v>1543.79</v>
      </c>
      <c r="K13" s="30">
        <v>2751.38</v>
      </c>
      <c r="L13" s="30">
        <v>0</v>
      </c>
      <c r="M13" s="30">
        <v>94.2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78">
        <v>25.8</v>
      </c>
      <c r="X13" s="30">
        <v>0</v>
      </c>
      <c r="Y13" s="30">
        <v>0</v>
      </c>
    </row>
    <row r="14" spans="1:25" x14ac:dyDescent="0.25">
      <c r="A14" s="29">
        <f t="shared" si="0"/>
        <v>13</v>
      </c>
      <c r="B14" s="30">
        <v>0</v>
      </c>
      <c r="C14" s="78">
        <v>0</v>
      </c>
      <c r="D14" s="78">
        <v>0</v>
      </c>
      <c r="E14" s="30">
        <v>245.55</v>
      </c>
      <c r="F14" s="30">
        <v>132.6</v>
      </c>
      <c r="G14" s="30">
        <v>0</v>
      </c>
      <c r="H14" s="30">
        <v>0</v>
      </c>
      <c r="I14" s="30">
        <v>69.3</v>
      </c>
      <c r="J14" s="30">
        <v>0</v>
      </c>
      <c r="K14" s="30">
        <v>966.45</v>
      </c>
      <c r="L14" s="30">
        <v>788.35</v>
      </c>
      <c r="M14" s="30">
        <v>142.30000000000001</v>
      </c>
      <c r="N14" s="30">
        <v>51.5</v>
      </c>
      <c r="O14" s="30">
        <v>0</v>
      </c>
      <c r="P14" s="30">
        <v>0</v>
      </c>
      <c r="Q14" s="30">
        <v>223.2</v>
      </c>
      <c r="R14" s="30">
        <v>0</v>
      </c>
      <c r="S14" s="78">
        <v>0</v>
      </c>
      <c r="T14" s="78">
        <v>0</v>
      </c>
      <c r="U14" s="30">
        <v>0</v>
      </c>
      <c r="V14" s="30">
        <v>0</v>
      </c>
      <c r="W14" s="71">
        <v>842.05</v>
      </c>
      <c r="X14" s="30">
        <v>34.9</v>
      </c>
      <c r="Y14" s="30" t="s">
        <v>68</v>
      </c>
    </row>
    <row r="15" spans="1:25" x14ac:dyDescent="0.25">
      <c r="A15" s="29">
        <f t="shared" si="0"/>
        <v>14</v>
      </c>
      <c r="B15" s="30">
        <v>50</v>
      </c>
      <c r="C15" s="78">
        <v>0</v>
      </c>
      <c r="D15" s="78">
        <v>0</v>
      </c>
      <c r="E15" s="30">
        <v>329.7</v>
      </c>
      <c r="F15" s="30">
        <v>239.75</v>
      </c>
      <c r="G15" s="30">
        <v>0</v>
      </c>
      <c r="H15" s="30">
        <v>0</v>
      </c>
      <c r="I15" s="30">
        <v>254.2</v>
      </c>
      <c r="J15" s="30">
        <v>1390.65</v>
      </c>
      <c r="K15" s="30">
        <v>1718.59</v>
      </c>
      <c r="L15" s="30">
        <v>0</v>
      </c>
      <c r="M15" s="30">
        <v>206.1</v>
      </c>
      <c r="N15" s="30">
        <v>0</v>
      </c>
      <c r="O15" s="30">
        <v>0</v>
      </c>
      <c r="P15" s="30">
        <v>0</v>
      </c>
      <c r="Q15" s="30">
        <v>257.2</v>
      </c>
      <c r="R15" s="30">
        <v>78.7</v>
      </c>
      <c r="S15" s="71">
        <v>150</v>
      </c>
      <c r="T15" s="71" t="s">
        <v>94</v>
      </c>
      <c r="U15" s="30">
        <v>0</v>
      </c>
      <c r="V15" s="30">
        <v>0</v>
      </c>
      <c r="W15" s="78">
        <v>11</v>
      </c>
      <c r="X15" s="30">
        <v>29</v>
      </c>
      <c r="Y15" s="30" t="s">
        <v>73</v>
      </c>
    </row>
    <row r="16" spans="1:25" x14ac:dyDescent="0.25">
      <c r="A16" s="29">
        <f t="shared" si="0"/>
        <v>15</v>
      </c>
      <c r="B16" s="30">
        <v>40</v>
      </c>
      <c r="C16" s="78">
        <v>0</v>
      </c>
      <c r="D16" s="78">
        <v>0</v>
      </c>
      <c r="E16" s="30">
        <v>396.6</v>
      </c>
      <c r="F16" s="30">
        <v>193.7</v>
      </c>
      <c r="G16" s="30">
        <v>0</v>
      </c>
      <c r="H16" s="30">
        <v>0</v>
      </c>
      <c r="I16" s="30">
        <v>35.799999999999997</v>
      </c>
      <c r="J16" s="30">
        <v>1382.1</v>
      </c>
      <c r="K16" s="30">
        <v>1513.4</v>
      </c>
      <c r="L16" s="30">
        <v>0</v>
      </c>
      <c r="M16" s="30">
        <v>216.4</v>
      </c>
      <c r="N16" s="30">
        <v>205.6</v>
      </c>
      <c r="O16" s="30">
        <v>135.80000000000001</v>
      </c>
      <c r="P16" s="30">
        <v>0</v>
      </c>
      <c r="Q16" s="30">
        <v>104.1</v>
      </c>
      <c r="R16" s="30">
        <v>0</v>
      </c>
      <c r="S16" s="71">
        <v>250</v>
      </c>
      <c r="T16" s="71" t="s">
        <v>87</v>
      </c>
      <c r="U16" s="30">
        <v>0</v>
      </c>
      <c r="V16" s="30">
        <v>0</v>
      </c>
      <c r="W16" s="78">
        <v>0</v>
      </c>
      <c r="X16" s="30"/>
      <c r="Y16" s="30"/>
    </row>
    <row r="17" spans="1:25" x14ac:dyDescent="0.25">
      <c r="A17" s="29">
        <f t="shared" si="0"/>
        <v>16</v>
      </c>
      <c r="B17" s="78">
        <v>0</v>
      </c>
      <c r="C17" s="78">
        <v>0</v>
      </c>
      <c r="D17" s="78">
        <v>0</v>
      </c>
      <c r="E17" s="30">
        <v>245</v>
      </c>
      <c r="F17" s="30">
        <v>368.2</v>
      </c>
      <c r="G17" s="30">
        <v>0</v>
      </c>
      <c r="H17" s="30">
        <v>0</v>
      </c>
      <c r="I17" s="30">
        <v>183.2</v>
      </c>
      <c r="J17" s="30">
        <v>1340.64</v>
      </c>
      <c r="K17" s="30">
        <v>1918</v>
      </c>
      <c r="L17" s="30">
        <v>246.1</v>
      </c>
      <c r="M17" s="30">
        <v>283.10000000000002</v>
      </c>
      <c r="N17" s="30">
        <v>366.6</v>
      </c>
      <c r="O17" s="30">
        <v>0</v>
      </c>
      <c r="P17" s="30">
        <v>25.9</v>
      </c>
      <c r="Q17" s="30">
        <v>113.85</v>
      </c>
      <c r="R17" s="30">
        <v>0</v>
      </c>
      <c r="S17" s="71">
        <v>245</v>
      </c>
      <c r="T17" s="71" t="s">
        <v>89</v>
      </c>
      <c r="U17" s="78">
        <v>0</v>
      </c>
      <c r="V17" s="78">
        <v>0</v>
      </c>
      <c r="W17" s="30">
        <v>0</v>
      </c>
      <c r="X17" s="30">
        <v>0</v>
      </c>
      <c r="Y17" s="30">
        <v>0</v>
      </c>
    </row>
    <row r="18" spans="1:25" x14ac:dyDescent="0.25">
      <c r="A18" s="29">
        <f t="shared" si="0"/>
        <v>17</v>
      </c>
      <c r="B18" s="78">
        <v>50</v>
      </c>
      <c r="C18" s="78">
        <v>0</v>
      </c>
      <c r="D18" s="78">
        <v>0</v>
      </c>
      <c r="E18" s="30">
        <v>350.35</v>
      </c>
      <c r="F18" s="30">
        <v>169.69</v>
      </c>
      <c r="G18" s="30">
        <v>0</v>
      </c>
      <c r="H18" s="30">
        <v>0</v>
      </c>
      <c r="I18" s="30">
        <v>61.8</v>
      </c>
      <c r="J18" s="30">
        <v>1358.89</v>
      </c>
      <c r="K18" s="30">
        <v>1755.3</v>
      </c>
      <c r="L18" s="30">
        <v>145.30000000000001</v>
      </c>
      <c r="M18" s="30">
        <v>157.1</v>
      </c>
      <c r="N18" s="30">
        <v>37.1</v>
      </c>
      <c r="O18" s="30">
        <v>0</v>
      </c>
      <c r="P18" s="30">
        <v>59.8</v>
      </c>
      <c r="Q18" s="30">
        <v>30.9</v>
      </c>
      <c r="R18" s="30">
        <v>0</v>
      </c>
      <c r="S18" s="78">
        <v>0</v>
      </c>
      <c r="T18" s="78">
        <v>0</v>
      </c>
      <c r="U18" s="78">
        <v>0</v>
      </c>
      <c r="V18" s="78">
        <v>0</v>
      </c>
      <c r="W18" s="84">
        <v>0</v>
      </c>
      <c r="X18" s="30">
        <v>0</v>
      </c>
      <c r="Y18" s="30">
        <v>0</v>
      </c>
    </row>
    <row r="19" spans="1:25" x14ac:dyDescent="0.25">
      <c r="A19" s="29">
        <f t="shared" si="0"/>
        <v>18</v>
      </c>
      <c r="B19" s="78">
        <v>0</v>
      </c>
      <c r="C19" s="78">
        <v>0</v>
      </c>
      <c r="D19" s="78">
        <v>0</v>
      </c>
      <c r="E19" s="30">
        <v>193.48</v>
      </c>
      <c r="F19" s="30">
        <v>129.1</v>
      </c>
      <c r="G19" s="30">
        <v>0</v>
      </c>
      <c r="H19" s="30">
        <v>0</v>
      </c>
      <c r="I19" s="30">
        <v>30.9</v>
      </c>
      <c r="J19" s="30">
        <v>781.25</v>
      </c>
      <c r="K19" s="30">
        <v>3254.05</v>
      </c>
      <c r="L19" s="30">
        <v>0</v>
      </c>
      <c r="M19" s="30">
        <v>167.8</v>
      </c>
      <c r="N19" s="30">
        <v>0</v>
      </c>
      <c r="O19" s="30">
        <v>0</v>
      </c>
      <c r="P19" s="30">
        <v>0</v>
      </c>
      <c r="Q19" s="30">
        <v>57.1</v>
      </c>
      <c r="R19" s="30">
        <v>0</v>
      </c>
      <c r="S19" s="78">
        <v>0</v>
      </c>
      <c r="T19" s="78">
        <v>0</v>
      </c>
      <c r="U19" s="78">
        <v>0</v>
      </c>
      <c r="V19" s="78">
        <v>0</v>
      </c>
      <c r="W19" s="78">
        <v>0</v>
      </c>
      <c r="X19" s="30">
        <v>0</v>
      </c>
      <c r="Y19" s="30">
        <v>0</v>
      </c>
    </row>
    <row r="20" spans="1:25" x14ac:dyDescent="0.25">
      <c r="A20" s="29">
        <f>A19+1</f>
        <v>19</v>
      </c>
      <c r="B20" s="78">
        <v>0</v>
      </c>
      <c r="C20" s="78">
        <v>0</v>
      </c>
      <c r="D20" s="78">
        <v>0</v>
      </c>
      <c r="E20" s="30">
        <v>445.75</v>
      </c>
      <c r="F20" s="30">
        <v>104.4</v>
      </c>
      <c r="G20" s="30">
        <v>0</v>
      </c>
      <c r="H20" s="30">
        <v>0</v>
      </c>
      <c r="I20" s="30">
        <v>0</v>
      </c>
      <c r="J20" s="30">
        <v>847.18</v>
      </c>
      <c r="K20" s="30">
        <v>1268.5999999999999</v>
      </c>
      <c r="L20" s="30">
        <v>0</v>
      </c>
      <c r="M20" s="30">
        <v>220.2</v>
      </c>
      <c r="N20" s="30">
        <v>125.4</v>
      </c>
      <c r="O20" s="30">
        <v>78.5</v>
      </c>
      <c r="P20" s="30">
        <v>66.7</v>
      </c>
      <c r="Q20" s="30">
        <v>90.3</v>
      </c>
      <c r="R20" s="30">
        <v>0</v>
      </c>
      <c r="S20" s="78">
        <v>0</v>
      </c>
      <c r="T20" s="78">
        <v>0</v>
      </c>
      <c r="U20" s="78">
        <v>0</v>
      </c>
      <c r="V20" s="78">
        <v>0</v>
      </c>
      <c r="W20" s="30">
        <v>0</v>
      </c>
      <c r="X20" s="30">
        <v>0</v>
      </c>
      <c r="Y20" s="30">
        <v>0</v>
      </c>
    </row>
    <row r="21" spans="1:25" x14ac:dyDescent="0.25">
      <c r="A21" s="29">
        <f t="shared" si="0"/>
        <v>20</v>
      </c>
      <c r="B21" s="78">
        <v>0</v>
      </c>
      <c r="C21" s="78">
        <v>0</v>
      </c>
      <c r="D21" s="78">
        <v>0</v>
      </c>
      <c r="E21" s="30">
        <v>588.03</v>
      </c>
      <c r="F21" s="30">
        <v>24.9</v>
      </c>
      <c r="G21" s="30">
        <v>0</v>
      </c>
      <c r="H21" s="30">
        <v>0</v>
      </c>
      <c r="I21" s="30">
        <v>163.80000000000001</v>
      </c>
      <c r="J21" s="30">
        <v>1434.9</v>
      </c>
      <c r="K21" s="30">
        <v>1407.99</v>
      </c>
      <c r="L21" s="30">
        <v>0</v>
      </c>
      <c r="M21" s="30">
        <v>115.6</v>
      </c>
      <c r="N21" s="30">
        <v>159.88999999999999</v>
      </c>
      <c r="O21" s="30">
        <v>0</v>
      </c>
      <c r="P21" s="30">
        <v>92</v>
      </c>
      <c r="Q21" s="30">
        <v>216.8</v>
      </c>
      <c r="R21" s="30">
        <v>0</v>
      </c>
      <c r="S21" s="78">
        <v>0</v>
      </c>
      <c r="T21" s="78">
        <v>0</v>
      </c>
      <c r="U21" s="78">
        <v>0</v>
      </c>
      <c r="V21" s="78">
        <v>0</v>
      </c>
      <c r="W21" s="71">
        <v>839.1</v>
      </c>
      <c r="X21" s="30">
        <v>42.4</v>
      </c>
      <c r="Y21" s="30" t="s">
        <v>33</v>
      </c>
    </row>
    <row r="22" spans="1:25" x14ac:dyDescent="0.25">
      <c r="A22" s="29">
        <f t="shared" si="0"/>
        <v>21</v>
      </c>
      <c r="B22" s="78">
        <v>0</v>
      </c>
      <c r="C22" s="78">
        <v>0</v>
      </c>
      <c r="D22" s="78">
        <v>0</v>
      </c>
      <c r="E22" s="30">
        <v>139.1</v>
      </c>
      <c r="F22" s="30">
        <v>209.09</v>
      </c>
      <c r="G22" s="30">
        <v>0</v>
      </c>
      <c r="H22" s="30">
        <v>0</v>
      </c>
      <c r="I22" s="30">
        <v>151.19999999999999</v>
      </c>
      <c r="J22" s="30">
        <v>1248.7</v>
      </c>
      <c r="K22" s="30">
        <v>949.4</v>
      </c>
      <c r="L22" s="30">
        <v>41.8</v>
      </c>
      <c r="M22" s="30">
        <v>0</v>
      </c>
      <c r="N22" s="30">
        <v>179.79</v>
      </c>
      <c r="O22" s="30">
        <v>0</v>
      </c>
      <c r="P22" s="30">
        <v>58.9</v>
      </c>
      <c r="Q22" s="30">
        <v>60.8</v>
      </c>
      <c r="R22" s="30">
        <v>0</v>
      </c>
      <c r="S22" s="78">
        <v>0</v>
      </c>
      <c r="T22" s="78">
        <v>0</v>
      </c>
      <c r="U22" s="78">
        <v>0</v>
      </c>
      <c r="V22" s="78">
        <v>0</v>
      </c>
      <c r="W22" s="30">
        <v>0</v>
      </c>
      <c r="X22" s="30">
        <v>25.6</v>
      </c>
      <c r="Y22" s="30" t="s">
        <v>68</v>
      </c>
    </row>
    <row r="23" spans="1:25" x14ac:dyDescent="0.25">
      <c r="A23" s="29">
        <f t="shared" si="0"/>
        <v>22</v>
      </c>
      <c r="B23" s="78">
        <v>24</v>
      </c>
      <c r="C23" s="78">
        <v>0</v>
      </c>
      <c r="D23" s="78">
        <v>0</v>
      </c>
      <c r="E23" s="30">
        <v>290.11</v>
      </c>
      <c r="F23" s="30">
        <v>252.3</v>
      </c>
      <c r="G23" s="30">
        <v>0</v>
      </c>
      <c r="H23" s="30">
        <v>0</v>
      </c>
      <c r="I23" s="30">
        <v>41.9</v>
      </c>
      <c r="J23" s="30">
        <v>689</v>
      </c>
      <c r="K23" s="30">
        <v>1667.47</v>
      </c>
      <c r="L23" s="30">
        <v>86.3</v>
      </c>
      <c r="M23" s="30">
        <v>0</v>
      </c>
      <c r="N23" s="30">
        <v>29.89</v>
      </c>
      <c r="O23" s="30">
        <v>0</v>
      </c>
      <c r="P23" s="30">
        <v>116.6</v>
      </c>
      <c r="Q23" s="30">
        <v>106.3</v>
      </c>
      <c r="R23" s="30">
        <v>0</v>
      </c>
      <c r="S23" s="78">
        <v>0</v>
      </c>
      <c r="T23" s="78">
        <v>0</v>
      </c>
      <c r="U23" s="78">
        <v>0</v>
      </c>
      <c r="V23" s="78">
        <v>0</v>
      </c>
      <c r="W23" s="84">
        <v>0</v>
      </c>
      <c r="X23" s="30">
        <v>0</v>
      </c>
      <c r="Y23" s="30">
        <v>0</v>
      </c>
    </row>
    <row r="24" spans="1:25" x14ac:dyDescent="0.25">
      <c r="A24" s="29">
        <f t="shared" si="0"/>
        <v>23</v>
      </c>
      <c r="B24" s="78">
        <v>100</v>
      </c>
      <c r="C24" s="78">
        <v>0</v>
      </c>
      <c r="D24" s="78">
        <v>0</v>
      </c>
      <c r="E24" s="30">
        <v>76.7</v>
      </c>
      <c r="F24" s="30">
        <v>55.8</v>
      </c>
      <c r="G24" s="30">
        <v>0</v>
      </c>
      <c r="H24" s="30">
        <v>0</v>
      </c>
      <c r="I24" s="30">
        <v>41.9</v>
      </c>
      <c r="J24" s="30">
        <v>957.6</v>
      </c>
      <c r="K24" s="30">
        <v>845.29</v>
      </c>
      <c r="L24" s="30">
        <v>0</v>
      </c>
      <c r="M24" s="30">
        <v>9.9</v>
      </c>
      <c r="N24" s="30">
        <v>30.9</v>
      </c>
      <c r="O24" s="30">
        <v>25.9</v>
      </c>
      <c r="P24" s="30">
        <v>0</v>
      </c>
      <c r="Q24" s="30">
        <v>174.29</v>
      </c>
      <c r="R24" s="30">
        <v>49.4</v>
      </c>
      <c r="S24" s="78">
        <v>0</v>
      </c>
      <c r="T24" s="78">
        <v>0</v>
      </c>
      <c r="U24" s="30">
        <v>0</v>
      </c>
      <c r="V24" s="30">
        <v>0</v>
      </c>
      <c r="W24" s="30">
        <v>0</v>
      </c>
      <c r="X24" s="30">
        <v>8</v>
      </c>
      <c r="Y24" s="30" t="s">
        <v>68</v>
      </c>
    </row>
    <row r="25" spans="1:25" x14ac:dyDescent="0.25">
      <c r="A25" s="29">
        <f t="shared" si="0"/>
        <v>24</v>
      </c>
      <c r="B25" s="30">
        <v>132</v>
      </c>
      <c r="C25" s="30">
        <v>0</v>
      </c>
      <c r="D25" s="30">
        <v>0</v>
      </c>
      <c r="E25" s="30">
        <v>537.89</v>
      </c>
      <c r="F25" s="30">
        <v>387.9</v>
      </c>
      <c r="G25" s="30">
        <v>0</v>
      </c>
      <c r="H25" s="30">
        <v>0</v>
      </c>
      <c r="I25" s="30">
        <v>68.3</v>
      </c>
      <c r="J25" s="30">
        <v>1299.5899999999999</v>
      </c>
      <c r="K25" s="30">
        <v>2253.69</v>
      </c>
      <c r="L25" s="30">
        <v>40.9</v>
      </c>
      <c r="M25" s="30">
        <v>73</v>
      </c>
      <c r="N25" s="30">
        <v>241</v>
      </c>
      <c r="O25" s="30">
        <v>0</v>
      </c>
      <c r="P25" s="30">
        <v>0</v>
      </c>
      <c r="Q25" s="30">
        <v>191.9</v>
      </c>
      <c r="R25" s="30">
        <v>0</v>
      </c>
      <c r="S25" s="78">
        <v>0</v>
      </c>
      <c r="T25" s="78">
        <v>0</v>
      </c>
      <c r="U25" s="78">
        <v>0</v>
      </c>
      <c r="V25" s="78">
        <v>0</v>
      </c>
      <c r="W25" s="78">
        <v>11</v>
      </c>
      <c r="X25" s="30">
        <v>0</v>
      </c>
      <c r="Y25" s="30">
        <v>0</v>
      </c>
    </row>
    <row r="26" spans="1:25" x14ac:dyDescent="0.25">
      <c r="A26" s="29">
        <f t="shared" si="0"/>
        <v>25</v>
      </c>
      <c r="B26" s="30">
        <v>0</v>
      </c>
      <c r="C26" s="30">
        <v>0</v>
      </c>
      <c r="D26" s="30">
        <v>0</v>
      </c>
      <c r="E26" s="30">
        <v>140.19999999999999</v>
      </c>
      <c r="F26" s="30">
        <v>189.3</v>
      </c>
      <c r="G26" s="30">
        <v>0</v>
      </c>
      <c r="H26" s="30">
        <v>0</v>
      </c>
      <c r="I26" s="30">
        <v>56.8</v>
      </c>
      <c r="J26" s="30">
        <v>1339.8</v>
      </c>
      <c r="K26" s="30">
        <v>1995</v>
      </c>
      <c r="L26" s="30">
        <v>0</v>
      </c>
      <c r="M26" s="30">
        <v>401.5</v>
      </c>
      <c r="N26" s="30">
        <v>229.9</v>
      </c>
      <c r="O26" s="30">
        <v>29.9</v>
      </c>
      <c r="P26" s="30">
        <v>78.5</v>
      </c>
      <c r="Q26" s="30">
        <v>82</v>
      </c>
      <c r="R26" s="30">
        <v>0</v>
      </c>
      <c r="S26" s="78">
        <v>0</v>
      </c>
      <c r="T26" s="78">
        <v>0</v>
      </c>
      <c r="U26" s="78">
        <v>0</v>
      </c>
      <c r="V26" s="78">
        <v>0</v>
      </c>
      <c r="W26" s="71">
        <v>0</v>
      </c>
      <c r="X26" s="30">
        <v>0</v>
      </c>
      <c r="Y26" s="30">
        <v>0</v>
      </c>
    </row>
    <row r="27" spans="1:25" x14ac:dyDescent="0.25">
      <c r="A27" s="29">
        <f t="shared" si="0"/>
        <v>26</v>
      </c>
      <c r="B27" s="30">
        <v>25</v>
      </c>
      <c r="C27" s="30">
        <v>0</v>
      </c>
      <c r="D27" s="30">
        <v>0</v>
      </c>
      <c r="E27" s="30">
        <v>612.74</v>
      </c>
      <c r="F27" s="30">
        <v>385.08</v>
      </c>
      <c r="G27" s="30">
        <v>0</v>
      </c>
      <c r="H27" s="30">
        <v>0</v>
      </c>
      <c r="I27" s="30">
        <v>29.9</v>
      </c>
      <c r="J27" s="30">
        <v>1097</v>
      </c>
      <c r="K27" s="30">
        <v>1732.79</v>
      </c>
      <c r="L27" s="30">
        <v>49.3</v>
      </c>
      <c r="M27" s="30">
        <v>186.48</v>
      </c>
      <c r="N27" s="30">
        <v>208.3</v>
      </c>
      <c r="O27" s="30">
        <v>58.9</v>
      </c>
      <c r="P27" s="30">
        <v>117</v>
      </c>
      <c r="Q27" s="30">
        <v>0</v>
      </c>
      <c r="R27" s="30">
        <v>0</v>
      </c>
      <c r="S27" s="78">
        <v>0</v>
      </c>
      <c r="T27" s="78">
        <v>0</v>
      </c>
      <c r="U27" s="78">
        <v>0</v>
      </c>
      <c r="V27" s="78">
        <v>0</v>
      </c>
      <c r="W27" s="78">
        <v>0</v>
      </c>
      <c r="X27" s="30">
        <v>0</v>
      </c>
      <c r="Y27" s="30">
        <v>0</v>
      </c>
    </row>
    <row r="28" spans="1:25" x14ac:dyDescent="0.25">
      <c r="A28" s="29">
        <f t="shared" si="0"/>
        <v>27</v>
      </c>
      <c r="B28" s="30">
        <v>60</v>
      </c>
      <c r="C28" s="30">
        <v>0</v>
      </c>
      <c r="D28" s="30">
        <v>0</v>
      </c>
      <c r="E28" s="30">
        <v>176.95</v>
      </c>
      <c r="F28" s="30">
        <v>247.7</v>
      </c>
      <c r="G28" s="30">
        <v>0</v>
      </c>
      <c r="H28" s="30">
        <v>0</v>
      </c>
      <c r="I28" s="30">
        <v>29.9</v>
      </c>
      <c r="J28" s="30">
        <v>662.39</v>
      </c>
      <c r="K28" s="30">
        <v>1787.99</v>
      </c>
      <c r="L28" s="30">
        <v>25.9</v>
      </c>
      <c r="M28" s="30">
        <v>116</v>
      </c>
      <c r="N28" s="30">
        <v>190.9</v>
      </c>
      <c r="O28" s="30">
        <v>0</v>
      </c>
      <c r="P28" s="30">
        <v>83.3</v>
      </c>
      <c r="Q28" s="30">
        <v>93.8</v>
      </c>
      <c r="R28" s="30">
        <v>84.9</v>
      </c>
      <c r="S28" s="78">
        <v>0</v>
      </c>
      <c r="T28" s="78">
        <v>0</v>
      </c>
      <c r="U28" s="78">
        <v>0</v>
      </c>
      <c r="V28" s="78">
        <v>0</v>
      </c>
      <c r="W28" s="71">
        <v>775.7</v>
      </c>
      <c r="X28" s="30">
        <v>30</v>
      </c>
      <c r="Y28" s="30" t="s">
        <v>105</v>
      </c>
    </row>
    <row r="29" spans="1:25" x14ac:dyDescent="0.25">
      <c r="A29" s="29">
        <f t="shared" si="0"/>
        <v>28</v>
      </c>
      <c r="B29" s="30">
        <v>55</v>
      </c>
      <c r="C29" s="30">
        <v>0</v>
      </c>
      <c r="D29" s="30">
        <v>0</v>
      </c>
      <c r="E29" s="30">
        <v>429</v>
      </c>
      <c r="F29" s="30">
        <v>271.89999999999998</v>
      </c>
      <c r="G29" s="30">
        <v>0</v>
      </c>
      <c r="H29" s="30">
        <v>0</v>
      </c>
      <c r="I29" s="30">
        <v>60.3</v>
      </c>
      <c r="J29" s="30">
        <v>939.71</v>
      </c>
      <c r="K29" s="30">
        <v>1000.3</v>
      </c>
      <c r="L29" s="30">
        <v>0</v>
      </c>
      <c r="M29" s="30">
        <v>123</v>
      </c>
      <c r="N29" s="30">
        <v>124.7</v>
      </c>
      <c r="O29" s="30">
        <v>0</v>
      </c>
      <c r="P29" s="30">
        <v>0</v>
      </c>
      <c r="Q29" s="30">
        <v>66.7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  <c r="Y29" s="30">
        <v>0</v>
      </c>
    </row>
    <row r="30" spans="1:25" x14ac:dyDescent="0.25">
      <c r="A30" s="29">
        <v>29</v>
      </c>
      <c r="B30" s="30">
        <v>50</v>
      </c>
      <c r="C30" s="30">
        <v>0</v>
      </c>
      <c r="D30" s="30">
        <v>0</v>
      </c>
      <c r="E30" s="30">
        <v>234.35</v>
      </c>
      <c r="F30" s="30">
        <v>309.5</v>
      </c>
      <c r="G30" s="30">
        <v>0</v>
      </c>
      <c r="H30" s="30">
        <v>0</v>
      </c>
      <c r="I30" s="30">
        <v>115.4</v>
      </c>
      <c r="J30" s="30">
        <v>1133.3900000000001</v>
      </c>
      <c r="K30" s="30">
        <v>1495.5</v>
      </c>
      <c r="L30" s="30">
        <v>48.1</v>
      </c>
      <c r="M30" s="30">
        <v>47.3</v>
      </c>
      <c r="N30" s="30">
        <v>218.9</v>
      </c>
      <c r="O30" s="30">
        <v>0</v>
      </c>
      <c r="P30" s="30">
        <v>186.2</v>
      </c>
      <c r="Q30" s="30">
        <v>265.79000000000002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78">
        <v>11</v>
      </c>
      <c r="X30" s="30">
        <v>10</v>
      </c>
      <c r="Y30" s="30" t="s">
        <v>73</v>
      </c>
    </row>
    <row r="31" spans="1:25" x14ac:dyDescent="0.25">
      <c r="A31" s="29">
        <v>30</v>
      </c>
      <c r="B31" s="30">
        <v>132</v>
      </c>
      <c r="C31" s="30">
        <v>0</v>
      </c>
      <c r="D31" s="30">
        <v>0</v>
      </c>
      <c r="E31" s="30">
        <v>376.28</v>
      </c>
      <c r="F31" s="30">
        <v>80</v>
      </c>
      <c r="G31" s="30">
        <v>0</v>
      </c>
      <c r="H31" s="30">
        <v>0</v>
      </c>
      <c r="I31" s="30">
        <v>30.9</v>
      </c>
      <c r="J31" s="30">
        <v>1074.8</v>
      </c>
      <c r="K31" s="30">
        <v>1716.11</v>
      </c>
      <c r="L31" s="30">
        <v>0</v>
      </c>
      <c r="M31" s="30">
        <v>67.7</v>
      </c>
      <c r="N31" s="30">
        <v>87.9</v>
      </c>
      <c r="O31" s="30">
        <v>73.2</v>
      </c>
      <c r="P31" s="30">
        <v>0</v>
      </c>
      <c r="Q31" s="30">
        <v>169.9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v>0</v>
      </c>
    </row>
    <row r="32" spans="1:25" x14ac:dyDescent="0.25">
      <c r="A32" s="29">
        <v>31</v>
      </c>
      <c r="B32" s="30">
        <v>10</v>
      </c>
      <c r="C32" s="30">
        <v>0</v>
      </c>
      <c r="D32" s="30">
        <v>0</v>
      </c>
      <c r="E32" s="30">
        <v>337.25</v>
      </c>
      <c r="F32" s="30">
        <v>106.8</v>
      </c>
      <c r="G32" s="30">
        <v>0</v>
      </c>
      <c r="H32" s="30">
        <v>0</v>
      </c>
      <c r="I32" s="30">
        <v>239.3</v>
      </c>
      <c r="J32" s="30">
        <v>1214.8699999999999</v>
      </c>
      <c r="K32" s="30">
        <v>2225.59</v>
      </c>
      <c r="L32" s="30">
        <v>81.900000000000006</v>
      </c>
      <c r="M32" s="30">
        <v>229.9</v>
      </c>
      <c r="N32" s="30">
        <v>68.3</v>
      </c>
      <c r="O32" s="30">
        <v>0</v>
      </c>
      <c r="P32" s="30">
        <v>0</v>
      </c>
      <c r="Q32" s="30">
        <v>132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10</v>
      </c>
      <c r="X32" s="30">
        <v>0</v>
      </c>
      <c r="Y32" s="30">
        <v>0</v>
      </c>
    </row>
    <row r="33" spans="1:25" ht="24.75" customHeight="1" x14ac:dyDescent="0.25">
      <c r="A33" s="28" t="s">
        <v>46</v>
      </c>
      <c r="B33" s="31">
        <f t="shared" ref="B33:D33" si="1">SUM(B2:B32)</f>
        <v>1485</v>
      </c>
      <c r="C33" s="31">
        <f t="shared" si="1"/>
        <v>0</v>
      </c>
      <c r="D33" s="31">
        <f t="shared" si="1"/>
        <v>0</v>
      </c>
      <c r="E33" s="31">
        <f t="shared" ref="E33:Y33" si="2">SUM(E2:E32)</f>
        <v>8687.43</v>
      </c>
      <c r="F33" s="31">
        <f t="shared" si="2"/>
        <v>6355.5999999999995</v>
      </c>
      <c r="G33" s="31">
        <f t="shared" si="2"/>
        <v>0</v>
      </c>
      <c r="H33" s="31">
        <f t="shared" si="2"/>
        <v>0</v>
      </c>
      <c r="I33" s="31">
        <f t="shared" si="2"/>
        <v>4097.8000000000011</v>
      </c>
      <c r="J33" s="31">
        <f t="shared" si="2"/>
        <v>34580.160000000003</v>
      </c>
      <c r="K33" s="31">
        <f t="shared" si="2"/>
        <v>51633.780000000013</v>
      </c>
      <c r="L33" s="31">
        <f t="shared" si="2"/>
        <v>2827.1400000000012</v>
      </c>
      <c r="M33" s="31">
        <f t="shared" si="2"/>
        <v>4603.07</v>
      </c>
      <c r="N33" s="31">
        <f t="shared" si="2"/>
        <v>4314.5199999999995</v>
      </c>
      <c r="O33" s="31">
        <f t="shared" si="2"/>
        <v>759.1</v>
      </c>
      <c r="P33" s="31">
        <f t="shared" si="2"/>
        <v>1813.3799999999999</v>
      </c>
      <c r="Q33" s="31">
        <f t="shared" si="2"/>
        <v>5597.2299999999987</v>
      </c>
      <c r="R33" s="31">
        <f t="shared" si="2"/>
        <v>1044.95</v>
      </c>
      <c r="S33" s="31">
        <f t="shared" si="2"/>
        <v>784.5</v>
      </c>
      <c r="T33" s="31">
        <f t="shared" si="2"/>
        <v>0</v>
      </c>
      <c r="U33" s="31">
        <f t="shared" si="2"/>
        <v>0</v>
      </c>
      <c r="V33" s="31">
        <f t="shared" si="2"/>
        <v>0</v>
      </c>
      <c r="W33" s="31">
        <f t="shared" si="2"/>
        <v>3333.75</v>
      </c>
      <c r="X33" s="31">
        <f t="shared" si="2"/>
        <v>341.09000000000003</v>
      </c>
      <c r="Y33" s="31">
        <f t="shared" si="2"/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39"/>
  <sheetViews>
    <sheetView zoomScale="124" zoomScaleNormal="124" workbookViewId="0">
      <pane ySplit="1" topLeftCell="A20" activePane="bottomLeft" state="frozen"/>
      <selection pane="bottomLeft" activeCell="F35" sqref="F35"/>
    </sheetView>
  </sheetViews>
  <sheetFormatPr defaultRowHeight="11.25" x14ac:dyDescent="0.2"/>
  <cols>
    <col min="1" max="1" width="6.5703125" style="73" bestFit="1" customWidth="1"/>
    <col min="2" max="3" width="10.5703125" style="73" bestFit="1" customWidth="1"/>
    <col min="4" max="4" width="16.85546875" style="73" bestFit="1" customWidth="1"/>
    <col min="5" max="5" width="11.5703125" style="73" bestFit="1" customWidth="1"/>
    <col min="6" max="6" width="11.5703125" style="73" customWidth="1"/>
    <col min="7" max="7" width="10.5703125" style="73" customWidth="1"/>
    <col min="8" max="8" width="11.5703125" style="73" bestFit="1" customWidth="1"/>
    <col min="9" max="10" width="10.5703125" style="73" bestFit="1" customWidth="1"/>
    <col min="11" max="11" width="12.140625" style="73" bestFit="1" customWidth="1"/>
    <col min="12" max="12" width="13.42578125" style="73" bestFit="1" customWidth="1"/>
    <col min="13" max="15" width="10.5703125" style="73" bestFit="1" customWidth="1"/>
    <col min="16" max="16" width="10.7109375" style="73" bestFit="1" customWidth="1"/>
    <col min="17" max="20" width="10.5703125" style="73" bestFit="1" customWidth="1"/>
    <col min="21" max="21" width="7.85546875" style="73" customWidth="1"/>
    <col min="22" max="22" width="8.28515625" style="73" customWidth="1"/>
    <col min="23" max="23" width="14" style="73" bestFit="1" customWidth="1"/>
    <col min="24" max="24" width="9.85546875" style="73" customWidth="1"/>
    <col min="25" max="25" width="7.28515625" style="73" customWidth="1"/>
    <col min="26" max="26" width="8.5703125" style="73" customWidth="1"/>
    <col min="27" max="27" width="10.5703125" style="73" bestFit="1" customWidth="1"/>
    <col min="28" max="28" width="11" style="73" bestFit="1" customWidth="1"/>
    <col min="29" max="29" width="11" style="73" customWidth="1"/>
    <col min="30" max="30" width="13.28515625" style="73" customWidth="1"/>
    <col min="31" max="16384" width="9.140625" style="73"/>
  </cols>
  <sheetData>
    <row r="1" spans="1:30" ht="27" customHeight="1" x14ac:dyDescent="0.2">
      <c r="A1" s="72" t="s">
        <v>26</v>
      </c>
      <c r="B1" s="72" t="s">
        <v>27</v>
      </c>
      <c r="C1" s="72" t="s">
        <v>52</v>
      </c>
      <c r="D1" s="72" t="s">
        <v>51</v>
      </c>
      <c r="E1" s="72" t="s">
        <v>47</v>
      </c>
      <c r="F1" s="72" t="s">
        <v>65</v>
      </c>
      <c r="G1" s="72" t="s">
        <v>48</v>
      </c>
      <c r="H1" s="72" t="s">
        <v>35</v>
      </c>
      <c r="I1" s="72" t="s">
        <v>34</v>
      </c>
      <c r="J1" s="72" t="s">
        <v>39</v>
      </c>
      <c r="K1" s="72" t="s">
        <v>38</v>
      </c>
      <c r="L1" s="72" t="s">
        <v>28</v>
      </c>
      <c r="M1" s="72" t="s">
        <v>40</v>
      </c>
      <c r="N1" s="72" t="s">
        <v>41</v>
      </c>
      <c r="O1" s="72" t="s">
        <v>42</v>
      </c>
      <c r="P1" s="72" t="s">
        <v>43</v>
      </c>
      <c r="Q1" s="72" t="s">
        <v>45</v>
      </c>
      <c r="R1" s="72" t="s">
        <v>44</v>
      </c>
      <c r="S1" s="72" t="s">
        <v>29</v>
      </c>
      <c r="T1" s="72" t="s">
        <v>30</v>
      </c>
      <c r="U1" s="72" t="s">
        <v>56</v>
      </c>
      <c r="V1" s="72" t="s">
        <v>31</v>
      </c>
      <c r="W1" s="72" t="s">
        <v>56</v>
      </c>
      <c r="X1" s="72" t="s">
        <v>90</v>
      </c>
      <c r="Y1" s="72" t="s">
        <v>56</v>
      </c>
      <c r="Z1" s="72" t="s">
        <v>32</v>
      </c>
      <c r="AA1" s="72" t="s">
        <v>36</v>
      </c>
      <c r="AB1" s="72" t="s">
        <v>37</v>
      </c>
      <c r="AC1" s="72" t="s">
        <v>33</v>
      </c>
      <c r="AD1" s="72" t="s">
        <v>51</v>
      </c>
    </row>
    <row r="2" spans="1:30" x14ac:dyDescent="0.2">
      <c r="A2" s="74">
        <v>1</v>
      </c>
      <c r="B2" s="75">
        <v>299.55</v>
      </c>
      <c r="C2" s="82">
        <v>0</v>
      </c>
      <c r="D2" s="82">
        <v>0</v>
      </c>
      <c r="E2" s="75">
        <v>2436.89</v>
      </c>
      <c r="F2" s="75">
        <v>46.9</v>
      </c>
      <c r="G2" s="75">
        <v>85.8</v>
      </c>
      <c r="H2" s="75">
        <v>634.11</v>
      </c>
      <c r="I2" s="75">
        <v>1296.5999999999999</v>
      </c>
      <c r="J2" s="75">
        <v>398.13</v>
      </c>
      <c r="K2" s="75">
        <v>1428.37</v>
      </c>
      <c r="L2" s="75">
        <v>1555.02</v>
      </c>
      <c r="M2" s="75">
        <v>137.5</v>
      </c>
      <c r="N2" s="75">
        <v>287</v>
      </c>
      <c r="O2" s="75">
        <v>241.1</v>
      </c>
      <c r="P2" s="75">
        <v>54.8</v>
      </c>
      <c r="Q2" s="75">
        <v>111.4</v>
      </c>
      <c r="R2" s="75">
        <v>375.3</v>
      </c>
      <c r="S2" s="75">
        <v>0</v>
      </c>
      <c r="T2" s="75">
        <v>0</v>
      </c>
      <c r="U2" s="75">
        <v>0</v>
      </c>
      <c r="V2" s="82">
        <v>0</v>
      </c>
      <c r="W2" s="82">
        <v>0</v>
      </c>
      <c r="X2" s="82"/>
      <c r="Y2" s="82"/>
      <c r="Z2" s="75">
        <v>6</v>
      </c>
      <c r="AA2" s="82">
        <v>0</v>
      </c>
      <c r="AB2" s="82">
        <v>0</v>
      </c>
      <c r="AC2" s="75">
        <v>5.96</v>
      </c>
      <c r="AD2" s="75" t="s">
        <v>69</v>
      </c>
    </row>
    <row r="3" spans="1:30" x14ac:dyDescent="0.2">
      <c r="A3" s="74">
        <f>A2+1</f>
        <v>2</v>
      </c>
      <c r="B3" s="75">
        <v>122</v>
      </c>
      <c r="C3" s="82">
        <v>0</v>
      </c>
      <c r="D3" s="82">
        <v>0</v>
      </c>
      <c r="E3" s="75">
        <v>562.44000000000005</v>
      </c>
      <c r="F3" s="75">
        <v>227.3</v>
      </c>
      <c r="G3" s="75">
        <v>57.7</v>
      </c>
      <c r="H3" s="75">
        <v>751.15</v>
      </c>
      <c r="I3" s="75">
        <v>1081.96</v>
      </c>
      <c r="J3" s="75">
        <v>115.5</v>
      </c>
      <c r="K3" s="75">
        <v>1304.93</v>
      </c>
      <c r="L3" s="75">
        <v>1302.0999999999999</v>
      </c>
      <c r="M3" s="75">
        <v>106.6</v>
      </c>
      <c r="N3" s="75">
        <v>87.7</v>
      </c>
      <c r="O3" s="75">
        <v>66.8</v>
      </c>
      <c r="P3" s="75">
        <v>0</v>
      </c>
      <c r="Q3" s="75">
        <v>47.8</v>
      </c>
      <c r="R3" s="75">
        <v>47.9</v>
      </c>
      <c r="S3" s="75">
        <v>0</v>
      </c>
      <c r="T3" s="75">
        <v>0</v>
      </c>
      <c r="U3" s="75">
        <v>0</v>
      </c>
      <c r="V3" s="82">
        <v>0</v>
      </c>
      <c r="W3" s="82">
        <v>0</v>
      </c>
      <c r="X3" s="82"/>
      <c r="Y3" s="82"/>
      <c r="Z3" s="75">
        <v>6</v>
      </c>
      <c r="AA3" s="82">
        <v>0</v>
      </c>
      <c r="AB3" s="82">
        <v>0</v>
      </c>
      <c r="AC3" s="75">
        <v>0</v>
      </c>
      <c r="AD3" s="75">
        <v>0</v>
      </c>
    </row>
    <row r="4" spans="1:30" x14ac:dyDescent="0.2">
      <c r="A4" s="74">
        <f t="shared" ref="A4:A30" si="0">A3+1</f>
        <v>3</v>
      </c>
      <c r="B4" s="75">
        <v>20</v>
      </c>
      <c r="C4" s="82">
        <v>0</v>
      </c>
      <c r="D4" s="82">
        <v>0</v>
      </c>
      <c r="E4" s="75">
        <v>1392.76</v>
      </c>
      <c r="F4" s="75">
        <v>212.4</v>
      </c>
      <c r="G4" s="75">
        <v>0</v>
      </c>
      <c r="H4" s="75">
        <v>572.20000000000005</v>
      </c>
      <c r="I4" s="75">
        <v>1112</v>
      </c>
      <c r="J4" s="75">
        <v>344.23</v>
      </c>
      <c r="K4" s="75">
        <v>1402.22</v>
      </c>
      <c r="L4" s="75">
        <v>2041.16</v>
      </c>
      <c r="M4" s="75">
        <v>77.8</v>
      </c>
      <c r="N4" s="75">
        <v>124.1</v>
      </c>
      <c r="O4" s="75">
        <v>31.9</v>
      </c>
      <c r="P4" s="75">
        <v>0</v>
      </c>
      <c r="Q4" s="75">
        <v>27.8</v>
      </c>
      <c r="R4" s="75">
        <v>229.7</v>
      </c>
      <c r="S4" s="75">
        <v>0</v>
      </c>
      <c r="T4" s="75">
        <v>0</v>
      </c>
      <c r="U4" s="75">
        <v>0</v>
      </c>
      <c r="V4" s="82">
        <v>0</v>
      </c>
      <c r="W4" s="82">
        <v>0</v>
      </c>
      <c r="X4" s="82"/>
      <c r="Y4" s="82"/>
      <c r="Z4" s="75">
        <v>6</v>
      </c>
      <c r="AA4" s="82">
        <v>0</v>
      </c>
      <c r="AB4" s="82">
        <v>0</v>
      </c>
      <c r="AC4" s="75">
        <v>34.49</v>
      </c>
      <c r="AD4" s="75" t="s">
        <v>70</v>
      </c>
    </row>
    <row r="5" spans="1:30" x14ac:dyDescent="0.2">
      <c r="A5" s="74">
        <f t="shared" si="0"/>
        <v>4</v>
      </c>
      <c r="B5" s="75">
        <v>330.35</v>
      </c>
      <c r="C5" s="82">
        <v>0</v>
      </c>
      <c r="D5" s="82">
        <v>0</v>
      </c>
      <c r="E5" s="75">
        <v>1461.71</v>
      </c>
      <c r="F5" s="75">
        <v>437.8</v>
      </c>
      <c r="G5" s="75">
        <v>0</v>
      </c>
      <c r="H5" s="75">
        <v>838.6</v>
      </c>
      <c r="I5" s="75">
        <v>1381.69</v>
      </c>
      <c r="J5" s="75">
        <v>343.3</v>
      </c>
      <c r="K5" s="75">
        <v>2484.3000000000002</v>
      </c>
      <c r="L5" s="75">
        <v>2069.63</v>
      </c>
      <c r="M5" s="75">
        <v>0</v>
      </c>
      <c r="N5" s="75">
        <v>495.4</v>
      </c>
      <c r="O5" s="75">
        <v>158.5</v>
      </c>
      <c r="P5" s="75">
        <v>130.69999999999999</v>
      </c>
      <c r="Q5" s="75">
        <v>58.7</v>
      </c>
      <c r="R5" s="75">
        <v>304.77</v>
      </c>
      <c r="S5" s="75">
        <v>0</v>
      </c>
      <c r="T5" s="75">
        <v>0</v>
      </c>
      <c r="U5" s="75">
        <v>0</v>
      </c>
      <c r="V5" s="82">
        <v>0</v>
      </c>
      <c r="W5" s="82">
        <v>0</v>
      </c>
      <c r="X5" s="82"/>
      <c r="Y5" s="82"/>
      <c r="Z5" s="75">
        <v>6</v>
      </c>
      <c r="AA5" s="82">
        <v>65</v>
      </c>
      <c r="AB5" s="82">
        <v>11</v>
      </c>
      <c r="AC5" s="75">
        <v>35.090000000000003</v>
      </c>
      <c r="AD5" s="75" t="s">
        <v>70</v>
      </c>
    </row>
    <row r="6" spans="1:30" x14ac:dyDescent="0.2">
      <c r="A6" s="74">
        <f t="shared" si="0"/>
        <v>5</v>
      </c>
      <c r="B6" s="75">
        <v>0</v>
      </c>
      <c r="C6" s="82">
        <v>0</v>
      </c>
      <c r="D6" s="82">
        <v>0</v>
      </c>
      <c r="E6" s="75">
        <v>891</v>
      </c>
      <c r="F6" s="75">
        <v>376.1</v>
      </c>
      <c r="G6" s="75">
        <v>0</v>
      </c>
      <c r="H6" s="75">
        <v>474.03</v>
      </c>
      <c r="I6" s="75">
        <v>1228.05</v>
      </c>
      <c r="J6" s="75">
        <v>315.37</v>
      </c>
      <c r="K6" s="75">
        <v>1221.49</v>
      </c>
      <c r="L6" s="75">
        <v>1543.77</v>
      </c>
      <c r="M6" s="75">
        <v>36.03</v>
      </c>
      <c r="N6" s="75">
        <v>235.8</v>
      </c>
      <c r="O6" s="75">
        <v>39.799999999999997</v>
      </c>
      <c r="P6" s="75">
        <v>0</v>
      </c>
      <c r="Q6" s="75">
        <v>36.9</v>
      </c>
      <c r="R6" s="75">
        <v>29.9</v>
      </c>
      <c r="S6" s="75">
        <v>0</v>
      </c>
      <c r="T6" s="75">
        <v>0</v>
      </c>
      <c r="U6" s="75">
        <v>0</v>
      </c>
      <c r="V6" s="82">
        <v>0</v>
      </c>
      <c r="W6" s="82">
        <v>0</v>
      </c>
      <c r="X6" s="82"/>
      <c r="Y6" s="82"/>
      <c r="Z6" s="75">
        <v>6</v>
      </c>
      <c r="AA6" s="82">
        <v>0</v>
      </c>
      <c r="AB6" s="82">
        <v>0</v>
      </c>
      <c r="AC6" s="75">
        <v>86.66</v>
      </c>
      <c r="AD6" s="75" t="s">
        <v>70</v>
      </c>
    </row>
    <row r="7" spans="1:30" x14ac:dyDescent="0.2">
      <c r="A7" s="74">
        <f t="shared" si="0"/>
        <v>6</v>
      </c>
      <c r="B7" s="75">
        <v>0</v>
      </c>
      <c r="C7" s="82">
        <v>0</v>
      </c>
      <c r="D7" s="82">
        <v>0</v>
      </c>
      <c r="E7" s="75">
        <v>597.70000000000005</v>
      </c>
      <c r="F7" s="75">
        <v>95.6</v>
      </c>
      <c r="G7" s="75">
        <v>0</v>
      </c>
      <c r="H7" s="75">
        <v>457.9</v>
      </c>
      <c r="I7" s="75">
        <v>851.51</v>
      </c>
      <c r="J7" s="75">
        <v>47.3</v>
      </c>
      <c r="K7" s="75">
        <v>1377.58</v>
      </c>
      <c r="L7" s="75">
        <v>1531.7</v>
      </c>
      <c r="M7" s="75">
        <v>0</v>
      </c>
      <c r="N7" s="75">
        <v>89.7</v>
      </c>
      <c r="O7" s="75">
        <v>152.63999999999999</v>
      </c>
      <c r="P7" s="75">
        <v>0</v>
      </c>
      <c r="Q7" s="75">
        <v>0</v>
      </c>
      <c r="R7" s="75">
        <v>296.41000000000003</v>
      </c>
      <c r="S7" s="75">
        <v>0</v>
      </c>
      <c r="T7" s="75">
        <v>0</v>
      </c>
      <c r="U7" s="75">
        <v>0</v>
      </c>
      <c r="V7" s="77">
        <v>90</v>
      </c>
      <c r="W7" s="77" t="s">
        <v>72</v>
      </c>
      <c r="X7" s="82"/>
      <c r="Y7" s="82"/>
      <c r="Z7" s="75">
        <v>6</v>
      </c>
      <c r="AA7" s="77">
        <v>525</v>
      </c>
      <c r="AB7" s="77">
        <v>407.1</v>
      </c>
      <c r="AC7" s="75">
        <v>91.02</v>
      </c>
      <c r="AD7" s="75" t="s">
        <v>70</v>
      </c>
    </row>
    <row r="8" spans="1:30" x14ac:dyDescent="0.2">
      <c r="A8" s="74">
        <f t="shared" si="0"/>
        <v>7</v>
      </c>
      <c r="B8" s="75">
        <v>17.399999999999999</v>
      </c>
      <c r="C8" s="82">
        <v>0</v>
      </c>
      <c r="D8" s="82">
        <v>0</v>
      </c>
      <c r="E8" s="75">
        <v>387.27</v>
      </c>
      <c r="F8" s="75">
        <v>277.10000000000002</v>
      </c>
      <c r="G8" s="75">
        <v>0</v>
      </c>
      <c r="H8" s="75">
        <v>389.5</v>
      </c>
      <c r="I8" s="75">
        <v>724.5</v>
      </c>
      <c r="J8" s="75">
        <v>111.2</v>
      </c>
      <c r="K8" s="75">
        <v>1626.5</v>
      </c>
      <c r="L8" s="75">
        <v>2219.88</v>
      </c>
      <c r="M8" s="75">
        <v>118.5</v>
      </c>
      <c r="N8" s="75">
        <v>336.85</v>
      </c>
      <c r="O8" s="75">
        <v>155.91</v>
      </c>
      <c r="P8" s="75">
        <v>0</v>
      </c>
      <c r="Q8" s="75">
        <v>0</v>
      </c>
      <c r="R8" s="75">
        <v>90.5</v>
      </c>
      <c r="S8" s="75">
        <v>0</v>
      </c>
      <c r="T8" s="75">
        <v>0</v>
      </c>
      <c r="U8" s="75">
        <v>0</v>
      </c>
      <c r="V8" s="77">
        <v>70</v>
      </c>
      <c r="W8" s="77" t="s">
        <v>72</v>
      </c>
      <c r="X8" s="82">
        <v>0</v>
      </c>
      <c r="Y8" s="82">
        <v>0</v>
      </c>
      <c r="Z8" s="75">
        <v>6</v>
      </c>
      <c r="AA8" s="82">
        <v>15</v>
      </c>
      <c r="AB8" s="82">
        <v>11</v>
      </c>
      <c r="AC8" s="75">
        <v>22.94</v>
      </c>
      <c r="AD8" s="75" t="s">
        <v>70</v>
      </c>
    </row>
    <row r="9" spans="1:30" x14ac:dyDescent="0.2">
      <c r="A9" s="74">
        <f t="shared" si="0"/>
        <v>8</v>
      </c>
      <c r="B9" s="75">
        <v>48.25</v>
      </c>
      <c r="C9" s="82">
        <v>0</v>
      </c>
      <c r="D9" s="82">
        <v>0</v>
      </c>
      <c r="E9" s="75">
        <v>579.26</v>
      </c>
      <c r="F9" s="75">
        <v>408.9</v>
      </c>
      <c r="G9" s="75">
        <v>0</v>
      </c>
      <c r="H9" s="75">
        <v>369.3</v>
      </c>
      <c r="I9" s="75">
        <v>838.74</v>
      </c>
      <c r="J9" s="75">
        <v>287.52</v>
      </c>
      <c r="K9" s="75">
        <v>1907.1</v>
      </c>
      <c r="L9" s="75">
        <v>1332.34</v>
      </c>
      <c r="M9" s="75">
        <v>37.9</v>
      </c>
      <c r="N9" s="75">
        <v>388.75</v>
      </c>
      <c r="O9" s="75">
        <v>0</v>
      </c>
      <c r="P9" s="75">
        <v>60.19</v>
      </c>
      <c r="Q9" s="75">
        <v>0</v>
      </c>
      <c r="R9" s="75">
        <v>136.86000000000001</v>
      </c>
      <c r="S9" s="75">
        <v>0</v>
      </c>
      <c r="T9" s="75">
        <v>0</v>
      </c>
      <c r="U9" s="75">
        <v>0</v>
      </c>
      <c r="V9" s="82">
        <v>0</v>
      </c>
      <c r="W9" s="82">
        <v>0</v>
      </c>
      <c r="X9" s="82">
        <v>0</v>
      </c>
      <c r="Y9" s="82">
        <v>0</v>
      </c>
      <c r="Z9" s="75">
        <v>6</v>
      </c>
      <c r="AA9" s="82">
        <v>0</v>
      </c>
      <c r="AB9" s="82">
        <v>0</v>
      </c>
      <c r="AC9" s="75">
        <v>0</v>
      </c>
      <c r="AD9" s="75">
        <v>0</v>
      </c>
    </row>
    <row r="10" spans="1:30" x14ac:dyDescent="0.2">
      <c r="A10" s="74">
        <f t="shared" si="0"/>
        <v>9</v>
      </c>
      <c r="B10" s="75">
        <v>29</v>
      </c>
      <c r="C10" s="82">
        <v>0</v>
      </c>
      <c r="D10" s="82">
        <v>0</v>
      </c>
      <c r="E10" s="75">
        <v>629.4</v>
      </c>
      <c r="F10" s="75">
        <v>122.6</v>
      </c>
      <c r="G10" s="75">
        <v>72.900000000000006</v>
      </c>
      <c r="H10" s="75">
        <v>783.4</v>
      </c>
      <c r="I10" s="75">
        <v>701.72</v>
      </c>
      <c r="J10" s="75">
        <v>319.8</v>
      </c>
      <c r="K10" s="75">
        <v>1593.45</v>
      </c>
      <c r="L10" s="81">
        <v>1539.37</v>
      </c>
      <c r="M10" s="75">
        <v>0</v>
      </c>
      <c r="N10" s="75">
        <v>288</v>
      </c>
      <c r="O10" s="75">
        <v>110.1</v>
      </c>
      <c r="P10" s="75">
        <v>41.8</v>
      </c>
      <c r="Q10" s="75">
        <v>0</v>
      </c>
      <c r="R10" s="75">
        <v>118.5</v>
      </c>
      <c r="S10" s="75">
        <v>0</v>
      </c>
      <c r="T10" s="75">
        <v>0</v>
      </c>
      <c r="U10" s="75">
        <v>0</v>
      </c>
      <c r="V10" s="77">
        <v>80</v>
      </c>
      <c r="W10" s="77" t="s">
        <v>78</v>
      </c>
      <c r="X10" s="82">
        <v>0</v>
      </c>
      <c r="Y10" s="82">
        <v>0</v>
      </c>
      <c r="Z10" s="75">
        <v>6</v>
      </c>
      <c r="AA10" s="82">
        <v>15</v>
      </c>
      <c r="AB10" s="82">
        <v>7.6</v>
      </c>
      <c r="AC10" s="75">
        <v>84</v>
      </c>
      <c r="AD10" s="75" t="s">
        <v>79</v>
      </c>
    </row>
    <row r="11" spans="1:30" x14ac:dyDescent="0.2">
      <c r="A11" s="74">
        <f t="shared" si="0"/>
        <v>10</v>
      </c>
      <c r="B11" s="75">
        <v>63.9</v>
      </c>
      <c r="C11" s="82">
        <v>0</v>
      </c>
      <c r="D11" s="82">
        <v>0</v>
      </c>
      <c r="E11" s="75">
        <v>1310.3900000000001</v>
      </c>
      <c r="F11" s="75">
        <v>90.8</v>
      </c>
      <c r="G11" s="75">
        <v>108.8</v>
      </c>
      <c r="H11" s="75">
        <v>1189.0999999999999</v>
      </c>
      <c r="I11" s="75">
        <v>1280.76</v>
      </c>
      <c r="J11" s="75">
        <v>194.3</v>
      </c>
      <c r="K11" s="75">
        <v>2450.7399999999998</v>
      </c>
      <c r="L11" s="75">
        <v>2036.52</v>
      </c>
      <c r="M11" s="75">
        <v>100.6</v>
      </c>
      <c r="N11" s="75">
        <v>177.9</v>
      </c>
      <c r="O11" s="75">
        <v>154.30000000000001</v>
      </c>
      <c r="P11" s="75">
        <v>0</v>
      </c>
      <c r="Q11" s="75">
        <v>0</v>
      </c>
      <c r="R11" s="75">
        <v>231.4</v>
      </c>
      <c r="S11" s="75">
        <v>0</v>
      </c>
      <c r="T11" s="75">
        <v>0</v>
      </c>
      <c r="U11" s="75">
        <v>0</v>
      </c>
      <c r="V11" s="77">
        <v>70</v>
      </c>
      <c r="W11" s="77" t="s">
        <v>80</v>
      </c>
      <c r="X11" s="82">
        <v>0</v>
      </c>
      <c r="Y11" s="82">
        <v>0</v>
      </c>
      <c r="Z11" s="75">
        <v>6</v>
      </c>
      <c r="AA11" s="82">
        <v>15</v>
      </c>
      <c r="AB11" s="82">
        <v>21</v>
      </c>
      <c r="AC11" s="75">
        <v>0</v>
      </c>
      <c r="AD11" s="75">
        <v>0</v>
      </c>
    </row>
    <row r="12" spans="1:30" x14ac:dyDescent="0.2">
      <c r="A12" s="74">
        <f t="shared" si="0"/>
        <v>11</v>
      </c>
      <c r="B12" s="75">
        <v>0</v>
      </c>
      <c r="C12" s="82">
        <v>0</v>
      </c>
      <c r="D12" s="82">
        <v>0</v>
      </c>
      <c r="E12" s="75">
        <v>1025.17</v>
      </c>
      <c r="F12" s="75">
        <v>277.3</v>
      </c>
      <c r="G12" s="75">
        <v>105.5</v>
      </c>
      <c r="H12" s="75">
        <v>1096.2</v>
      </c>
      <c r="I12" s="75">
        <v>1511.46</v>
      </c>
      <c r="J12" s="75">
        <v>284.8</v>
      </c>
      <c r="K12" s="75">
        <v>3216.88</v>
      </c>
      <c r="L12" s="75">
        <v>2983.37</v>
      </c>
      <c r="M12" s="75">
        <v>224</v>
      </c>
      <c r="N12" s="75">
        <v>449</v>
      </c>
      <c r="O12" s="75">
        <v>271.3</v>
      </c>
      <c r="P12" s="75">
        <v>0</v>
      </c>
      <c r="Q12" s="75">
        <v>33.9</v>
      </c>
      <c r="R12" s="75">
        <v>131.5</v>
      </c>
      <c r="S12" s="82">
        <v>0</v>
      </c>
      <c r="T12" s="82">
        <v>0</v>
      </c>
      <c r="U12" s="82">
        <v>0</v>
      </c>
      <c r="V12" s="77">
        <v>70</v>
      </c>
      <c r="W12" s="77" t="s">
        <v>78</v>
      </c>
      <c r="X12" s="82">
        <v>0</v>
      </c>
      <c r="Y12" s="82">
        <v>0</v>
      </c>
      <c r="Z12" s="75">
        <v>6</v>
      </c>
      <c r="AA12" s="82">
        <v>95</v>
      </c>
      <c r="AB12" s="82">
        <v>32.4</v>
      </c>
      <c r="AC12" s="75">
        <v>79.849999999999994</v>
      </c>
      <c r="AD12" s="75" t="s">
        <v>81</v>
      </c>
    </row>
    <row r="13" spans="1:30" x14ac:dyDescent="0.2">
      <c r="A13" s="74">
        <f t="shared" si="0"/>
        <v>12</v>
      </c>
      <c r="B13" s="75">
        <v>0</v>
      </c>
      <c r="C13" s="82">
        <v>0</v>
      </c>
      <c r="D13" s="82">
        <v>0</v>
      </c>
      <c r="E13" s="75">
        <v>766.88</v>
      </c>
      <c r="F13" s="75">
        <v>189.5</v>
      </c>
      <c r="G13" s="75">
        <v>88.8</v>
      </c>
      <c r="H13" s="75">
        <v>574.9</v>
      </c>
      <c r="I13" s="75">
        <v>624.79999999999995</v>
      </c>
      <c r="J13" s="75">
        <v>93.7</v>
      </c>
      <c r="K13" s="75">
        <v>1150.8699999999999</v>
      </c>
      <c r="L13" s="75">
        <v>1320.91</v>
      </c>
      <c r="M13" s="75">
        <v>32.96</v>
      </c>
      <c r="N13" s="75">
        <v>67.7</v>
      </c>
      <c r="O13" s="75">
        <v>0</v>
      </c>
      <c r="P13" s="75">
        <v>0</v>
      </c>
      <c r="Q13" s="75">
        <v>37.9</v>
      </c>
      <c r="R13" s="75">
        <v>43.8</v>
      </c>
      <c r="S13" s="82">
        <v>0</v>
      </c>
      <c r="T13" s="82">
        <v>0</v>
      </c>
      <c r="U13" s="82">
        <v>0</v>
      </c>
      <c r="V13" s="82">
        <v>0</v>
      </c>
      <c r="W13" s="82">
        <v>0</v>
      </c>
      <c r="X13" s="82">
        <v>0</v>
      </c>
      <c r="Y13" s="82">
        <v>0</v>
      </c>
      <c r="Z13" s="75">
        <v>6</v>
      </c>
      <c r="AA13" s="82">
        <v>30</v>
      </c>
      <c r="AB13" s="82">
        <v>27.2</v>
      </c>
      <c r="AC13" s="75">
        <v>87.23</v>
      </c>
      <c r="AD13" s="75" t="s">
        <v>70</v>
      </c>
    </row>
    <row r="14" spans="1:30" x14ac:dyDescent="0.2">
      <c r="A14" s="74">
        <v>13</v>
      </c>
      <c r="B14" s="75">
        <v>25.55</v>
      </c>
      <c r="C14" s="82">
        <v>0</v>
      </c>
      <c r="D14" s="82">
        <v>0</v>
      </c>
      <c r="E14" s="75">
        <v>593.97</v>
      </c>
      <c r="F14" s="75">
        <v>241.4</v>
      </c>
      <c r="G14" s="75">
        <v>0</v>
      </c>
      <c r="H14" s="75">
        <v>497.54</v>
      </c>
      <c r="I14" s="75">
        <v>500.26</v>
      </c>
      <c r="J14" s="75">
        <v>32.46</v>
      </c>
      <c r="K14" s="75">
        <v>1394.04</v>
      </c>
      <c r="L14" s="75">
        <v>1315.77</v>
      </c>
      <c r="M14" s="75">
        <v>112.6</v>
      </c>
      <c r="N14" s="75">
        <v>164.3</v>
      </c>
      <c r="O14" s="75">
        <v>88.7</v>
      </c>
      <c r="P14" s="75">
        <v>0</v>
      </c>
      <c r="Q14" s="75">
        <v>23.9</v>
      </c>
      <c r="R14" s="75">
        <v>0</v>
      </c>
      <c r="S14" s="82">
        <v>0</v>
      </c>
      <c r="T14" s="82">
        <v>0</v>
      </c>
      <c r="U14" s="82">
        <v>0</v>
      </c>
      <c r="V14" s="77">
        <v>100</v>
      </c>
      <c r="W14" s="77" t="s">
        <v>72</v>
      </c>
      <c r="X14" s="82">
        <v>0</v>
      </c>
      <c r="Y14" s="82">
        <v>0</v>
      </c>
      <c r="Z14" s="75">
        <v>6</v>
      </c>
      <c r="AA14" s="77">
        <v>465</v>
      </c>
      <c r="AB14" s="77">
        <v>418.2</v>
      </c>
      <c r="AC14" s="75">
        <v>0</v>
      </c>
      <c r="AD14" s="75">
        <v>0</v>
      </c>
    </row>
    <row r="15" spans="1:30" x14ac:dyDescent="0.2">
      <c r="A15" s="74">
        <f t="shared" si="0"/>
        <v>14</v>
      </c>
      <c r="B15" s="75">
        <v>0</v>
      </c>
      <c r="C15" s="82">
        <v>0</v>
      </c>
      <c r="D15" s="82">
        <v>0</v>
      </c>
      <c r="E15" s="75">
        <v>483.3</v>
      </c>
      <c r="F15" s="75">
        <v>360.8</v>
      </c>
      <c r="G15" s="75">
        <v>0</v>
      </c>
      <c r="H15" s="75">
        <v>316</v>
      </c>
      <c r="I15" s="75">
        <v>837.8</v>
      </c>
      <c r="J15" s="75">
        <v>29.9</v>
      </c>
      <c r="K15" s="75">
        <v>1071.24</v>
      </c>
      <c r="L15" s="75">
        <v>1658.7</v>
      </c>
      <c r="M15" s="75">
        <v>127.12</v>
      </c>
      <c r="N15" s="75">
        <v>100</v>
      </c>
      <c r="O15" s="75">
        <v>35.9</v>
      </c>
      <c r="P15" s="75">
        <v>0</v>
      </c>
      <c r="Q15" s="75">
        <v>0</v>
      </c>
      <c r="R15" s="75">
        <v>100.5</v>
      </c>
      <c r="S15" s="82">
        <v>0</v>
      </c>
      <c r="T15" s="82">
        <v>0</v>
      </c>
      <c r="U15" s="82">
        <v>0</v>
      </c>
      <c r="V15" s="77">
        <v>40</v>
      </c>
      <c r="W15" s="77" t="s">
        <v>78</v>
      </c>
      <c r="X15" s="82">
        <v>0</v>
      </c>
      <c r="Y15" s="82">
        <v>0</v>
      </c>
      <c r="Z15" s="75">
        <v>6</v>
      </c>
      <c r="AA15" s="82">
        <v>30</v>
      </c>
      <c r="AB15" s="82">
        <v>15.2</v>
      </c>
      <c r="AC15" s="75">
        <v>33.49</v>
      </c>
      <c r="AD15" s="75" t="s">
        <v>70</v>
      </c>
    </row>
    <row r="16" spans="1:30" x14ac:dyDescent="0.2">
      <c r="A16" s="74">
        <f t="shared" si="0"/>
        <v>15</v>
      </c>
      <c r="B16" s="75">
        <v>50</v>
      </c>
      <c r="C16" s="82">
        <v>0</v>
      </c>
      <c r="D16" s="82">
        <v>0</v>
      </c>
      <c r="E16" s="75">
        <v>846.27</v>
      </c>
      <c r="F16" s="75">
        <v>272.39999999999998</v>
      </c>
      <c r="G16" s="75">
        <v>91.8</v>
      </c>
      <c r="H16" s="75">
        <v>628.45000000000005</v>
      </c>
      <c r="I16" s="75">
        <v>868.72</v>
      </c>
      <c r="J16" s="75">
        <v>45.3</v>
      </c>
      <c r="K16" s="75">
        <v>1295.77</v>
      </c>
      <c r="L16" s="75">
        <v>1465.75</v>
      </c>
      <c r="M16" s="75">
        <v>0</v>
      </c>
      <c r="N16" s="75">
        <v>244.9</v>
      </c>
      <c r="O16" s="75">
        <v>36.9</v>
      </c>
      <c r="P16" s="75">
        <v>95.4</v>
      </c>
      <c r="Q16" s="75">
        <v>85.7</v>
      </c>
      <c r="R16" s="75">
        <v>77.7</v>
      </c>
      <c r="S16" s="82">
        <v>0</v>
      </c>
      <c r="T16" s="82">
        <v>0</v>
      </c>
      <c r="U16" s="82">
        <v>0</v>
      </c>
      <c r="V16" s="82">
        <v>0</v>
      </c>
      <c r="W16" s="82">
        <v>0</v>
      </c>
      <c r="X16" s="82">
        <v>0</v>
      </c>
      <c r="Y16" s="82">
        <v>0</v>
      </c>
      <c r="Z16" s="75">
        <v>6</v>
      </c>
      <c r="AA16" s="82">
        <v>15</v>
      </c>
      <c r="AB16" s="82">
        <v>7.6</v>
      </c>
      <c r="AC16" s="75">
        <v>0</v>
      </c>
      <c r="AD16" s="75">
        <v>0</v>
      </c>
    </row>
    <row r="17" spans="1:30" x14ac:dyDescent="0.2">
      <c r="A17" s="74">
        <f t="shared" si="0"/>
        <v>16</v>
      </c>
      <c r="B17" s="75">
        <v>50</v>
      </c>
      <c r="C17" s="82">
        <v>0</v>
      </c>
      <c r="D17" s="82">
        <v>0</v>
      </c>
      <c r="E17" s="75">
        <v>989.93</v>
      </c>
      <c r="F17" s="75">
        <v>166.6</v>
      </c>
      <c r="G17" s="75">
        <v>0</v>
      </c>
      <c r="H17" s="75">
        <v>953</v>
      </c>
      <c r="I17" s="75">
        <v>794.76</v>
      </c>
      <c r="J17" s="75">
        <v>132.24</v>
      </c>
      <c r="K17" s="75">
        <v>1044.6500000000001</v>
      </c>
      <c r="L17" s="75">
        <v>1116.17</v>
      </c>
      <c r="M17" s="75">
        <v>146.4</v>
      </c>
      <c r="N17" s="75">
        <v>160.4</v>
      </c>
      <c r="O17" s="75">
        <v>143.1</v>
      </c>
      <c r="P17" s="75">
        <v>0</v>
      </c>
      <c r="Q17" s="75">
        <v>0</v>
      </c>
      <c r="R17" s="75">
        <v>0</v>
      </c>
      <c r="S17" s="82">
        <v>0</v>
      </c>
      <c r="T17" s="82">
        <v>0</v>
      </c>
      <c r="U17" s="82">
        <v>0</v>
      </c>
      <c r="V17" s="82">
        <v>0</v>
      </c>
      <c r="W17" s="82">
        <v>0</v>
      </c>
      <c r="X17" s="77">
        <v>65.7</v>
      </c>
      <c r="Y17" s="77" t="s">
        <v>91</v>
      </c>
      <c r="Z17" s="75">
        <v>6</v>
      </c>
      <c r="AA17" s="82">
        <v>15</v>
      </c>
      <c r="AB17" s="82">
        <v>7.6</v>
      </c>
      <c r="AC17" s="75">
        <v>10</v>
      </c>
      <c r="AD17" s="75" t="s">
        <v>70</v>
      </c>
    </row>
    <row r="18" spans="1:30" x14ac:dyDescent="0.2">
      <c r="A18" s="74">
        <f t="shared" si="0"/>
        <v>17</v>
      </c>
      <c r="B18" s="75">
        <v>77.5</v>
      </c>
      <c r="C18" s="82">
        <v>0</v>
      </c>
      <c r="D18" s="82">
        <v>0</v>
      </c>
      <c r="E18" s="75">
        <v>1375.96</v>
      </c>
      <c r="F18" s="75">
        <v>309.60000000000002</v>
      </c>
      <c r="G18" s="75">
        <v>0</v>
      </c>
      <c r="H18" s="75">
        <v>585.79</v>
      </c>
      <c r="I18" s="75">
        <v>1165.29</v>
      </c>
      <c r="J18" s="75">
        <v>182.9</v>
      </c>
      <c r="K18" s="75">
        <v>2016.63</v>
      </c>
      <c r="L18" s="75">
        <v>1423.84</v>
      </c>
      <c r="M18" s="75">
        <v>0</v>
      </c>
      <c r="N18" s="75">
        <v>163.77000000000001</v>
      </c>
      <c r="O18" s="75">
        <v>99.7</v>
      </c>
      <c r="P18" s="75">
        <v>37.799999999999997</v>
      </c>
      <c r="Q18" s="75">
        <v>75.8</v>
      </c>
      <c r="R18" s="75">
        <v>35.9</v>
      </c>
      <c r="S18" s="82">
        <v>0</v>
      </c>
      <c r="T18" s="82">
        <v>0</v>
      </c>
      <c r="U18" s="82">
        <v>0</v>
      </c>
      <c r="V18" s="82">
        <v>0</v>
      </c>
      <c r="W18" s="82">
        <v>0</v>
      </c>
      <c r="X18" s="82">
        <v>0</v>
      </c>
      <c r="Y18" s="82">
        <v>0</v>
      </c>
      <c r="Z18" s="75">
        <v>6</v>
      </c>
      <c r="AA18" s="86">
        <v>0</v>
      </c>
      <c r="AB18" s="75">
        <v>0</v>
      </c>
      <c r="AC18" s="75">
        <v>0</v>
      </c>
      <c r="AD18" s="75">
        <v>0</v>
      </c>
    </row>
    <row r="19" spans="1:30" x14ac:dyDescent="0.2">
      <c r="A19" s="74">
        <f t="shared" si="0"/>
        <v>18</v>
      </c>
      <c r="B19" s="75">
        <v>0</v>
      </c>
      <c r="C19" s="82">
        <v>0</v>
      </c>
      <c r="D19" s="82">
        <v>0</v>
      </c>
      <c r="E19" s="75">
        <v>939.37</v>
      </c>
      <c r="F19" s="75">
        <v>181.6</v>
      </c>
      <c r="G19" s="75">
        <v>0</v>
      </c>
      <c r="H19" s="75">
        <v>1278.058</v>
      </c>
      <c r="I19" s="75">
        <v>1458.8</v>
      </c>
      <c r="J19" s="75">
        <v>42.9</v>
      </c>
      <c r="K19" s="75">
        <v>1420.73</v>
      </c>
      <c r="L19" s="75">
        <v>2517</v>
      </c>
      <c r="M19" s="75">
        <v>0</v>
      </c>
      <c r="N19" s="75">
        <v>495.3</v>
      </c>
      <c r="O19" s="75">
        <v>215.3</v>
      </c>
      <c r="P19" s="75">
        <v>0</v>
      </c>
      <c r="Q19" s="75">
        <v>0</v>
      </c>
      <c r="R19" s="75">
        <v>0</v>
      </c>
      <c r="S19" s="82">
        <v>0</v>
      </c>
      <c r="T19" s="82">
        <v>0</v>
      </c>
      <c r="U19" s="82">
        <v>0</v>
      </c>
      <c r="V19" s="82">
        <v>0</v>
      </c>
      <c r="W19" s="82">
        <v>0</v>
      </c>
      <c r="X19" s="82">
        <v>0</v>
      </c>
      <c r="Y19" s="82">
        <v>0</v>
      </c>
      <c r="Z19" s="75">
        <v>6</v>
      </c>
      <c r="AA19" s="77">
        <v>65</v>
      </c>
      <c r="AB19" s="82">
        <v>7.6</v>
      </c>
      <c r="AC19" s="75">
        <v>0</v>
      </c>
      <c r="AD19" s="75">
        <v>0</v>
      </c>
    </row>
    <row r="20" spans="1:30" x14ac:dyDescent="0.2">
      <c r="A20" s="74">
        <f>A19+1</f>
        <v>19</v>
      </c>
      <c r="B20" s="75">
        <v>162</v>
      </c>
      <c r="C20" s="82">
        <v>0</v>
      </c>
      <c r="D20" s="82">
        <v>0</v>
      </c>
      <c r="E20" s="75">
        <v>1425.36</v>
      </c>
      <c r="F20" s="75">
        <v>528.70000000000005</v>
      </c>
      <c r="G20" s="75">
        <v>83.8</v>
      </c>
      <c r="H20" s="75">
        <v>649.80999999999995</v>
      </c>
      <c r="I20" s="75">
        <v>729.67</v>
      </c>
      <c r="J20" s="75">
        <v>258</v>
      </c>
      <c r="K20" s="75">
        <v>11749.25</v>
      </c>
      <c r="L20" s="75">
        <v>1681.28</v>
      </c>
      <c r="M20" s="75">
        <v>138.5</v>
      </c>
      <c r="N20" s="75">
        <v>7.9</v>
      </c>
      <c r="O20" s="75">
        <v>191.5</v>
      </c>
      <c r="P20" s="75">
        <v>0</v>
      </c>
      <c r="Q20" s="75">
        <v>93.7</v>
      </c>
      <c r="R20" s="75">
        <v>0</v>
      </c>
      <c r="S20" s="82">
        <v>0</v>
      </c>
      <c r="T20" s="82">
        <v>0</v>
      </c>
      <c r="U20" s="82">
        <v>0</v>
      </c>
      <c r="V20" s="82">
        <v>0</v>
      </c>
      <c r="W20" s="82">
        <v>0</v>
      </c>
      <c r="X20" s="82">
        <v>0</v>
      </c>
      <c r="Y20" s="82">
        <v>0</v>
      </c>
      <c r="Z20" s="75">
        <v>6</v>
      </c>
      <c r="AA20" s="86">
        <v>0</v>
      </c>
      <c r="AB20" s="75">
        <v>0</v>
      </c>
      <c r="AC20" s="75">
        <v>0</v>
      </c>
      <c r="AD20" s="75">
        <v>0</v>
      </c>
    </row>
    <row r="21" spans="1:30" x14ac:dyDescent="0.2">
      <c r="A21" s="74">
        <f t="shared" si="0"/>
        <v>20</v>
      </c>
      <c r="B21" s="75">
        <v>0</v>
      </c>
      <c r="C21" s="82">
        <v>0</v>
      </c>
      <c r="D21" s="82">
        <v>0</v>
      </c>
      <c r="E21" s="75">
        <v>364.97</v>
      </c>
      <c r="F21" s="75">
        <v>95.2</v>
      </c>
      <c r="G21" s="75">
        <v>431.2</v>
      </c>
      <c r="H21" s="75">
        <v>525</v>
      </c>
      <c r="I21" s="75">
        <v>916.4</v>
      </c>
      <c r="J21" s="75">
        <v>61.8</v>
      </c>
      <c r="K21" s="75">
        <v>732.87</v>
      </c>
      <c r="L21" s="75">
        <v>1738.52</v>
      </c>
      <c r="M21" s="75">
        <v>0</v>
      </c>
      <c r="N21" s="75">
        <v>214.9</v>
      </c>
      <c r="O21" s="75">
        <v>198.3</v>
      </c>
      <c r="P21" s="75">
        <v>0</v>
      </c>
      <c r="Q21" s="75">
        <v>36.9</v>
      </c>
      <c r="R21" s="75">
        <v>19.32</v>
      </c>
      <c r="S21" s="75">
        <v>0</v>
      </c>
      <c r="T21" s="75">
        <v>0</v>
      </c>
      <c r="U21" s="75">
        <v>0</v>
      </c>
      <c r="V21" s="77">
        <v>70</v>
      </c>
      <c r="W21" s="77" t="s">
        <v>80</v>
      </c>
      <c r="X21" s="82">
        <v>0</v>
      </c>
      <c r="Y21" s="82">
        <v>0</v>
      </c>
      <c r="Z21" s="75">
        <v>6</v>
      </c>
      <c r="AA21" s="86">
        <v>60</v>
      </c>
      <c r="AB21" s="86">
        <v>49.2</v>
      </c>
      <c r="AC21" s="75">
        <v>0</v>
      </c>
      <c r="AD21" s="75">
        <v>0</v>
      </c>
    </row>
    <row r="22" spans="1:30" x14ac:dyDescent="0.2">
      <c r="A22" s="74">
        <f t="shared" si="0"/>
        <v>21</v>
      </c>
      <c r="B22" s="75">
        <v>144</v>
      </c>
      <c r="C22" s="82">
        <v>0</v>
      </c>
      <c r="D22" s="82">
        <v>0</v>
      </c>
      <c r="E22" s="75">
        <v>562</v>
      </c>
      <c r="F22" s="75">
        <v>302.3</v>
      </c>
      <c r="G22" s="75">
        <v>0</v>
      </c>
      <c r="H22" s="75">
        <v>487.27</v>
      </c>
      <c r="I22" s="75">
        <v>859.93</v>
      </c>
      <c r="J22" s="75">
        <v>35.9</v>
      </c>
      <c r="K22" s="75">
        <v>1154.01</v>
      </c>
      <c r="L22" s="75">
        <v>1133.3900000000001</v>
      </c>
      <c r="M22" s="75">
        <v>75.8</v>
      </c>
      <c r="N22" s="75">
        <v>107.5</v>
      </c>
      <c r="O22" s="75">
        <v>29.8</v>
      </c>
      <c r="P22" s="75">
        <v>0</v>
      </c>
      <c r="Q22" s="75">
        <v>37.9</v>
      </c>
      <c r="R22" s="75">
        <v>129.53</v>
      </c>
      <c r="S22" s="75">
        <v>0</v>
      </c>
      <c r="T22" s="75">
        <v>0</v>
      </c>
      <c r="U22" s="75">
        <v>0</v>
      </c>
      <c r="V22" s="82">
        <v>0</v>
      </c>
      <c r="W22" s="82">
        <v>0</v>
      </c>
      <c r="X22" s="82">
        <v>0</v>
      </c>
      <c r="Y22" s="82">
        <v>0</v>
      </c>
      <c r="Z22" s="75">
        <v>6</v>
      </c>
      <c r="AA22" s="86">
        <v>15</v>
      </c>
      <c r="AB22" s="75">
        <v>16.2</v>
      </c>
      <c r="AC22" s="75">
        <v>94.8</v>
      </c>
      <c r="AD22" s="75" t="s">
        <v>70</v>
      </c>
    </row>
    <row r="23" spans="1:30" x14ac:dyDescent="0.2">
      <c r="A23" s="74">
        <f t="shared" si="0"/>
        <v>22</v>
      </c>
      <c r="B23" s="75">
        <v>0</v>
      </c>
      <c r="C23" s="82">
        <v>0</v>
      </c>
      <c r="D23" s="82">
        <v>0</v>
      </c>
      <c r="E23" s="75">
        <v>777.2</v>
      </c>
      <c r="F23" s="75">
        <v>314.2</v>
      </c>
      <c r="G23" s="75">
        <v>0</v>
      </c>
      <c r="H23" s="75">
        <v>669.95</v>
      </c>
      <c r="I23" s="75">
        <v>462.95</v>
      </c>
      <c r="J23" s="75">
        <v>21.67</v>
      </c>
      <c r="K23" s="75">
        <v>1393.44</v>
      </c>
      <c r="L23" s="75">
        <v>1191.07</v>
      </c>
      <c r="M23" s="75">
        <v>0</v>
      </c>
      <c r="N23" s="75">
        <v>228</v>
      </c>
      <c r="O23" s="75">
        <v>0</v>
      </c>
      <c r="P23" s="75">
        <v>0</v>
      </c>
      <c r="Q23" s="75">
        <v>35.9</v>
      </c>
      <c r="R23" s="75">
        <v>41.8</v>
      </c>
      <c r="S23" s="75">
        <v>0</v>
      </c>
      <c r="T23" s="75">
        <v>0</v>
      </c>
      <c r="U23" s="75">
        <v>0</v>
      </c>
      <c r="V23" s="82">
        <v>0</v>
      </c>
      <c r="W23" s="82">
        <v>0</v>
      </c>
      <c r="X23" s="82">
        <v>0</v>
      </c>
      <c r="Y23" s="82">
        <v>0</v>
      </c>
      <c r="Z23" s="75">
        <v>6</v>
      </c>
      <c r="AA23" s="86">
        <v>30</v>
      </c>
      <c r="AB23" s="75">
        <v>23.8</v>
      </c>
      <c r="AC23" s="75">
        <v>34.4</v>
      </c>
      <c r="AD23" s="75" t="s">
        <v>100</v>
      </c>
    </row>
    <row r="24" spans="1:30" x14ac:dyDescent="0.2">
      <c r="A24" s="74">
        <f t="shared" si="0"/>
        <v>23</v>
      </c>
      <c r="B24" s="75">
        <v>0</v>
      </c>
      <c r="C24" s="82">
        <v>0</v>
      </c>
      <c r="D24" s="82">
        <v>0</v>
      </c>
      <c r="E24" s="75">
        <v>1059.5</v>
      </c>
      <c r="F24" s="75">
        <v>379.7</v>
      </c>
      <c r="G24" s="75">
        <v>73.8</v>
      </c>
      <c r="H24" s="75">
        <v>637.32000000000005</v>
      </c>
      <c r="I24" s="75">
        <v>572.94000000000005</v>
      </c>
      <c r="J24" s="75">
        <v>65.8</v>
      </c>
      <c r="K24" s="75">
        <v>1251.68</v>
      </c>
      <c r="L24" s="75">
        <v>1118.79</v>
      </c>
      <c r="M24" s="75">
        <v>0</v>
      </c>
      <c r="N24" s="75">
        <v>151.4</v>
      </c>
      <c r="O24" s="75">
        <v>0</v>
      </c>
      <c r="P24" s="75">
        <v>103.5</v>
      </c>
      <c r="Q24" s="75">
        <v>53.8</v>
      </c>
      <c r="R24" s="75">
        <v>26.93</v>
      </c>
      <c r="S24" s="75">
        <v>0</v>
      </c>
      <c r="T24" s="75">
        <v>0</v>
      </c>
      <c r="U24" s="75">
        <v>0</v>
      </c>
      <c r="V24" s="82">
        <v>0</v>
      </c>
      <c r="W24" s="82">
        <v>0</v>
      </c>
      <c r="X24" s="82">
        <v>0</v>
      </c>
      <c r="Y24" s="82">
        <v>0</v>
      </c>
      <c r="Z24" s="75">
        <v>6</v>
      </c>
      <c r="AA24" s="86">
        <v>15</v>
      </c>
      <c r="AB24" s="75">
        <v>16.2</v>
      </c>
      <c r="AC24" s="75">
        <v>0</v>
      </c>
      <c r="AD24" s="75">
        <v>0</v>
      </c>
    </row>
    <row r="25" spans="1:30" x14ac:dyDescent="0.2">
      <c r="A25" s="74">
        <f t="shared" si="0"/>
        <v>24</v>
      </c>
      <c r="B25" s="75">
        <v>20.5</v>
      </c>
      <c r="C25" s="82">
        <v>456</v>
      </c>
      <c r="D25" s="82" t="s">
        <v>102</v>
      </c>
      <c r="E25" s="75">
        <v>1730.77</v>
      </c>
      <c r="F25" s="75">
        <v>346</v>
      </c>
      <c r="G25" s="75">
        <v>0</v>
      </c>
      <c r="H25" s="75">
        <v>533.33000000000004</v>
      </c>
      <c r="I25" s="75">
        <v>414.84</v>
      </c>
      <c r="J25" s="75">
        <v>34.9</v>
      </c>
      <c r="K25" s="75">
        <v>1347.98</v>
      </c>
      <c r="L25" s="75">
        <v>1601.17</v>
      </c>
      <c r="M25" s="75">
        <v>58.8</v>
      </c>
      <c r="N25" s="75">
        <v>348.6</v>
      </c>
      <c r="O25" s="75">
        <v>111.6</v>
      </c>
      <c r="P25" s="75">
        <v>0</v>
      </c>
      <c r="Q25" s="75">
        <v>77.8</v>
      </c>
      <c r="R25" s="75">
        <v>86.7</v>
      </c>
      <c r="S25" s="82">
        <v>0</v>
      </c>
      <c r="T25" s="77">
        <v>100</v>
      </c>
      <c r="U25" s="77" t="s">
        <v>72</v>
      </c>
      <c r="V25" s="82">
        <v>0</v>
      </c>
      <c r="W25" s="82">
        <v>0</v>
      </c>
      <c r="X25" s="82">
        <v>0</v>
      </c>
      <c r="Y25" s="82">
        <v>0</v>
      </c>
      <c r="Z25" s="75">
        <v>6</v>
      </c>
      <c r="AA25" s="86">
        <v>15</v>
      </c>
      <c r="AB25" s="75">
        <v>7.6</v>
      </c>
      <c r="AC25" s="75">
        <v>142.12</v>
      </c>
      <c r="AD25" s="75" t="s">
        <v>103</v>
      </c>
    </row>
    <row r="26" spans="1:30" x14ac:dyDescent="0.2">
      <c r="A26" s="74">
        <f t="shared" si="0"/>
        <v>25</v>
      </c>
      <c r="B26" s="75">
        <v>173.85</v>
      </c>
      <c r="C26" s="82">
        <v>0</v>
      </c>
      <c r="D26" s="82">
        <v>0</v>
      </c>
      <c r="E26" s="75">
        <v>1261.8900000000001</v>
      </c>
      <c r="F26" s="75">
        <v>470</v>
      </c>
      <c r="G26" s="75">
        <v>0</v>
      </c>
      <c r="H26" s="75">
        <v>879.13</v>
      </c>
      <c r="I26" s="75">
        <v>1085.2</v>
      </c>
      <c r="J26" s="75">
        <v>29.9</v>
      </c>
      <c r="K26" s="75">
        <v>1992.3</v>
      </c>
      <c r="L26" s="75">
        <v>2207.13</v>
      </c>
      <c r="M26" s="75">
        <v>45.8</v>
      </c>
      <c r="N26" s="75">
        <v>380.6</v>
      </c>
      <c r="O26" s="75">
        <v>252.2</v>
      </c>
      <c r="P26" s="75">
        <v>0</v>
      </c>
      <c r="Q26" s="75">
        <v>0</v>
      </c>
      <c r="R26" s="75">
        <v>171.3</v>
      </c>
      <c r="S26" s="82">
        <v>0</v>
      </c>
      <c r="T26" s="82">
        <v>0</v>
      </c>
      <c r="U26" s="82">
        <v>0</v>
      </c>
      <c r="V26" s="82">
        <v>0</v>
      </c>
      <c r="W26" s="82">
        <v>0</v>
      </c>
      <c r="X26" s="82">
        <v>0</v>
      </c>
      <c r="Y26" s="82">
        <v>0</v>
      </c>
      <c r="Z26" s="75">
        <v>6</v>
      </c>
      <c r="AA26" s="77">
        <v>50</v>
      </c>
      <c r="AB26" s="77">
        <v>0</v>
      </c>
      <c r="AC26" s="75">
        <v>54.8</v>
      </c>
      <c r="AD26" s="75" t="s">
        <v>70</v>
      </c>
    </row>
    <row r="27" spans="1:30" x14ac:dyDescent="0.2">
      <c r="A27" s="74">
        <f t="shared" si="0"/>
        <v>26</v>
      </c>
      <c r="B27" s="75">
        <v>94.8</v>
      </c>
      <c r="C27" s="82">
        <v>0</v>
      </c>
      <c r="D27" s="82">
        <v>0</v>
      </c>
      <c r="E27" s="75">
        <v>937.4</v>
      </c>
      <c r="F27" s="75">
        <v>498.9</v>
      </c>
      <c r="G27" s="75">
        <v>0</v>
      </c>
      <c r="H27" s="75">
        <v>692.2</v>
      </c>
      <c r="I27" s="75">
        <v>613.65</v>
      </c>
      <c r="J27" s="75">
        <v>0</v>
      </c>
      <c r="K27" s="75">
        <v>1431.9</v>
      </c>
      <c r="L27" s="75">
        <v>1424.31</v>
      </c>
      <c r="M27" s="75">
        <v>30</v>
      </c>
      <c r="N27" s="75">
        <v>64.8</v>
      </c>
      <c r="O27" s="75">
        <v>99.7</v>
      </c>
      <c r="P27" s="75">
        <v>0</v>
      </c>
      <c r="Q27" s="75">
        <v>114.1</v>
      </c>
      <c r="R27" s="75">
        <v>122.1</v>
      </c>
      <c r="S27" s="75">
        <v>0</v>
      </c>
      <c r="T27" s="75">
        <v>0</v>
      </c>
      <c r="U27" s="75">
        <v>0</v>
      </c>
      <c r="V27" s="82">
        <v>0</v>
      </c>
      <c r="W27" s="82">
        <v>0</v>
      </c>
      <c r="X27" s="82">
        <v>0</v>
      </c>
      <c r="Y27" s="82">
        <v>0</v>
      </c>
      <c r="Z27" s="75">
        <v>6</v>
      </c>
      <c r="AA27" s="82">
        <v>0</v>
      </c>
      <c r="AB27" s="82">
        <v>0</v>
      </c>
      <c r="AC27" s="75">
        <v>58.68</v>
      </c>
      <c r="AD27" s="75" t="s">
        <v>70</v>
      </c>
    </row>
    <row r="28" spans="1:30" x14ac:dyDescent="0.2">
      <c r="A28" s="74">
        <f t="shared" si="0"/>
        <v>27</v>
      </c>
      <c r="B28" s="75">
        <v>24.3</v>
      </c>
      <c r="C28" s="82">
        <v>0</v>
      </c>
      <c r="D28" s="82">
        <v>0</v>
      </c>
      <c r="E28" s="75">
        <v>682.59</v>
      </c>
      <c r="F28" s="75">
        <v>144.6</v>
      </c>
      <c r="G28" s="75">
        <v>0</v>
      </c>
      <c r="H28" s="75">
        <v>139.4</v>
      </c>
      <c r="I28" s="75">
        <v>681.3</v>
      </c>
      <c r="J28" s="75">
        <v>209.8</v>
      </c>
      <c r="K28" s="75">
        <v>936.13</v>
      </c>
      <c r="L28" s="75">
        <v>1199.3800000000001</v>
      </c>
      <c r="M28" s="75">
        <v>0</v>
      </c>
      <c r="N28" s="75">
        <v>33.9</v>
      </c>
      <c r="O28" s="75">
        <v>205.12</v>
      </c>
      <c r="P28" s="75">
        <v>0</v>
      </c>
      <c r="Q28" s="75">
        <v>0</v>
      </c>
      <c r="R28" s="75">
        <v>68.8</v>
      </c>
      <c r="S28" s="75">
        <v>0</v>
      </c>
      <c r="T28" s="75">
        <v>0</v>
      </c>
      <c r="U28" s="75">
        <v>0</v>
      </c>
      <c r="V28" s="82">
        <v>0</v>
      </c>
      <c r="W28" s="82">
        <v>0</v>
      </c>
      <c r="X28" s="77">
        <v>92.3</v>
      </c>
      <c r="Y28" s="77" t="s">
        <v>101</v>
      </c>
      <c r="Z28" s="75">
        <v>6</v>
      </c>
      <c r="AA28" s="82">
        <v>375.4</v>
      </c>
      <c r="AB28" s="82">
        <v>465</v>
      </c>
      <c r="AC28" s="75">
        <v>20.21</v>
      </c>
      <c r="AD28" s="75" t="s">
        <v>68</v>
      </c>
    </row>
    <row r="29" spans="1:30" x14ac:dyDescent="0.2">
      <c r="A29" s="74">
        <f t="shared" si="0"/>
        <v>28</v>
      </c>
      <c r="B29" s="75">
        <v>105</v>
      </c>
      <c r="C29" s="82">
        <v>0</v>
      </c>
      <c r="D29" s="82">
        <v>0</v>
      </c>
      <c r="E29" s="75">
        <v>982.54</v>
      </c>
      <c r="F29" s="75">
        <v>465.2</v>
      </c>
      <c r="G29" s="75">
        <v>23.55</v>
      </c>
      <c r="H29" s="75">
        <v>596.29999999999995</v>
      </c>
      <c r="I29" s="75">
        <v>731.44</v>
      </c>
      <c r="J29" s="75">
        <v>39.9</v>
      </c>
      <c r="K29" s="75">
        <v>965.89</v>
      </c>
      <c r="L29" s="75">
        <v>1271.1099999999999</v>
      </c>
      <c r="M29" s="75">
        <v>35.4</v>
      </c>
      <c r="N29" s="75">
        <v>288.39999999999998</v>
      </c>
      <c r="O29" s="75">
        <v>139.5</v>
      </c>
      <c r="P29" s="75">
        <v>0</v>
      </c>
      <c r="Q29" s="75">
        <v>84.8</v>
      </c>
      <c r="R29" s="75">
        <v>65.8</v>
      </c>
      <c r="S29" s="75">
        <v>0</v>
      </c>
      <c r="T29" s="75">
        <v>175</v>
      </c>
      <c r="U29" s="75" t="s">
        <v>106</v>
      </c>
      <c r="V29" s="82">
        <v>0</v>
      </c>
      <c r="W29" s="82">
        <v>0</v>
      </c>
      <c r="X29" s="82">
        <v>0</v>
      </c>
      <c r="Y29" s="82">
        <v>0</v>
      </c>
      <c r="Z29" s="75">
        <v>6</v>
      </c>
      <c r="AA29" s="75">
        <v>15</v>
      </c>
      <c r="AB29" s="75">
        <v>11</v>
      </c>
      <c r="AC29" s="75">
        <v>68.59</v>
      </c>
      <c r="AD29" s="75" t="s">
        <v>70</v>
      </c>
    </row>
    <row r="30" spans="1:30" x14ac:dyDescent="0.2">
      <c r="A30" s="74">
        <f t="shared" si="0"/>
        <v>29</v>
      </c>
      <c r="B30" s="75">
        <v>119</v>
      </c>
      <c r="C30" s="82">
        <v>1530</v>
      </c>
      <c r="D30" s="77" t="s">
        <v>113</v>
      </c>
      <c r="E30" s="75">
        <v>811.73</v>
      </c>
      <c r="F30" s="75">
        <v>1325</v>
      </c>
      <c r="G30" s="75">
        <v>0</v>
      </c>
      <c r="H30" s="75">
        <v>659.1</v>
      </c>
      <c r="I30" s="75">
        <v>1052.8530000000001</v>
      </c>
      <c r="J30" s="75">
        <v>0</v>
      </c>
      <c r="K30" s="75">
        <v>10580.5</v>
      </c>
      <c r="L30" s="75">
        <v>1057.06</v>
      </c>
      <c r="M30" s="75">
        <v>0</v>
      </c>
      <c r="N30" s="75">
        <v>208.1</v>
      </c>
      <c r="O30" s="75">
        <v>71.7</v>
      </c>
      <c r="P30" s="75">
        <v>0</v>
      </c>
      <c r="Q30" s="75">
        <v>81.7</v>
      </c>
      <c r="R30" s="75">
        <v>67.819999999999993</v>
      </c>
      <c r="S30" s="75">
        <v>0</v>
      </c>
      <c r="T30" s="75">
        <v>0</v>
      </c>
      <c r="U30" s="75">
        <v>0</v>
      </c>
      <c r="V30" s="82">
        <v>0</v>
      </c>
      <c r="W30" s="82">
        <v>0</v>
      </c>
      <c r="X30" s="82">
        <v>0</v>
      </c>
      <c r="Y30" s="82">
        <v>0</v>
      </c>
      <c r="Z30" s="75">
        <v>6</v>
      </c>
      <c r="AA30" s="75">
        <v>0</v>
      </c>
      <c r="AB30" s="75">
        <v>0</v>
      </c>
      <c r="AC30" s="75">
        <v>45.12</v>
      </c>
      <c r="AD30" s="75" t="s">
        <v>70</v>
      </c>
    </row>
    <row r="31" spans="1:30" x14ac:dyDescent="0.2">
      <c r="A31" s="74">
        <v>30</v>
      </c>
      <c r="B31" s="75">
        <v>192</v>
      </c>
      <c r="C31" s="82">
        <v>100</v>
      </c>
      <c r="D31" s="82">
        <v>0</v>
      </c>
      <c r="E31" s="75">
        <v>1740.45</v>
      </c>
      <c r="F31" s="75">
        <v>179.6</v>
      </c>
      <c r="G31" s="75">
        <v>0</v>
      </c>
      <c r="H31" s="75">
        <v>681.53</v>
      </c>
      <c r="I31" s="75">
        <v>909.38</v>
      </c>
      <c r="J31" s="75">
        <v>180.6</v>
      </c>
      <c r="K31" s="75">
        <v>1639.414</v>
      </c>
      <c r="L31" s="75">
        <v>2322.92</v>
      </c>
      <c r="M31" s="75">
        <v>0</v>
      </c>
      <c r="N31" s="75">
        <v>505.91</v>
      </c>
      <c r="O31" s="75">
        <v>142.5</v>
      </c>
      <c r="P31" s="75">
        <v>0</v>
      </c>
      <c r="Q31" s="75">
        <v>84.8</v>
      </c>
      <c r="R31" s="75">
        <v>160.72999999999999</v>
      </c>
      <c r="S31" s="75">
        <v>0</v>
      </c>
      <c r="T31" s="75">
        <v>0</v>
      </c>
      <c r="U31" s="75">
        <v>0</v>
      </c>
      <c r="V31" s="82">
        <v>0</v>
      </c>
      <c r="W31" s="82">
        <v>0</v>
      </c>
      <c r="X31" s="82">
        <v>0</v>
      </c>
      <c r="Y31" s="82">
        <v>0</v>
      </c>
      <c r="Z31" s="75">
        <v>6</v>
      </c>
      <c r="AA31" s="75">
        <v>0</v>
      </c>
      <c r="AB31" s="75">
        <v>0</v>
      </c>
      <c r="AC31" s="75">
        <v>36.619999999999997</v>
      </c>
      <c r="AD31" s="75" t="s">
        <v>70</v>
      </c>
    </row>
    <row r="32" spans="1:30" x14ac:dyDescent="0.2">
      <c r="A32" s="74">
        <v>31</v>
      </c>
      <c r="B32" s="75">
        <v>85.7</v>
      </c>
      <c r="C32" s="82">
        <v>0</v>
      </c>
      <c r="D32" s="82">
        <v>0</v>
      </c>
      <c r="E32" s="75">
        <v>625.27</v>
      </c>
      <c r="F32" s="75">
        <v>108.7</v>
      </c>
      <c r="G32" s="75">
        <v>0</v>
      </c>
      <c r="H32" s="75">
        <v>973.82</v>
      </c>
      <c r="I32" s="75">
        <v>1057.6199999999999</v>
      </c>
      <c r="J32" s="75">
        <v>107.5</v>
      </c>
      <c r="K32" s="75">
        <v>1494.84</v>
      </c>
      <c r="L32" s="75">
        <v>1815.33</v>
      </c>
      <c r="M32" s="75">
        <v>50.9</v>
      </c>
      <c r="N32" s="75">
        <v>323.7</v>
      </c>
      <c r="O32" s="75">
        <v>158.4</v>
      </c>
      <c r="P32" s="75">
        <v>39.799999999999997</v>
      </c>
      <c r="Q32" s="75">
        <v>417.8</v>
      </c>
      <c r="R32" s="75">
        <v>43.9</v>
      </c>
      <c r="S32" s="75">
        <v>0</v>
      </c>
      <c r="T32" s="75">
        <v>0</v>
      </c>
      <c r="U32" s="75">
        <v>0</v>
      </c>
      <c r="V32" s="77">
        <v>70</v>
      </c>
      <c r="W32" s="77" t="s">
        <v>112</v>
      </c>
      <c r="X32" s="77">
        <v>0</v>
      </c>
      <c r="Y32" s="77">
        <v>0</v>
      </c>
      <c r="Z32" s="75">
        <v>6</v>
      </c>
      <c r="AA32" s="75">
        <v>15</v>
      </c>
      <c r="AB32" s="75">
        <v>16.2</v>
      </c>
      <c r="AC32" s="75">
        <v>15.92</v>
      </c>
      <c r="AD32" s="75" t="s">
        <v>70</v>
      </c>
    </row>
    <row r="33" spans="1:30" ht="25.5" customHeight="1" x14ac:dyDescent="0.2">
      <c r="A33" s="72" t="s">
        <v>46</v>
      </c>
      <c r="B33" s="76">
        <f>SUM(B2:B32)</f>
        <v>2254.6499999999996</v>
      </c>
      <c r="C33" s="76">
        <f t="shared" ref="C33:F33" si="1">SUM(C2:C32)</f>
        <v>2086</v>
      </c>
      <c r="D33" s="76">
        <f t="shared" si="1"/>
        <v>0</v>
      </c>
      <c r="E33" s="76">
        <f t="shared" si="1"/>
        <v>30231.340000000004</v>
      </c>
      <c r="F33" s="76">
        <f t="shared" si="1"/>
        <v>9452.8000000000011</v>
      </c>
      <c r="G33" s="76">
        <f t="shared" ref="G33:AD33" si="2">SUM(G2:G32)</f>
        <v>1223.6499999999999</v>
      </c>
      <c r="H33" s="76">
        <f t="shared" si="2"/>
        <v>20513.387999999999</v>
      </c>
      <c r="I33" s="76">
        <f t="shared" si="2"/>
        <v>28347.592999999997</v>
      </c>
      <c r="J33" s="76">
        <f t="shared" si="2"/>
        <v>4366.6200000000026</v>
      </c>
      <c r="K33" s="76">
        <f t="shared" si="2"/>
        <v>66077.694000000018</v>
      </c>
      <c r="L33" s="76">
        <f t="shared" si="2"/>
        <v>50734.459999999992</v>
      </c>
      <c r="M33" s="76">
        <f t="shared" si="2"/>
        <v>1693.2100000000003</v>
      </c>
      <c r="N33" s="76">
        <f t="shared" si="2"/>
        <v>7220.28</v>
      </c>
      <c r="O33" s="76">
        <f t="shared" si="2"/>
        <v>3602.2699999999995</v>
      </c>
      <c r="P33" s="76">
        <f t="shared" si="2"/>
        <v>563.99</v>
      </c>
      <c r="Q33" s="76">
        <f t="shared" si="2"/>
        <v>1658.9999999999998</v>
      </c>
      <c r="R33" s="76">
        <f t="shared" si="2"/>
        <v>3255.3700000000008</v>
      </c>
      <c r="S33" s="76">
        <f t="shared" si="2"/>
        <v>0</v>
      </c>
      <c r="T33" s="76">
        <f t="shared" si="2"/>
        <v>275</v>
      </c>
      <c r="U33" s="76">
        <f t="shared" si="2"/>
        <v>0</v>
      </c>
      <c r="V33" s="76">
        <f t="shared" si="2"/>
        <v>660</v>
      </c>
      <c r="W33" s="76">
        <f t="shared" si="2"/>
        <v>0</v>
      </c>
      <c r="X33" s="76">
        <f t="shared" si="2"/>
        <v>158</v>
      </c>
      <c r="Y33" s="76">
        <f t="shared" si="2"/>
        <v>0</v>
      </c>
      <c r="Z33" s="76">
        <f t="shared" si="2"/>
        <v>186</v>
      </c>
      <c r="AA33" s="76">
        <f t="shared" si="2"/>
        <v>1940.4</v>
      </c>
      <c r="AB33" s="76">
        <f t="shared" si="2"/>
        <v>1578.7</v>
      </c>
      <c r="AC33" s="76">
        <f t="shared" si="2"/>
        <v>1141.9899999999998</v>
      </c>
      <c r="AD33" s="76">
        <f t="shared" si="2"/>
        <v>0</v>
      </c>
    </row>
    <row r="39" spans="1:30" x14ac:dyDescent="0.2">
      <c r="F39" s="73" t="s">
        <v>62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74"/>
  <sheetViews>
    <sheetView tabSelected="1" workbookViewId="0">
      <selection activeCell="H7" sqref="H7:H12"/>
    </sheetView>
  </sheetViews>
  <sheetFormatPr defaultRowHeight="15" x14ac:dyDescent="0.25"/>
  <cols>
    <col min="1" max="1" width="6.5703125" bestFit="1" customWidth="1"/>
    <col min="2" max="2" width="12.140625" bestFit="1" customWidth="1"/>
    <col min="3" max="3" width="10.5703125" bestFit="1" customWidth="1"/>
    <col min="4" max="4" width="15.140625" bestFit="1" customWidth="1"/>
    <col min="5" max="5" width="20.5703125" bestFit="1" customWidth="1"/>
    <col min="6" max="7" width="13.28515625" bestFit="1" customWidth="1"/>
    <col min="8" max="8" width="14.28515625" bestFit="1" customWidth="1"/>
    <col min="9" max="9" width="13.28515625" bestFit="1" customWidth="1"/>
    <col min="10" max="10" width="13.42578125" bestFit="1" customWidth="1"/>
    <col min="11" max="11" width="12.140625" bestFit="1" customWidth="1"/>
    <col min="12" max="12" width="14.28515625" bestFit="1" customWidth="1"/>
    <col min="13" max="13" width="12.140625" bestFit="1" customWidth="1"/>
    <col min="14" max="14" width="10.7109375" bestFit="1" customWidth="1"/>
    <col min="15" max="16" width="12.140625" bestFit="1" customWidth="1"/>
    <col min="17" max="18" width="10.5703125" bestFit="1" customWidth="1"/>
    <col min="19" max="19" width="7.7109375" bestFit="1" customWidth="1"/>
    <col min="20" max="20" width="12.140625" bestFit="1" customWidth="1"/>
    <col min="21" max="21" width="11" customWidth="1"/>
    <col min="22" max="22" width="16.5703125" bestFit="1" customWidth="1"/>
  </cols>
  <sheetData>
    <row r="1" spans="1:22" ht="23.25" customHeight="1" x14ac:dyDescent="0.25">
      <c r="A1" s="28" t="s">
        <v>26</v>
      </c>
      <c r="B1" s="28" t="s">
        <v>27</v>
      </c>
      <c r="C1" s="28" t="s">
        <v>50</v>
      </c>
      <c r="D1" s="28" t="s">
        <v>51</v>
      </c>
      <c r="E1" s="28" t="s">
        <v>47</v>
      </c>
      <c r="F1" s="28" t="s">
        <v>35</v>
      </c>
      <c r="G1" s="28" t="s">
        <v>34</v>
      </c>
      <c r="H1" s="28" t="s">
        <v>39</v>
      </c>
      <c r="I1" s="28" t="s">
        <v>38</v>
      </c>
      <c r="J1" s="28" t="s">
        <v>28</v>
      </c>
      <c r="K1" s="28" t="s">
        <v>40</v>
      </c>
      <c r="L1" s="28" t="s">
        <v>41</v>
      </c>
      <c r="M1" s="28" t="s">
        <v>42</v>
      </c>
      <c r="N1" s="28" t="s">
        <v>43</v>
      </c>
      <c r="O1" s="28" t="s">
        <v>45</v>
      </c>
      <c r="P1" s="28" t="s">
        <v>44</v>
      </c>
      <c r="Q1" s="28" t="s">
        <v>29</v>
      </c>
      <c r="R1" s="28" t="s">
        <v>30</v>
      </c>
      <c r="S1" s="28" t="s">
        <v>31</v>
      </c>
      <c r="T1" s="28" t="s">
        <v>37</v>
      </c>
      <c r="U1" s="28" t="s">
        <v>57</v>
      </c>
      <c r="V1" s="28" t="s">
        <v>51</v>
      </c>
    </row>
    <row r="2" spans="1:22" x14ac:dyDescent="0.25">
      <c r="A2" s="29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</row>
    <row r="3" spans="1:22" x14ac:dyDescent="0.25">
      <c r="A3" s="29">
        <f>A2+1</f>
        <v>2</v>
      </c>
      <c r="B3" s="94"/>
      <c r="C3" s="71"/>
      <c r="D3" s="96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71"/>
      <c r="U3" s="30"/>
      <c r="V3" s="30"/>
    </row>
    <row r="4" spans="1:22" x14ac:dyDescent="0.25">
      <c r="A4" s="29">
        <f t="shared" ref="A4:A29" si="0">A3+1</f>
        <v>3</v>
      </c>
      <c r="B4" s="95"/>
      <c r="C4" s="71"/>
      <c r="D4" s="98"/>
      <c r="E4" s="93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</row>
    <row r="5" spans="1:22" x14ac:dyDescent="0.25">
      <c r="A5" s="29">
        <f t="shared" si="0"/>
        <v>4</v>
      </c>
      <c r="B5" s="94"/>
      <c r="C5" s="71"/>
      <c r="D5" s="97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</row>
    <row r="6" spans="1:22" x14ac:dyDescent="0.25">
      <c r="A6" s="29">
        <f t="shared" si="0"/>
        <v>5</v>
      </c>
      <c r="B6" s="30"/>
      <c r="C6" s="78"/>
      <c r="D6" s="78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</row>
    <row r="7" spans="1:22" x14ac:dyDescent="0.25">
      <c r="A7" s="29">
        <f t="shared" si="0"/>
        <v>6</v>
      </c>
      <c r="B7" s="30"/>
      <c r="C7" s="30"/>
      <c r="D7" s="30"/>
      <c r="E7" s="99"/>
      <c r="F7" s="99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</row>
    <row r="8" spans="1:22" x14ac:dyDescent="0.25">
      <c r="A8" s="29">
        <f t="shared" si="0"/>
        <v>7</v>
      </c>
      <c r="B8" s="30"/>
      <c r="C8" s="30"/>
      <c r="D8" s="30"/>
      <c r="E8" s="93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</row>
    <row r="9" spans="1:22" x14ac:dyDescent="0.25">
      <c r="A9" s="29">
        <f t="shared" si="0"/>
        <v>8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93"/>
      <c r="M9" s="30"/>
      <c r="N9" s="30"/>
      <c r="O9" s="30"/>
      <c r="P9" s="30"/>
      <c r="Q9" s="30"/>
      <c r="R9" s="30"/>
      <c r="S9" s="30"/>
      <c r="T9" s="30"/>
      <c r="U9" s="30"/>
      <c r="V9" s="30"/>
    </row>
    <row r="10" spans="1:22" x14ac:dyDescent="0.25">
      <c r="A10" s="29">
        <f t="shared" si="0"/>
        <v>9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71"/>
      <c r="U10" s="30"/>
      <c r="V10" s="30"/>
    </row>
    <row r="11" spans="1:22" x14ac:dyDescent="0.25">
      <c r="A11" s="29">
        <f t="shared" si="0"/>
        <v>10</v>
      </c>
      <c r="B11" s="30"/>
      <c r="C11" s="71"/>
      <c r="D11" s="71"/>
      <c r="E11" s="30"/>
      <c r="F11" s="79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2" spans="1:22" x14ac:dyDescent="0.25">
      <c r="A12" s="29">
        <f t="shared" si="0"/>
        <v>11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</row>
    <row r="13" spans="1:22" x14ac:dyDescent="0.25">
      <c r="A13" s="29">
        <f t="shared" si="0"/>
        <v>12</v>
      </c>
      <c r="B13" s="30"/>
      <c r="C13" s="78"/>
      <c r="D13" s="78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</row>
    <row r="14" spans="1:22" x14ac:dyDescent="0.25">
      <c r="A14" s="29">
        <f t="shared" si="0"/>
        <v>13</v>
      </c>
      <c r="B14" s="30"/>
      <c r="C14" s="78"/>
      <c r="D14" s="78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</row>
    <row r="15" spans="1:22" x14ac:dyDescent="0.25">
      <c r="A15" s="29">
        <f t="shared" si="0"/>
        <v>14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</row>
    <row r="16" spans="1:22" x14ac:dyDescent="0.25">
      <c r="A16" s="29">
        <f t="shared" si="0"/>
        <v>15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</row>
    <row r="17" spans="1:22" x14ac:dyDescent="0.25">
      <c r="A17" s="29">
        <f t="shared" si="0"/>
        <v>16</v>
      </c>
      <c r="B17" s="30"/>
      <c r="C17" s="8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</row>
    <row r="18" spans="1:22" x14ac:dyDescent="0.25">
      <c r="A18" s="29">
        <f t="shared" si="0"/>
        <v>17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</row>
    <row r="19" spans="1:22" x14ac:dyDescent="0.25">
      <c r="A19" s="29">
        <f t="shared" si="0"/>
        <v>18</v>
      </c>
      <c r="B19" s="30"/>
      <c r="C19" s="71"/>
      <c r="D19" s="71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</row>
    <row r="20" spans="1:22" x14ac:dyDescent="0.25">
      <c r="A20" s="29">
        <f>A19+1</f>
        <v>19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</row>
    <row r="21" spans="1:22" x14ac:dyDescent="0.25">
      <c r="A21" s="29">
        <f t="shared" si="0"/>
        <v>20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</row>
    <row r="22" spans="1:22" x14ac:dyDescent="0.25">
      <c r="A22" s="29">
        <f t="shared" si="0"/>
        <v>21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</row>
    <row r="23" spans="1:22" x14ac:dyDescent="0.25">
      <c r="A23" s="29">
        <f t="shared" si="0"/>
        <v>22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</row>
    <row r="24" spans="1:22" x14ac:dyDescent="0.25">
      <c r="A24" s="29">
        <f t="shared" si="0"/>
        <v>23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</row>
    <row r="25" spans="1:22" x14ac:dyDescent="0.25">
      <c r="A25" s="29">
        <f t="shared" si="0"/>
        <v>24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</row>
    <row r="26" spans="1:22" x14ac:dyDescent="0.25">
      <c r="A26" s="29">
        <f t="shared" si="0"/>
        <v>25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</row>
    <row r="27" spans="1:22" x14ac:dyDescent="0.25">
      <c r="A27" s="29">
        <f t="shared" si="0"/>
        <v>26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</row>
    <row r="28" spans="1:22" x14ac:dyDescent="0.25">
      <c r="A28" s="29">
        <f t="shared" si="0"/>
        <v>27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</row>
    <row r="29" spans="1:22" x14ac:dyDescent="0.25">
      <c r="A29" s="29">
        <f t="shared" si="0"/>
        <v>28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</row>
    <row r="30" spans="1:22" x14ac:dyDescent="0.25">
      <c r="A30" s="29">
        <v>29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</row>
    <row r="31" spans="1:22" x14ac:dyDescent="0.25">
      <c r="A31" s="29">
        <v>30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</row>
    <row r="32" spans="1:22" x14ac:dyDescent="0.25">
      <c r="A32" s="29">
        <v>31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</row>
    <row r="33" spans="1:22" ht="25.5" customHeight="1" x14ac:dyDescent="0.25">
      <c r="A33" s="28" t="s">
        <v>46</v>
      </c>
      <c r="B33" s="31">
        <f>SUM(B2:B32)</f>
        <v>0</v>
      </c>
      <c r="C33" s="31">
        <f>SUM(C2:C32)</f>
        <v>0</v>
      </c>
      <c r="D33" s="31">
        <f>SUM(D2:D32)</f>
        <v>0</v>
      </c>
      <c r="E33" s="31">
        <f>SUM(E2:E32)</f>
        <v>0</v>
      </c>
      <c r="F33" s="31">
        <f t="shared" ref="F33:V33" si="1">SUM(F2:F32)</f>
        <v>0</v>
      </c>
      <c r="G33" s="31">
        <f t="shared" si="1"/>
        <v>0</v>
      </c>
      <c r="H33" s="31">
        <f t="shared" si="1"/>
        <v>0</v>
      </c>
      <c r="I33" s="31">
        <f t="shared" si="1"/>
        <v>0</v>
      </c>
      <c r="J33" s="31">
        <f t="shared" si="1"/>
        <v>0</v>
      </c>
      <c r="K33" s="31">
        <f t="shared" si="1"/>
        <v>0</v>
      </c>
      <c r="L33" s="31">
        <f t="shared" si="1"/>
        <v>0</v>
      </c>
      <c r="M33" s="31">
        <f t="shared" si="1"/>
        <v>0</v>
      </c>
      <c r="N33" s="31">
        <f t="shared" si="1"/>
        <v>0</v>
      </c>
      <c r="O33" s="31">
        <f t="shared" si="1"/>
        <v>0</v>
      </c>
      <c r="P33" s="31">
        <f t="shared" si="1"/>
        <v>0</v>
      </c>
      <c r="Q33" s="31">
        <f t="shared" si="1"/>
        <v>0</v>
      </c>
      <c r="R33" s="31">
        <f t="shared" si="1"/>
        <v>0</v>
      </c>
      <c r="S33" s="31">
        <f t="shared" si="1"/>
        <v>0</v>
      </c>
      <c r="T33" s="31">
        <f t="shared" si="1"/>
        <v>0</v>
      </c>
      <c r="U33" s="31"/>
      <c r="V33" s="31">
        <f t="shared" si="1"/>
        <v>0</v>
      </c>
    </row>
    <row r="74" spans="12:12" x14ac:dyDescent="0.25">
      <c r="L74"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MAIO 2024</vt:lpstr>
      <vt:lpstr>SPLT</vt:lpstr>
      <vt:lpstr>TLPS</vt:lpstr>
      <vt:lpstr>PATIO</vt:lpstr>
      <vt:lpstr>KONI</vt:lpstr>
      <vt:lpstr>BOULEVARD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Luciana Medrado</cp:lastModifiedBy>
  <cp:lastPrinted>2022-06-07T16:11:51Z</cp:lastPrinted>
  <dcterms:created xsi:type="dcterms:W3CDTF">2020-05-12T14:28:13Z</dcterms:created>
  <dcterms:modified xsi:type="dcterms:W3CDTF">2024-07-05T17:43:33Z</dcterms:modified>
</cp:coreProperties>
</file>