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Evandro Costa\OneDrive\Área de Trabalho\RAFEEL BARRETO\"/>
    </mc:Choice>
  </mc:AlternateContent>
  <xr:revisionPtr revIDLastSave="0" documentId="13_ncr:1_{3B62D354-718F-4A8E-9DAD-5BC7304E733D}" xr6:coauthVersionLast="47" xr6:coauthVersionMax="47" xr10:uidLastSave="{00000000-0000-0000-0000-000000000000}"/>
  <bookViews>
    <workbookView xWindow="-120" yWindow="-120" windowWidth="20730" windowHeight="11040" activeTab="5" xr2:uid="{00000000-000D-0000-FFFF-FFFF00000000}"/>
  </bookViews>
  <sheets>
    <sheet name="OUTUBRO 2024" sheetId="4" r:id="rId1"/>
    <sheet name="SPLT" sheetId="6" r:id="rId2"/>
    <sheet name="TLPS" sheetId="7" r:id="rId3"/>
    <sheet name="PATIO" sheetId="9" r:id="rId4"/>
    <sheet name="KONI" sheetId="5" r:id="rId5"/>
    <sheet name="BOULEVARD" sheetId="1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4" l="1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B33" i="5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B33" i="9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B33" i="7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B33" i="6"/>
  <c r="B33" i="10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5" i="9"/>
  <c r="A3" i="9"/>
  <c r="A4" i="9" s="1"/>
  <c r="D6" i="4"/>
  <c r="H5" i="4"/>
  <c r="X5" i="4"/>
  <c r="T5" i="4"/>
  <c r="P5" i="4"/>
  <c r="L5" i="4"/>
  <c r="A6" i="9" l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D7" i="4"/>
  <c r="D4" i="4"/>
  <c r="A3" i="10" l="1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T6" i="4"/>
  <c r="H6" i="4"/>
  <c r="P6" i="4"/>
  <c r="L6" i="4"/>
  <c r="D33" i="10"/>
  <c r="C33" i="10"/>
  <c r="P4" i="4" l="1"/>
  <c r="P7" i="4"/>
  <c r="T7" i="4"/>
  <c r="T4" i="4"/>
  <c r="L4" i="4"/>
  <c r="L7" i="4"/>
  <c r="H4" i="4"/>
  <c r="H7" i="4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5" i="5" s="1"/>
  <c r="A16" i="5" s="1"/>
  <c r="A17" i="5" s="1"/>
  <c r="A18" i="5" s="1"/>
  <c r="A19" i="5" s="1"/>
  <c r="A20" i="5" s="1"/>
  <c r="A21" i="5" s="1"/>
  <c r="V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22" i="5" l="1"/>
  <c r="A23" i="5" s="1"/>
  <c r="A24" i="5" s="1"/>
  <c r="A25" i="5" s="1"/>
  <c r="A26" i="5" s="1"/>
  <c r="A27" i="5" s="1"/>
  <c r="A28" i="5" s="1"/>
  <c r="A29" i="5" s="1"/>
  <c r="A30" i="5" s="1"/>
  <c r="U17" i="4"/>
  <c r="X6" i="4"/>
  <c r="Y17" i="4" l="1"/>
  <c r="X7" i="4"/>
  <c r="X4" i="4"/>
  <c r="D10" i="4"/>
  <c r="D13" i="4"/>
  <c r="E13" i="4" s="1"/>
  <c r="I17" i="4"/>
  <c r="H10" i="4"/>
  <c r="H13" i="4"/>
  <c r="I13" i="4" s="1"/>
  <c r="T10" i="4"/>
  <c r="I14" i="4"/>
  <c r="H16" i="4"/>
  <c r="I16" i="4" s="1"/>
  <c r="E16" i="4"/>
  <c r="X16" i="4"/>
  <c r="Y16" i="4" s="1"/>
  <c r="Y18" i="4" s="1"/>
  <c r="X10" i="4"/>
  <c r="I11" i="4"/>
  <c r="Y11" i="4"/>
  <c r="T13" i="4"/>
  <c r="U13" i="4" s="1"/>
  <c r="E14" i="4"/>
  <c r="U14" i="4"/>
  <c r="X13" i="4"/>
  <c r="Y13" i="4" s="1"/>
  <c r="T16" i="4"/>
  <c r="U16" i="4" s="1"/>
  <c r="U11" i="4"/>
  <c r="E11" i="4"/>
  <c r="E17" i="4"/>
  <c r="Y14" i="4"/>
  <c r="I18" i="4" l="1"/>
  <c r="I15" i="4"/>
  <c r="Y10" i="4"/>
  <c r="Y12" i="4" s="1"/>
  <c r="I10" i="4"/>
  <c r="I12" i="4" s="1"/>
  <c r="U10" i="4"/>
  <c r="U12" i="4" s="1"/>
  <c r="E10" i="4"/>
  <c r="E12" i="4" s="1"/>
  <c r="E18" i="4"/>
  <c r="E15" i="4"/>
  <c r="M14" i="4"/>
  <c r="L13" i="4"/>
  <c r="M13" i="4" s="1"/>
  <c r="L16" i="4"/>
  <c r="M16" i="4" s="1"/>
  <c r="M17" i="4"/>
  <c r="M11" i="4"/>
  <c r="L10" i="4"/>
  <c r="U15" i="4"/>
  <c r="P16" i="4"/>
  <c r="Q16" i="4" s="1"/>
  <c r="P10" i="4"/>
  <c r="Q11" i="4"/>
  <c r="Q14" i="4"/>
  <c r="P13" i="4"/>
  <c r="Q13" i="4" s="1"/>
  <c r="Q17" i="4"/>
  <c r="Y15" i="4"/>
  <c r="M10" i="4" l="1"/>
  <c r="M12" i="4" s="1"/>
  <c r="Q10" i="4"/>
  <c r="Q12" i="4" s="1"/>
  <c r="Q15" i="4"/>
  <c r="Q18" i="4"/>
  <c r="M18" i="4"/>
  <c r="M1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D15" authorId="0" shapeId="0" xr:uid="{3542D57D-4091-4430-9E15-5A6236058D54}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                                                                                                                                                                                                                                 </t>
        </r>
      </text>
    </comment>
  </commentList>
</comments>
</file>

<file path=xl/sharedStrings.xml><?xml version="1.0" encoding="utf-8"?>
<sst xmlns="http://schemas.openxmlformats.org/spreadsheetml/2006/main" count="584" uniqueCount="119">
  <si>
    <t>Vendas Diárias</t>
  </si>
  <si>
    <t>Gerente</t>
  </si>
  <si>
    <t>Equipe</t>
  </si>
  <si>
    <t>1ª Meta</t>
  </si>
  <si>
    <t>2ª Meta</t>
  </si>
  <si>
    <t>Projeção</t>
  </si>
  <si>
    <t>Dia</t>
  </si>
  <si>
    <t>dom</t>
  </si>
  <si>
    <t>seg</t>
  </si>
  <si>
    <t>ter</t>
  </si>
  <si>
    <t>qua</t>
  </si>
  <si>
    <t>qui</t>
  </si>
  <si>
    <t>sex</t>
  </si>
  <si>
    <t>sáb</t>
  </si>
  <si>
    <t>3ª Meta</t>
  </si>
  <si>
    <t>Metas de Vendas</t>
  </si>
  <si>
    <t xml:space="preserve">B O N I F I C A Ç Õ E S </t>
  </si>
  <si>
    <t>Vendas Acumuladas</t>
  </si>
  <si>
    <t>META DIÁRIA DE VENDAS PARA ALCANÇAR 2ª META</t>
  </si>
  <si>
    <t>Média/ Diária Realizada</t>
  </si>
  <si>
    <t>MÉDIA DIÁRIA DE VENDAS PARA ALCANÇAR 1ª META</t>
  </si>
  <si>
    <t>SPOLETO BSB</t>
  </si>
  <si>
    <t>SPOLETO CNB</t>
  </si>
  <si>
    <t>PEIXE PATIO</t>
  </si>
  <si>
    <t>KONI</t>
  </si>
  <si>
    <t>META DE FATURAMENTO</t>
  </si>
  <si>
    <t>DIA</t>
  </si>
  <si>
    <t>DINHEIRO</t>
  </si>
  <si>
    <t>MASTER CRED</t>
  </si>
  <si>
    <t>VOUCHER</t>
  </si>
  <si>
    <t>VALE</t>
  </si>
  <si>
    <t>EXTRA</t>
  </si>
  <si>
    <t>PÃO</t>
  </si>
  <si>
    <t>DESPESAS</t>
  </si>
  <si>
    <t>VISA CRED</t>
  </si>
  <si>
    <t>VISA DEB</t>
  </si>
  <si>
    <t>ALMOÇO</t>
  </si>
  <si>
    <t>PASSAGEM</t>
  </si>
  <si>
    <t>MASTER DEB</t>
  </si>
  <si>
    <t>ALELO</t>
  </si>
  <si>
    <t>TICKET</t>
  </si>
  <si>
    <t>ELO DEB</t>
  </si>
  <si>
    <t>ELO CRED</t>
  </si>
  <si>
    <t>AMERICAN</t>
  </si>
  <si>
    <t>SODEXO</t>
  </si>
  <si>
    <t>VR</t>
  </si>
  <si>
    <t>TOTAL</t>
  </si>
  <si>
    <t>IFOOD</t>
  </si>
  <si>
    <t>RAPPI</t>
  </si>
  <si>
    <t>....... +14</t>
  </si>
  <si>
    <t>GRATIFI</t>
  </si>
  <si>
    <t>DISCRI</t>
  </si>
  <si>
    <t>GRATIF</t>
  </si>
  <si>
    <t>CONSUMO</t>
  </si>
  <si>
    <t>DISTRI</t>
  </si>
  <si>
    <t>DISCRIM</t>
  </si>
  <si>
    <t>NOME</t>
  </si>
  <si>
    <t>DEPESAS</t>
  </si>
  <si>
    <t>[J</t>
  </si>
  <si>
    <t>PIX</t>
  </si>
  <si>
    <t xml:space="preserve"> </t>
  </si>
  <si>
    <t>PIX:</t>
  </si>
  <si>
    <t xml:space="preserve">  </t>
  </si>
  <si>
    <t/>
  </si>
  <si>
    <t>MARC</t>
  </si>
  <si>
    <t>POKE´S</t>
  </si>
  <si>
    <t>CONSUME</t>
  </si>
  <si>
    <t>PASSAGENS</t>
  </si>
  <si>
    <t>SPLT</t>
  </si>
  <si>
    <t>CNB</t>
  </si>
  <si>
    <t>RISOTO</t>
  </si>
  <si>
    <t>SALADA</t>
  </si>
  <si>
    <t>CARNE</t>
  </si>
  <si>
    <t xml:space="preserve">RISOTO </t>
  </si>
  <si>
    <t>YAKISOBA</t>
  </si>
  <si>
    <t>ANTONIA</t>
  </si>
  <si>
    <t>CACIA</t>
  </si>
  <si>
    <t>MERCADO</t>
  </si>
  <si>
    <t>CARLOS</t>
  </si>
  <si>
    <t>XEROX E CADERNO</t>
  </si>
  <si>
    <t>GABRIEL</t>
  </si>
  <si>
    <t>ELENILSA</t>
  </si>
  <si>
    <t>ADESIVOS</t>
  </si>
  <si>
    <t>DETERGENTE</t>
  </si>
  <si>
    <t>DISCR</t>
  </si>
  <si>
    <t>CANETA</t>
  </si>
  <si>
    <t>XEROX</t>
  </si>
  <si>
    <t>CLAUDIA</t>
  </si>
  <si>
    <t>BALINHAS</t>
  </si>
  <si>
    <t>LECIANA</t>
  </si>
  <si>
    <t>DESCARTAVEL</t>
  </si>
  <si>
    <t>PIZZA/12/10</t>
  </si>
  <si>
    <t>NATALIA</t>
  </si>
  <si>
    <t>BEATRIZ</t>
  </si>
  <si>
    <t>GARRAFA DE CAFÉ</t>
  </si>
  <si>
    <t>TEMPERO</t>
  </si>
  <si>
    <t>AÇÃO DELIVERY</t>
  </si>
  <si>
    <t>CAFÉ</t>
  </si>
  <si>
    <t>VALDIR</t>
  </si>
  <si>
    <t>STEFANY</t>
  </si>
  <si>
    <t>ELINEUDO</t>
  </si>
  <si>
    <t>JANETH</t>
  </si>
  <si>
    <t>FLAVIO</t>
  </si>
  <si>
    <t>DESPESDAS</t>
  </si>
  <si>
    <t>MIMO DELIVERY</t>
  </si>
  <si>
    <t>REMEDIO</t>
  </si>
  <si>
    <t>RAFAEL</t>
  </si>
  <si>
    <t>CHRISTIANE</t>
  </si>
  <si>
    <t>METAS DE SETEMBRO</t>
  </si>
  <si>
    <t>ALINE</t>
  </si>
  <si>
    <t>KELLY</t>
  </si>
  <si>
    <t>COADOR DE CAFÉ</t>
  </si>
  <si>
    <t>ANA PAULA</t>
  </si>
  <si>
    <t xml:space="preserve">CARLOS </t>
  </si>
  <si>
    <t>CALOS</t>
  </si>
  <si>
    <t>ELENEUDO</t>
  </si>
  <si>
    <t>METAS DE JUNHO</t>
  </si>
  <si>
    <t>META  DE VENDA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</si>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</sst>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  <numFmt numFmtId="165" formatCode="00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6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indexed="8"/>
      <name val="Calibri"/>
      <family val="2"/>
      <scheme val="minor"/>
    </font>
    <font>
      <b/>
      <i/>
      <sz val="11"/>
      <color theme="8" tint="-0.249977111117893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rgb="FF000000"/>
      </bottom>
      <diagonal/>
    </border>
    <border>
      <left/>
      <right style="hair">
        <color indexed="64"/>
      </right>
      <top style="hair">
        <color indexed="64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  <xf numFmtId="0" fontId="40" fillId="0" borderId="0"/>
  </cellStyleXfs>
  <cellXfs count="138">
    <xf numFmtId="0" fontId="0" fillId="0" borderId="0" xfId="0"/>
    <xf numFmtId="0" fontId="0" fillId="0" borderId="0" xfId="0" applyAlignment="1">
      <alignment vertical="center"/>
    </xf>
    <xf numFmtId="0" fontId="19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22" fillId="0" borderId="0" xfId="0" applyFont="1" applyAlignment="1">
      <alignment vertical="center"/>
    </xf>
    <xf numFmtId="0" fontId="0" fillId="33" borderId="0" xfId="0" applyFill="1" applyAlignment="1">
      <alignment vertical="center"/>
    </xf>
    <xf numFmtId="0" fontId="18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33" borderId="0" xfId="0" applyFill="1" applyAlignment="1">
      <alignment horizontal="right" vertical="center"/>
    </xf>
    <xf numFmtId="0" fontId="17" fillId="33" borderId="0" xfId="0" applyFont="1" applyFill="1" applyAlignment="1">
      <alignment horizontal="center" vertical="center"/>
    </xf>
    <xf numFmtId="0" fontId="17" fillId="33" borderId="0" xfId="0" applyFont="1" applyFill="1" applyAlignment="1">
      <alignment vertical="center"/>
    </xf>
    <xf numFmtId="0" fontId="24" fillId="33" borderId="0" xfId="0" applyFont="1" applyFill="1" applyAlignment="1">
      <alignment horizontal="center" vertical="center"/>
    </xf>
    <xf numFmtId="0" fontId="16" fillId="33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26" fillId="33" borderId="0" xfId="0" applyFont="1" applyFill="1" applyAlignment="1">
      <alignment vertical="center"/>
    </xf>
    <xf numFmtId="0" fontId="26" fillId="0" borderId="0" xfId="0" applyFont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0" fontId="27" fillId="0" borderId="0" xfId="0" applyFont="1" applyAlignment="1">
      <alignment vertical="center"/>
    </xf>
    <xf numFmtId="4" fontId="17" fillId="33" borderId="0" xfId="0" applyNumberFormat="1" applyFont="1" applyFill="1" applyAlignment="1">
      <alignment horizontal="center" vertical="center"/>
    </xf>
    <xf numFmtId="4" fontId="13" fillId="33" borderId="0" xfId="0" applyNumberFormat="1" applyFont="1" applyFill="1" applyAlignment="1">
      <alignment horizontal="center" vertical="center"/>
    </xf>
    <xf numFmtId="164" fontId="0" fillId="33" borderId="0" xfId="0" applyNumberFormat="1" applyFill="1" applyAlignment="1">
      <alignment vertical="center"/>
    </xf>
    <xf numFmtId="0" fontId="29" fillId="33" borderId="0" xfId="0" applyFont="1" applyFill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44" fontId="0" fillId="0" borderId="0" xfId="42" applyFont="1" applyAlignment="1">
      <alignment horizontal="center"/>
    </xf>
    <xf numFmtId="0" fontId="13" fillId="36" borderId="26" xfId="0" applyFont="1" applyFill="1" applyBorder="1" applyAlignment="1">
      <alignment horizontal="center" vertical="center"/>
    </xf>
    <xf numFmtId="0" fontId="30" fillId="37" borderId="26" xfId="0" applyFont="1" applyFill="1" applyBorder="1" applyAlignment="1">
      <alignment horizontal="center"/>
    </xf>
    <xf numFmtId="44" fontId="30" fillId="37" borderId="26" xfId="42" applyFont="1" applyFill="1" applyBorder="1" applyAlignment="1">
      <alignment horizontal="center"/>
    </xf>
    <xf numFmtId="44" fontId="13" fillId="36" borderId="26" xfId="42" applyFont="1" applyFill="1" applyBorder="1" applyAlignment="1">
      <alignment horizontal="center" vertical="center"/>
    </xf>
    <xf numFmtId="4" fontId="17" fillId="0" borderId="0" xfId="0" applyNumberFormat="1" applyFont="1" applyAlignment="1">
      <alignment horizontal="center" vertical="center"/>
    </xf>
    <xf numFmtId="4" fontId="17" fillId="0" borderId="0" xfId="0" applyNumberFormat="1" applyFont="1" applyAlignment="1">
      <alignment vertical="center"/>
    </xf>
    <xf numFmtId="4" fontId="28" fillId="0" borderId="0" xfId="0" applyNumberFormat="1" applyFont="1" applyAlignment="1">
      <alignment horizontal="center" vertical="center"/>
    </xf>
    <xf numFmtId="4" fontId="28" fillId="0" borderId="0" xfId="0" applyNumberFormat="1" applyFont="1" applyAlignment="1">
      <alignment vertical="center"/>
    </xf>
    <xf numFmtId="4" fontId="24" fillId="0" borderId="0" xfId="0" applyNumberFormat="1" applyFont="1" applyAlignment="1">
      <alignment horizontal="center" vertical="center"/>
    </xf>
    <xf numFmtId="4" fontId="24" fillId="0" borderId="0" xfId="0" applyNumberFormat="1" applyFont="1" applyAlignment="1">
      <alignment vertical="center"/>
    </xf>
    <xf numFmtId="0" fontId="24" fillId="0" borderId="0" xfId="0" applyFont="1" applyAlignment="1">
      <alignment horizontal="center" vertical="center"/>
    </xf>
    <xf numFmtId="4" fontId="29" fillId="0" borderId="0" xfId="0" applyNumberFormat="1" applyFont="1" applyAlignment="1">
      <alignment horizontal="center" vertical="center"/>
    </xf>
    <xf numFmtId="0" fontId="17" fillId="0" borderId="0" xfId="0" applyFont="1" applyAlignment="1">
      <alignment vertical="center"/>
    </xf>
    <xf numFmtId="4" fontId="13" fillId="0" borderId="0" xfId="0" applyNumberFormat="1" applyFont="1" applyAlignment="1">
      <alignment horizontal="center" vertical="center"/>
    </xf>
    <xf numFmtId="0" fontId="26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4" fontId="13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164" fontId="16" fillId="0" borderId="0" xfId="0" applyNumberFormat="1" applyFont="1" applyAlignment="1">
      <alignment vertical="center"/>
    </xf>
    <xf numFmtId="0" fontId="31" fillId="0" borderId="0" xfId="0" applyFont="1" applyAlignment="1">
      <alignment vertical="center"/>
    </xf>
    <xf numFmtId="4" fontId="35" fillId="0" borderId="0" xfId="0" applyNumberFormat="1" applyFont="1" applyAlignment="1">
      <alignment horizontal="center" vertical="center"/>
    </xf>
    <xf numFmtId="4" fontId="35" fillId="0" borderId="0" xfId="0" applyNumberFormat="1" applyFont="1" applyAlignment="1">
      <alignment vertical="center"/>
    </xf>
    <xf numFmtId="0" fontId="35" fillId="0" borderId="0" xfId="0" applyFont="1" applyAlignment="1">
      <alignment horizontal="center" vertical="center"/>
    </xf>
    <xf numFmtId="17" fontId="21" fillId="36" borderId="26" xfId="0" applyNumberFormat="1" applyFont="1" applyFill="1" applyBorder="1" applyAlignment="1">
      <alignment horizontal="center" vertical="center"/>
    </xf>
    <xf numFmtId="164" fontId="23" fillId="38" borderId="26" xfId="0" applyNumberFormat="1" applyFont="1" applyFill="1" applyBorder="1" applyAlignment="1">
      <alignment horizontal="center" vertical="center" wrapText="1"/>
    </xf>
    <xf numFmtId="4" fontId="13" fillId="36" borderId="0" xfId="0" applyNumberFormat="1" applyFont="1" applyFill="1" applyAlignment="1">
      <alignment horizontal="center" vertical="center"/>
    </xf>
    <xf numFmtId="4" fontId="13" fillId="38" borderId="0" xfId="0" applyNumberFormat="1" applyFont="1" applyFill="1" applyAlignment="1">
      <alignment horizontal="center" vertical="center"/>
    </xf>
    <xf numFmtId="164" fontId="18" fillId="36" borderId="21" xfId="0" applyNumberFormat="1" applyFont="1" applyFill="1" applyBorder="1" applyAlignment="1">
      <alignment horizontal="center" vertical="center"/>
    </xf>
    <xf numFmtId="164" fontId="13" fillId="36" borderId="13" xfId="0" applyNumberFormat="1" applyFont="1" applyFill="1" applyBorder="1" applyAlignment="1">
      <alignment horizontal="center" vertical="center"/>
    </xf>
    <xf numFmtId="164" fontId="25" fillId="36" borderId="13" xfId="0" applyNumberFormat="1" applyFont="1" applyFill="1" applyBorder="1" applyAlignment="1">
      <alignment horizontal="center" vertical="center"/>
    </xf>
    <xf numFmtId="4" fontId="31" fillId="33" borderId="16" xfId="0" applyNumberFormat="1" applyFont="1" applyFill="1" applyBorder="1" applyAlignment="1">
      <alignment horizontal="center" vertical="center"/>
    </xf>
    <xf numFmtId="4" fontId="31" fillId="33" borderId="21" xfId="0" applyNumberFormat="1" applyFont="1" applyFill="1" applyBorder="1" applyAlignment="1">
      <alignment horizontal="center" vertical="center"/>
    </xf>
    <xf numFmtId="0" fontId="13" fillId="36" borderId="17" xfId="0" applyFont="1" applyFill="1" applyBorder="1" applyAlignment="1">
      <alignment horizontal="center" vertical="center" wrapText="1"/>
    </xf>
    <xf numFmtId="165" fontId="36" fillId="34" borderId="10" xfId="0" applyNumberFormat="1" applyFont="1" applyFill="1" applyBorder="1" applyAlignment="1">
      <alignment horizontal="center" vertical="center" wrapText="1"/>
    </xf>
    <xf numFmtId="8" fontId="36" fillId="34" borderId="10" xfId="0" applyNumberFormat="1" applyFont="1" applyFill="1" applyBorder="1" applyAlignment="1">
      <alignment horizontal="right" vertical="center" wrapText="1"/>
    </xf>
    <xf numFmtId="164" fontId="36" fillId="34" borderId="10" xfId="0" applyNumberFormat="1" applyFont="1" applyFill="1" applyBorder="1" applyAlignment="1">
      <alignment horizontal="right" vertical="center" wrapText="1"/>
    </xf>
    <xf numFmtId="164" fontId="36" fillId="34" borderId="18" xfId="0" applyNumberFormat="1" applyFont="1" applyFill="1" applyBorder="1" applyAlignment="1">
      <alignment horizontal="right" vertical="center" wrapText="1"/>
    </xf>
    <xf numFmtId="0" fontId="31" fillId="33" borderId="0" xfId="0" applyFont="1" applyFill="1" applyAlignment="1">
      <alignment vertical="center"/>
    </xf>
    <xf numFmtId="164" fontId="32" fillId="33" borderId="26" xfId="42" applyNumberFormat="1" applyFont="1" applyFill="1" applyBorder="1" applyAlignment="1">
      <alignment horizontal="center" vertical="center"/>
    </xf>
    <xf numFmtId="0" fontId="35" fillId="33" borderId="0" xfId="0" applyFont="1" applyFill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2" fillId="33" borderId="26" xfId="0" applyFont="1" applyFill="1" applyBorder="1" applyAlignment="1">
      <alignment horizontal="center" vertical="center"/>
    </xf>
    <xf numFmtId="0" fontId="33" fillId="0" borderId="0" xfId="0" applyFont="1" applyAlignment="1">
      <alignment vertical="center"/>
    </xf>
    <xf numFmtId="44" fontId="14" fillId="37" borderId="26" xfId="42" applyFont="1" applyFill="1" applyBorder="1" applyAlignment="1">
      <alignment horizontal="center"/>
    </xf>
    <xf numFmtId="0" fontId="37" fillId="0" borderId="0" xfId="0" applyFont="1"/>
    <xf numFmtId="44" fontId="38" fillId="37" borderId="26" xfId="42" applyFont="1" applyFill="1" applyBorder="1" applyAlignment="1">
      <alignment horizontal="center"/>
    </xf>
    <xf numFmtId="8" fontId="30" fillId="37" borderId="26" xfId="42" applyNumberFormat="1" applyFont="1" applyFill="1" applyBorder="1" applyAlignment="1">
      <alignment horizontal="center"/>
    </xf>
    <xf numFmtId="0" fontId="0" fillId="37" borderId="0" xfId="0" applyFill="1"/>
    <xf numFmtId="44" fontId="39" fillId="37" borderId="26" xfId="42" applyFont="1" applyFill="1" applyBorder="1" applyAlignment="1">
      <alignment horizontal="center"/>
    </xf>
    <xf numFmtId="0" fontId="16" fillId="0" borderId="0" xfId="0" quotePrefix="1" applyFont="1" applyAlignment="1">
      <alignment vertical="center"/>
    </xf>
    <xf numFmtId="165" fontId="36" fillId="33" borderId="0" xfId="0" applyNumberFormat="1" applyFont="1" applyFill="1" applyAlignment="1">
      <alignment horizontal="center" vertical="center" wrapText="1"/>
    </xf>
    <xf numFmtId="165" fontId="36" fillId="33" borderId="10" xfId="0" applyNumberFormat="1" applyFont="1" applyFill="1" applyBorder="1" applyAlignment="1">
      <alignment horizontal="center" vertical="center" wrapText="1"/>
    </xf>
    <xf numFmtId="164" fontId="30" fillId="37" borderId="26" xfId="0" applyNumberFormat="1" applyFont="1" applyFill="1" applyBorder="1" applyAlignment="1">
      <alignment horizontal="center"/>
    </xf>
    <xf numFmtId="164" fontId="41" fillId="34" borderId="10" xfId="0" applyNumberFormat="1" applyFont="1" applyFill="1" applyBorder="1" applyAlignment="1">
      <alignment horizontal="right" vertical="center" wrapText="1"/>
    </xf>
    <xf numFmtId="44" fontId="17" fillId="0" borderId="0" xfId="42" applyFont="1" applyAlignment="1">
      <alignment horizontal="center"/>
    </xf>
    <xf numFmtId="44" fontId="17" fillId="33" borderId="0" xfId="42" applyFont="1" applyFill="1" applyBorder="1" applyAlignment="1">
      <alignment horizontal="center"/>
    </xf>
    <xf numFmtId="44" fontId="14" fillId="39" borderId="26" xfId="42" applyFont="1" applyFill="1" applyBorder="1" applyAlignment="1">
      <alignment horizontal="center"/>
    </xf>
    <xf numFmtId="44" fontId="30" fillId="34" borderId="26" xfId="42" applyFont="1" applyFill="1" applyBorder="1" applyAlignment="1">
      <alignment horizontal="center"/>
    </xf>
    <xf numFmtId="44" fontId="14" fillId="40" borderId="26" xfId="42" applyFont="1" applyFill="1" applyBorder="1" applyAlignment="1">
      <alignment horizontal="center"/>
    </xf>
    <xf numFmtId="0" fontId="42" fillId="36" borderId="26" xfId="0" applyFont="1" applyFill="1" applyBorder="1" applyAlignment="1">
      <alignment horizontal="center" vertical="center"/>
    </xf>
    <xf numFmtId="0" fontId="43" fillId="0" borderId="0" xfId="0" applyFont="1"/>
    <xf numFmtId="44" fontId="44" fillId="37" borderId="26" xfId="42" applyFont="1" applyFill="1" applyBorder="1" applyAlignment="1">
      <alignment horizontal="center"/>
    </xf>
    <xf numFmtId="44" fontId="45" fillId="37" borderId="26" xfId="42" applyFont="1" applyFill="1" applyBorder="1" applyAlignment="1">
      <alignment horizontal="center"/>
    </xf>
    <xf numFmtId="44" fontId="30" fillId="37" borderId="29" xfId="42" applyFont="1" applyFill="1" applyBorder="1" applyAlignment="1">
      <alignment horizontal="center"/>
    </xf>
    <xf numFmtId="44" fontId="38" fillId="39" borderId="26" xfId="42" applyFont="1" applyFill="1" applyBorder="1" applyAlignment="1">
      <alignment horizontal="center"/>
    </xf>
    <xf numFmtId="44" fontId="30" fillId="39" borderId="26" xfId="42" applyFont="1" applyFill="1" applyBorder="1" applyAlignment="1">
      <alignment horizontal="center"/>
    </xf>
    <xf numFmtId="0" fontId="34" fillId="33" borderId="19" xfId="0" applyFont="1" applyFill="1" applyBorder="1" applyAlignment="1">
      <alignment horizontal="center" vertical="center"/>
    </xf>
    <xf numFmtId="0" fontId="34" fillId="33" borderId="23" xfId="0" applyFont="1" applyFill="1" applyBorder="1" applyAlignment="1">
      <alignment horizontal="center" vertical="center"/>
    </xf>
    <xf numFmtId="0" fontId="34" fillId="33" borderId="22" xfId="0" applyFont="1" applyFill="1" applyBorder="1" applyAlignment="1">
      <alignment horizontal="center" vertical="center"/>
    </xf>
    <xf numFmtId="0" fontId="21" fillId="36" borderId="26" xfId="0" applyFont="1" applyFill="1" applyBorder="1" applyAlignment="1">
      <alignment horizontal="center" vertical="center"/>
    </xf>
    <xf numFmtId="0" fontId="21" fillId="35" borderId="26" xfId="0" applyFont="1" applyFill="1" applyBorder="1" applyAlignment="1">
      <alignment horizontal="center" vertical="center"/>
    </xf>
    <xf numFmtId="0" fontId="23" fillId="38" borderId="26" xfId="0" quotePrefix="1" applyFont="1" applyFill="1" applyBorder="1" applyAlignment="1">
      <alignment horizontal="right" vertical="center" wrapText="1"/>
    </xf>
    <xf numFmtId="0" fontId="23" fillId="38" borderId="26" xfId="0" quotePrefix="1" applyFont="1" applyFill="1" applyBorder="1" applyAlignment="1">
      <alignment horizontal="center" vertical="center" wrapText="1"/>
    </xf>
    <xf numFmtId="0" fontId="13" fillId="38" borderId="11" xfId="0" applyFont="1" applyFill="1" applyBorder="1" applyAlignment="1">
      <alignment horizontal="right" vertical="center" wrapText="1"/>
    </xf>
    <xf numFmtId="0" fontId="13" fillId="38" borderId="12" xfId="0" applyFont="1" applyFill="1" applyBorder="1" applyAlignment="1">
      <alignment horizontal="right" vertical="center" wrapText="1"/>
    </xf>
    <xf numFmtId="0" fontId="13" fillId="38" borderId="14" xfId="0" applyFont="1" applyFill="1" applyBorder="1" applyAlignment="1">
      <alignment horizontal="right" vertical="center" wrapText="1"/>
    </xf>
    <xf numFmtId="0" fontId="13" fillId="38" borderId="15" xfId="0" applyFont="1" applyFill="1" applyBorder="1" applyAlignment="1">
      <alignment horizontal="right" vertical="center" wrapText="1"/>
    </xf>
    <xf numFmtId="164" fontId="23" fillId="38" borderId="13" xfId="0" applyNumberFormat="1" applyFont="1" applyFill="1" applyBorder="1" applyAlignment="1">
      <alignment horizontal="left" vertical="center"/>
    </xf>
    <xf numFmtId="164" fontId="23" fillId="38" borderId="16" xfId="0" applyNumberFormat="1" applyFont="1" applyFill="1" applyBorder="1" applyAlignment="1">
      <alignment horizontal="left" vertical="center"/>
    </xf>
    <xf numFmtId="164" fontId="23" fillId="36" borderId="13" xfId="0" applyNumberFormat="1" applyFont="1" applyFill="1" applyBorder="1" applyAlignment="1">
      <alignment horizontal="left" vertical="center"/>
    </xf>
    <xf numFmtId="164" fontId="23" fillId="36" borderId="16" xfId="0" applyNumberFormat="1" applyFont="1" applyFill="1" applyBorder="1" applyAlignment="1">
      <alignment horizontal="left" vertical="center"/>
    </xf>
    <xf numFmtId="0" fontId="13" fillId="36" borderId="11" xfId="0" applyFont="1" applyFill="1" applyBorder="1" applyAlignment="1">
      <alignment horizontal="right" vertical="center" wrapText="1"/>
    </xf>
    <xf numFmtId="0" fontId="13" fillId="36" borderId="12" xfId="0" applyFont="1" applyFill="1" applyBorder="1" applyAlignment="1">
      <alignment horizontal="right" vertical="center" wrapText="1"/>
    </xf>
    <xf numFmtId="0" fontId="13" fillId="36" borderId="14" xfId="0" applyFont="1" applyFill="1" applyBorder="1" applyAlignment="1">
      <alignment horizontal="right" vertical="center" wrapText="1"/>
    </xf>
    <xf numFmtId="0" fontId="13" fillId="36" borderId="15" xfId="0" applyFont="1" applyFill="1" applyBorder="1" applyAlignment="1">
      <alignment horizontal="right" vertical="center" wrapText="1"/>
    </xf>
    <xf numFmtId="0" fontId="13" fillId="36" borderId="11" xfId="0" applyFont="1" applyFill="1" applyBorder="1" applyAlignment="1">
      <alignment horizontal="center" vertical="center" wrapText="1"/>
    </xf>
    <xf numFmtId="0" fontId="13" fillId="36" borderId="12" xfId="0" applyFont="1" applyFill="1" applyBorder="1" applyAlignment="1">
      <alignment horizontal="center" vertical="center" wrapText="1"/>
    </xf>
    <xf numFmtId="0" fontId="13" fillId="36" borderId="14" xfId="0" applyFont="1" applyFill="1" applyBorder="1" applyAlignment="1">
      <alignment horizontal="center" vertical="center" wrapText="1"/>
    </xf>
    <xf numFmtId="0" fontId="13" fillId="36" borderId="15" xfId="0" applyFont="1" applyFill="1" applyBorder="1" applyAlignment="1">
      <alignment horizontal="center" vertical="center" wrapText="1"/>
    </xf>
    <xf numFmtId="164" fontId="23" fillId="36" borderId="13" xfId="0" applyNumberFormat="1" applyFont="1" applyFill="1" applyBorder="1" applyAlignment="1">
      <alignment horizontal="center" vertical="center"/>
    </xf>
    <xf numFmtId="164" fontId="23" fillId="36" borderId="16" xfId="0" applyNumberFormat="1" applyFont="1" applyFill="1" applyBorder="1" applyAlignment="1">
      <alignment horizontal="center" vertical="center"/>
    </xf>
    <xf numFmtId="0" fontId="18" fillId="36" borderId="11" xfId="0" applyFont="1" applyFill="1" applyBorder="1" applyAlignment="1">
      <alignment horizontal="center" vertical="center"/>
    </xf>
    <xf numFmtId="0" fontId="18" fillId="36" borderId="12" xfId="0" applyFont="1" applyFill="1" applyBorder="1" applyAlignment="1">
      <alignment horizontal="center" vertical="center"/>
    </xf>
    <xf numFmtId="4" fontId="31" fillId="33" borderId="20" xfId="0" applyNumberFormat="1" applyFont="1" applyFill="1" applyBorder="1" applyAlignment="1">
      <alignment horizontal="left" vertical="center"/>
    </xf>
    <xf numFmtId="4" fontId="31" fillId="33" borderId="0" xfId="0" applyNumberFormat="1" applyFont="1" applyFill="1" applyAlignment="1">
      <alignment horizontal="left" vertical="center"/>
    </xf>
    <xf numFmtId="0" fontId="13" fillId="36" borderId="11" xfId="0" applyFont="1" applyFill="1" applyBorder="1" applyAlignment="1">
      <alignment horizontal="center" vertical="center"/>
    </xf>
    <xf numFmtId="0" fontId="13" fillId="36" borderId="12" xfId="0" applyFont="1" applyFill="1" applyBorder="1" applyAlignment="1">
      <alignment horizontal="center" vertical="center"/>
    </xf>
    <xf numFmtId="4" fontId="31" fillId="33" borderId="14" xfId="0" applyNumberFormat="1" applyFont="1" applyFill="1" applyBorder="1" applyAlignment="1">
      <alignment horizontal="left" vertical="center"/>
    </xf>
    <xf numFmtId="4" fontId="31" fillId="33" borderId="15" xfId="0" applyNumberFormat="1" applyFont="1" applyFill="1" applyBorder="1" applyAlignment="1">
      <alignment horizontal="left" vertical="center"/>
    </xf>
    <xf numFmtId="0" fontId="13" fillId="36" borderId="19" xfId="0" applyFont="1" applyFill="1" applyBorder="1" applyAlignment="1">
      <alignment horizontal="center" vertical="center" wrapText="1"/>
    </xf>
    <xf numFmtId="0" fontId="13" fillId="36" borderId="22" xfId="0" applyFont="1" applyFill="1" applyBorder="1" applyAlignment="1">
      <alignment horizontal="center" vertical="center" wrapText="1"/>
    </xf>
    <xf numFmtId="0" fontId="13" fillId="36" borderId="24" xfId="0" applyFont="1" applyFill="1" applyBorder="1" applyAlignment="1">
      <alignment horizontal="center" vertical="center" wrapText="1"/>
    </xf>
    <xf numFmtId="0" fontId="13" fillId="36" borderId="25" xfId="0" applyFont="1" applyFill="1" applyBorder="1" applyAlignment="1">
      <alignment horizontal="center" vertical="center" wrapText="1"/>
    </xf>
    <xf numFmtId="17" fontId="18" fillId="36" borderId="26" xfId="0" applyNumberFormat="1" applyFont="1" applyFill="1" applyBorder="1" applyAlignment="1">
      <alignment horizontal="center" vertical="center"/>
    </xf>
    <xf numFmtId="0" fontId="34" fillId="33" borderId="26" xfId="0" applyFont="1" applyFill="1" applyBorder="1" applyAlignment="1">
      <alignment horizontal="center" vertical="center"/>
    </xf>
    <xf numFmtId="0" fontId="18" fillId="36" borderId="27" xfId="0" applyFont="1" applyFill="1" applyBorder="1" applyAlignment="1">
      <alignment horizontal="center" vertical="center"/>
    </xf>
    <xf numFmtId="0" fontId="18" fillId="36" borderId="28" xfId="0" applyFont="1" applyFill="1" applyBorder="1" applyAlignment="1">
      <alignment horizontal="center" vertical="center"/>
    </xf>
    <xf numFmtId="0" fontId="18" fillId="36" borderId="26" xfId="0" applyFont="1" applyFill="1" applyBorder="1" applyAlignment="1">
      <alignment horizontal="center" vertical="center"/>
    </xf>
    <xf numFmtId="164" fontId="23" fillId="38" borderId="26" xfId="0" applyNumberFormat="1" applyFont="1" applyFill="1" applyBorder="1" applyAlignment="1">
      <alignment horizontal="center" vertical="center"/>
    </xf>
    <xf numFmtId="0" fontId="23" fillId="38" borderId="26" xfId="0" applyFont="1" applyFill="1" applyBorder="1" applyAlignment="1">
      <alignment horizontal="right" vertical="center" wrapText="1"/>
    </xf>
  </cellXfs>
  <cellStyles count="44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Moeda" xfId="42" builtinId="4"/>
    <cellStyle name="Neutro" xfId="8" builtinId="28" customBuiltin="1"/>
    <cellStyle name="Normal" xfId="0" builtinId="0"/>
    <cellStyle name="Normal 2" xfId="43" xr:uid="{7F9AF06B-EA3D-4C02-B64F-BCA0546D84E8}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776D"/>
      <color rgb="FF00CC00"/>
      <color rgb="FF0000FF"/>
      <color rgb="FFFF33CC"/>
      <color rgb="FFFF66FF"/>
      <color rgb="FFFFFF00"/>
      <color rgb="FF00FF00"/>
      <color rgb="FF9966FF"/>
      <color rgb="FFFF8A81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2117</xdr:colOff>
          <xdr:row>1</xdr:row>
          <xdr:rowOff>224367</xdr:rowOff>
        </xdr:from>
        <xdr:to>
          <xdr:col>1</xdr:col>
          <xdr:colOff>821267</xdr:colOff>
          <xdr:row>2</xdr:row>
          <xdr:rowOff>201083</xdr:rowOff>
        </xdr:to>
        <xdr:sp macro="" textlink="">
          <xdr:nvSpPr>
            <xdr:cNvPr id="4097" name="Control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4"/>
  <dimension ref="A1:Y3345"/>
  <sheetViews>
    <sheetView showGridLines="0" zoomScale="90" zoomScaleNormal="90" workbookViewId="0">
      <pane xSplit="1" ySplit="6" topLeftCell="B7" activePane="bottomRight" state="frozen"/>
      <selection pane="topRight" activeCell="B1" sqref="B1"/>
      <selection pane="bottomLeft" activeCell="A6" sqref="A6"/>
      <selection pane="bottomRight" activeCell="B3" sqref="B3:D3"/>
    </sheetView>
  </sheetViews>
  <sheetFormatPr defaultColWidth="12.7109375" defaultRowHeight="15" x14ac:dyDescent="0.25"/>
  <cols>
    <col min="1" max="1" width="2.5703125" style="1" customWidth="1"/>
    <col min="2" max="3" width="12.7109375" style="1" customWidth="1"/>
    <col min="4" max="4" width="18.5703125" style="3" bestFit="1" customWidth="1"/>
    <col min="5" max="5" width="2.85546875" style="32" customWidth="1"/>
    <col min="6" max="7" width="12.7109375" style="7" customWidth="1"/>
    <col min="8" max="8" width="18.7109375" style="7" bestFit="1" customWidth="1"/>
    <col min="9" max="9" width="2.7109375" style="33" customWidth="1"/>
    <col min="10" max="11" width="12.7109375" style="1" customWidth="1"/>
    <col min="12" max="12" width="18.140625" style="1" bestFit="1" customWidth="1"/>
    <col min="13" max="13" width="2.7109375" style="33" customWidth="1"/>
    <col min="14" max="15" width="12.7109375" style="1" customWidth="1"/>
    <col min="16" max="16" width="18" style="1" bestFit="1" customWidth="1"/>
    <col min="17" max="17" width="2.7109375" style="1" customWidth="1"/>
    <col min="18" max="19" width="12.7109375" style="1" customWidth="1"/>
    <col min="20" max="20" width="18.5703125" style="1" bestFit="1" customWidth="1"/>
    <col min="21" max="21" width="2.7109375" style="1" customWidth="1"/>
    <col min="22" max="23" width="12.7109375" style="1" customWidth="1"/>
    <col min="24" max="24" width="18.5703125" style="1" bestFit="1" customWidth="1"/>
    <col min="25" max="25" width="2.7109375" style="1" customWidth="1"/>
    <col min="26" max="16384" width="12.7109375" style="1"/>
  </cols>
  <sheetData>
    <row r="1" spans="1:25" ht="18" customHeight="1" x14ac:dyDescent="0.25">
      <c r="A1" s="5"/>
      <c r="B1" s="5"/>
      <c r="C1" s="5"/>
      <c r="D1" s="11"/>
      <c r="F1" s="9"/>
      <c r="G1" s="9"/>
      <c r="H1" s="9"/>
      <c r="J1" s="5"/>
      <c r="K1" s="5"/>
      <c r="L1" s="5"/>
      <c r="M1" s="32"/>
      <c r="N1" s="5"/>
      <c r="O1" s="5"/>
      <c r="P1" s="5"/>
      <c r="R1" s="5"/>
      <c r="S1" s="5"/>
      <c r="T1" s="5"/>
      <c r="V1" s="9"/>
      <c r="W1" s="9"/>
      <c r="X1" s="9"/>
      <c r="Y1" s="9"/>
    </row>
    <row r="2" spans="1:25" ht="18" customHeight="1" x14ac:dyDescent="0.25">
      <c r="A2" s="5"/>
      <c r="B2" s="131" t="s">
        <v>15</v>
      </c>
      <c r="C2" s="131"/>
      <c r="D2" s="51">
        <v>45566</v>
      </c>
      <c r="F2" s="135" t="s">
        <v>15</v>
      </c>
      <c r="G2" s="135"/>
      <c r="H2" s="51">
        <v>45566</v>
      </c>
      <c r="J2" s="135" t="s">
        <v>15</v>
      </c>
      <c r="K2" s="135"/>
      <c r="L2" s="51">
        <v>45566</v>
      </c>
      <c r="N2" s="133" t="s">
        <v>15</v>
      </c>
      <c r="O2" s="134"/>
      <c r="P2" s="51">
        <v>45566</v>
      </c>
      <c r="R2" s="135" t="s">
        <v>15</v>
      </c>
      <c r="S2" s="135"/>
      <c r="T2" s="51">
        <v>45474</v>
      </c>
      <c r="V2" s="135" t="s">
        <v>15</v>
      </c>
      <c r="W2" s="135"/>
      <c r="X2" s="51">
        <v>45474</v>
      </c>
      <c r="Y2" s="5"/>
    </row>
    <row r="3" spans="1:25" s="10" customFormat="1" ht="18" customHeight="1" x14ac:dyDescent="0.25">
      <c r="A3" s="5"/>
      <c r="B3" s="98" t="s">
        <v>21</v>
      </c>
      <c r="C3" s="98"/>
      <c r="D3" s="98"/>
      <c r="E3" s="34"/>
      <c r="F3" s="98" t="s">
        <v>22</v>
      </c>
      <c r="G3" s="98"/>
      <c r="H3" s="98"/>
      <c r="I3" s="35"/>
      <c r="J3" s="98" t="s">
        <v>23</v>
      </c>
      <c r="K3" s="98"/>
      <c r="L3" s="98"/>
      <c r="M3" s="34"/>
      <c r="N3" s="98" t="s">
        <v>24</v>
      </c>
      <c r="O3" s="98"/>
      <c r="P3" s="98"/>
      <c r="Q3" s="1"/>
      <c r="R3" s="98"/>
      <c r="S3" s="98"/>
      <c r="T3" s="98"/>
      <c r="V3" s="97"/>
      <c r="W3" s="97"/>
      <c r="X3" s="97"/>
      <c r="Y3" s="19"/>
    </row>
    <row r="4" spans="1:25" s="68" customFormat="1" ht="18" customHeight="1" x14ac:dyDescent="0.25">
      <c r="A4" s="65"/>
      <c r="B4" s="132" t="s">
        <v>5</v>
      </c>
      <c r="C4" s="132"/>
      <c r="D4" s="66">
        <f>IFERROR(D6/D5*31,0)</f>
        <v>239288.63</v>
      </c>
      <c r="E4" s="48"/>
      <c r="F4" s="132" t="s">
        <v>5</v>
      </c>
      <c r="G4" s="132"/>
      <c r="H4" s="66">
        <f>IFERROR(H6/H5*31,0)</f>
        <v>253075.47999999998</v>
      </c>
      <c r="I4" s="49"/>
      <c r="J4" s="132" t="s">
        <v>5</v>
      </c>
      <c r="K4" s="132"/>
      <c r="L4" s="66">
        <f>IFERROR(L6/L5*31,0)</f>
        <v>160509.01</v>
      </c>
      <c r="M4" s="48"/>
      <c r="N4" s="132" t="s">
        <v>5</v>
      </c>
      <c r="O4" s="132"/>
      <c r="P4" s="66">
        <f>IFERROR(P6/P5*31,0)</f>
        <v>233871.72700000001</v>
      </c>
      <c r="Q4" s="47"/>
      <c r="R4" s="132" t="s">
        <v>5</v>
      </c>
      <c r="S4" s="132"/>
      <c r="T4" s="66">
        <f>IFERROR(T6/T5*31,0)</f>
        <v>0</v>
      </c>
      <c r="U4" s="50"/>
      <c r="V4" s="132" t="s">
        <v>5</v>
      </c>
      <c r="W4" s="132"/>
      <c r="X4" s="66">
        <f>IFERROR(X6/X5*31,0)</f>
        <v>0</v>
      </c>
      <c r="Y4" s="67"/>
    </row>
    <row r="5" spans="1:25" s="70" customFormat="1" ht="18" customHeight="1" x14ac:dyDescent="0.25">
      <c r="A5" s="65" t="s">
        <v>58</v>
      </c>
      <c r="B5" s="132"/>
      <c r="C5" s="132"/>
      <c r="D5" s="69">
        <f>COUNT(D32:D63)</f>
        <v>31</v>
      </c>
      <c r="E5" s="48"/>
      <c r="F5" s="132"/>
      <c r="G5" s="132"/>
      <c r="H5" s="69">
        <f>COUNT(H33:H63)</f>
        <v>31</v>
      </c>
      <c r="I5" s="49"/>
      <c r="J5" s="132"/>
      <c r="K5" s="132"/>
      <c r="L5" s="69">
        <f>COUNT(L33:L63)</f>
        <v>31</v>
      </c>
      <c r="M5" s="48"/>
      <c r="N5" s="132"/>
      <c r="O5" s="132"/>
      <c r="P5" s="69">
        <f>COUNT(P33:P63)</f>
        <v>31</v>
      </c>
      <c r="Q5" s="47"/>
      <c r="R5" s="132"/>
      <c r="S5" s="132"/>
      <c r="T5" s="69">
        <f>COUNT(T33:T63)</f>
        <v>0</v>
      </c>
      <c r="U5" s="50"/>
      <c r="V5" s="132"/>
      <c r="W5" s="132"/>
      <c r="X5" s="69">
        <f>COUNT(X33:X63)</f>
        <v>0</v>
      </c>
      <c r="Y5" s="67"/>
    </row>
    <row r="6" spans="1:25" s="25" customFormat="1" ht="18" customHeight="1" x14ac:dyDescent="0.25">
      <c r="A6" s="24"/>
      <c r="B6" s="99" t="s">
        <v>17</v>
      </c>
      <c r="C6" s="99"/>
      <c r="D6" s="52">
        <f>SUM(D33:D63)</f>
        <v>239288.63</v>
      </c>
      <c r="E6" s="39"/>
      <c r="F6" s="100" t="s">
        <v>17</v>
      </c>
      <c r="G6" s="100"/>
      <c r="H6" s="52">
        <f>SUM(H33:H63)</f>
        <v>253075.47999999998</v>
      </c>
      <c r="I6" s="39"/>
      <c r="J6" s="100" t="s">
        <v>17</v>
      </c>
      <c r="K6" s="100"/>
      <c r="L6" s="52">
        <f>SUM(L33:L63)</f>
        <v>160509.01</v>
      </c>
      <c r="M6" s="39"/>
      <c r="N6" s="100" t="s">
        <v>17</v>
      </c>
      <c r="O6" s="100"/>
      <c r="P6" s="52">
        <f>SUM(P33:P63)</f>
        <v>233871.72700000001</v>
      </c>
      <c r="R6" s="100" t="s">
        <v>17</v>
      </c>
      <c r="S6" s="100"/>
      <c r="T6" s="52">
        <f>SUM(T33:T63)</f>
        <v>0</v>
      </c>
      <c r="V6" s="100" t="s">
        <v>17</v>
      </c>
      <c r="W6" s="100"/>
      <c r="X6" s="52">
        <f>SUM(X33:X62)</f>
        <v>0</v>
      </c>
      <c r="Y6" s="24"/>
    </row>
    <row r="7" spans="1:25" s="25" customFormat="1" ht="18" customHeight="1" x14ac:dyDescent="0.25">
      <c r="A7" s="24"/>
      <c r="B7" s="137" t="s">
        <v>19</v>
      </c>
      <c r="C7" s="137"/>
      <c r="D7" s="136">
        <f>IFERROR(D6/D5,0)</f>
        <v>7718.9880645161293</v>
      </c>
      <c r="E7" s="39"/>
      <c r="F7" s="137" t="s">
        <v>19</v>
      </c>
      <c r="G7" s="137"/>
      <c r="H7" s="136">
        <f>IFERROR(H6/H5,0)</f>
        <v>8163.7251612903219</v>
      </c>
      <c r="I7" s="39"/>
      <c r="J7" s="137" t="s">
        <v>19</v>
      </c>
      <c r="K7" s="137"/>
      <c r="L7" s="136">
        <f>IFERROR(L6/L5,0)</f>
        <v>5177.71</v>
      </c>
      <c r="M7" s="39"/>
      <c r="N7" s="137" t="s">
        <v>19</v>
      </c>
      <c r="O7" s="137"/>
      <c r="P7" s="136">
        <f>IFERROR(P6/P5,0)</f>
        <v>7544.2492580645167</v>
      </c>
      <c r="R7" s="137" t="s">
        <v>19</v>
      </c>
      <c r="S7" s="137"/>
      <c r="T7" s="136">
        <f>IFERROR(T6/T5,0)</f>
        <v>0</v>
      </c>
      <c r="V7" s="137" t="s">
        <v>19</v>
      </c>
      <c r="W7" s="137"/>
      <c r="X7" s="136">
        <f>IFERROR(X6/X5,0)</f>
        <v>0</v>
      </c>
      <c r="Y7" s="24"/>
    </row>
    <row r="8" spans="1:25" s="24" customFormat="1" ht="18" customHeight="1" x14ac:dyDescent="0.25">
      <c r="B8" s="137"/>
      <c r="C8" s="137"/>
      <c r="D8" s="136"/>
      <c r="E8" s="39"/>
      <c r="F8" s="137"/>
      <c r="G8" s="137"/>
      <c r="H8" s="136"/>
      <c r="I8" s="39"/>
      <c r="J8" s="137"/>
      <c r="K8" s="137"/>
      <c r="L8" s="136"/>
      <c r="M8" s="39"/>
      <c r="N8" s="137"/>
      <c r="O8" s="137"/>
      <c r="P8" s="136"/>
      <c r="Q8" s="39"/>
      <c r="R8" s="137"/>
      <c r="S8" s="137"/>
      <c r="T8" s="136"/>
      <c r="U8" s="25"/>
      <c r="V8" s="137"/>
      <c r="W8" s="137"/>
      <c r="X8" s="136"/>
    </row>
    <row r="9" spans="1:25" s="2" customFormat="1" ht="18" customHeight="1" x14ac:dyDescent="0.25">
      <c r="A9" s="5"/>
      <c r="B9" s="5"/>
      <c r="C9" s="5"/>
      <c r="D9" s="23"/>
      <c r="E9" s="32"/>
      <c r="F9" s="5"/>
      <c r="G9" s="5"/>
      <c r="H9" s="23"/>
      <c r="I9" s="32"/>
      <c r="J9" s="5"/>
      <c r="K9" s="5"/>
      <c r="L9" s="23"/>
      <c r="M9" s="32"/>
      <c r="N9" s="5"/>
      <c r="O9" s="5"/>
      <c r="P9" s="23"/>
      <c r="Q9" s="32"/>
      <c r="R9" s="5"/>
      <c r="S9" s="5"/>
      <c r="T9" s="23"/>
      <c r="U9" s="1"/>
      <c r="V9" s="5"/>
      <c r="W9" s="5"/>
      <c r="X9" s="23"/>
      <c r="Y9" s="13"/>
    </row>
    <row r="10" spans="1:25" s="20" customFormat="1" ht="18" customHeight="1" x14ac:dyDescent="0.25">
      <c r="A10" s="15"/>
      <c r="B10" s="109" t="s">
        <v>20</v>
      </c>
      <c r="C10" s="110"/>
      <c r="D10" s="117">
        <f>SUM(D20-D6)/(30-D5)</f>
        <v>34288.630000000005</v>
      </c>
      <c r="E10" s="41">
        <f>D10*25</f>
        <v>857215.75000000012</v>
      </c>
      <c r="F10" s="109" t="s">
        <v>20</v>
      </c>
      <c r="G10" s="110"/>
      <c r="H10" s="117">
        <f>SUM(H20-H6)/(30-H5)</f>
        <v>23075.479999999981</v>
      </c>
      <c r="I10" s="41">
        <f>H10*25</f>
        <v>576886.99999999953</v>
      </c>
      <c r="J10" s="113" t="s">
        <v>20</v>
      </c>
      <c r="K10" s="114"/>
      <c r="L10" s="117">
        <f>SUM(L20-L6)/(30-L5)</f>
        <v>27509.010000000009</v>
      </c>
      <c r="M10" s="41">
        <f>L10*25</f>
        <v>687725.25000000023</v>
      </c>
      <c r="N10" s="113" t="s">
        <v>20</v>
      </c>
      <c r="O10" s="114"/>
      <c r="P10" s="117">
        <f>SUM(P20-P6)/(30-P5)</f>
        <v>33871.727000000014</v>
      </c>
      <c r="Q10" s="41">
        <f>P10*25</f>
        <v>846793.17500000028</v>
      </c>
      <c r="R10" s="113" t="s">
        <v>20</v>
      </c>
      <c r="S10" s="114"/>
      <c r="T10" s="117">
        <f>SUM(T20-T6)/(30-T5)</f>
        <v>6.666666666666667</v>
      </c>
      <c r="U10" s="53">
        <f>T10*25</f>
        <v>166.66666666666669</v>
      </c>
      <c r="V10" s="113" t="s">
        <v>20</v>
      </c>
      <c r="W10" s="114"/>
      <c r="X10" s="107">
        <f>SUM(X20-X6)/(30-X5)</f>
        <v>0</v>
      </c>
      <c r="Y10" s="22">
        <f>X10*25</f>
        <v>0</v>
      </c>
    </row>
    <row r="11" spans="1:25" s="20" customFormat="1" ht="18" customHeight="1" x14ac:dyDescent="0.25">
      <c r="A11" s="15"/>
      <c r="B11" s="111"/>
      <c r="C11" s="112"/>
      <c r="D11" s="118"/>
      <c r="E11" s="41">
        <f>D6</f>
        <v>239288.63</v>
      </c>
      <c r="F11" s="111"/>
      <c r="G11" s="112"/>
      <c r="H11" s="118"/>
      <c r="I11" s="41">
        <f>H6</f>
        <v>253075.47999999998</v>
      </c>
      <c r="J11" s="115"/>
      <c r="K11" s="116"/>
      <c r="L11" s="118"/>
      <c r="M11" s="41">
        <f>L6</f>
        <v>160509.01</v>
      </c>
      <c r="N11" s="115"/>
      <c r="O11" s="116"/>
      <c r="P11" s="118"/>
      <c r="Q11" s="41">
        <f>P6</f>
        <v>233871.72700000001</v>
      </c>
      <c r="R11" s="115"/>
      <c r="S11" s="116"/>
      <c r="T11" s="118"/>
      <c r="U11" s="53">
        <f>T6</f>
        <v>0</v>
      </c>
      <c r="V11" s="115"/>
      <c r="W11" s="116"/>
      <c r="X11" s="108"/>
      <c r="Y11" s="22">
        <f>X6</f>
        <v>0</v>
      </c>
    </row>
    <row r="12" spans="1:25" s="2" customFormat="1" ht="18" customHeight="1" x14ac:dyDescent="0.25">
      <c r="A12" s="5"/>
      <c r="B12" s="13"/>
      <c r="C12" s="13"/>
      <c r="D12" s="5"/>
      <c r="E12" s="32">
        <f>SUM(E10:E11)</f>
        <v>1096504.3800000001</v>
      </c>
      <c r="F12" s="13"/>
      <c r="G12" s="13"/>
      <c r="H12" s="5"/>
      <c r="I12" s="32">
        <f>SUM(I10:I11)</f>
        <v>829962.47999999952</v>
      </c>
      <c r="J12" s="5"/>
      <c r="K12" s="5"/>
      <c r="L12" s="5"/>
      <c r="M12" s="32">
        <f>SUM(M10:M11)</f>
        <v>848234.26000000024</v>
      </c>
      <c r="N12" s="5"/>
      <c r="O12" s="5"/>
      <c r="P12" s="5"/>
      <c r="Q12" s="32">
        <f>SUM(Q10:Q11)</f>
        <v>1080664.9020000002</v>
      </c>
      <c r="R12" s="5"/>
      <c r="S12" s="5"/>
      <c r="T12" s="5"/>
      <c r="U12" s="32">
        <f>SUM(U10:U11)</f>
        <v>166.66666666666669</v>
      </c>
      <c r="V12" s="5"/>
      <c r="W12" s="5"/>
      <c r="X12" s="5"/>
      <c r="Y12" s="21">
        <f>SUM(Y10:Y11)</f>
        <v>0</v>
      </c>
    </row>
    <row r="13" spans="1:25" s="2" customFormat="1" ht="18" customHeight="1" x14ac:dyDescent="0.25">
      <c r="A13" s="5"/>
      <c r="B13" s="101" t="s">
        <v>18</v>
      </c>
      <c r="C13" s="102"/>
      <c r="D13" s="105">
        <f>SUM(D24-D6)/(30-D5)</f>
        <v>24288.630000000005</v>
      </c>
      <c r="E13" s="41">
        <f>D13*25</f>
        <v>607215.75000000012</v>
      </c>
      <c r="F13" s="101" t="s">
        <v>18</v>
      </c>
      <c r="G13" s="102"/>
      <c r="H13" s="105">
        <f>SUM(H24-H6)/(30-H5)</f>
        <v>12075.479999999981</v>
      </c>
      <c r="I13" s="41">
        <f>H13*25</f>
        <v>301886.99999999953</v>
      </c>
      <c r="J13" s="101" t="s">
        <v>18</v>
      </c>
      <c r="K13" s="102"/>
      <c r="L13" s="105">
        <f>SUM(L24-L6)/(30-L5)</f>
        <v>160370.01</v>
      </c>
      <c r="M13" s="41">
        <f>L13*25</f>
        <v>4009250.25</v>
      </c>
      <c r="N13" s="101" t="s">
        <v>18</v>
      </c>
      <c r="O13" s="102"/>
      <c r="P13" s="105">
        <f>SUM(P24-P6)/(30-P5)</f>
        <v>23871.727000000014</v>
      </c>
      <c r="Q13" s="41">
        <f>P13*25</f>
        <v>596793.17500000028</v>
      </c>
      <c r="R13" s="101" t="s">
        <v>18</v>
      </c>
      <c r="S13" s="102"/>
      <c r="T13" s="105">
        <f>SUM(T24-T6)/(30-T5)</f>
        <v>0</v>
      </c>
      <c r="U13" s="54">
        <f>T13*25</f>
        <v>0</v>
      </c>
      <c r="V13" s="101" t="s">
        <v>18</v>
      </c>
      <c r="W13" s="102"/>
      <c r="X13" s="105">
        <f>SUM(X24-X6)/(30-X5)</f>
        <v>0</v>
      </c>
      <c r="Y13" s="22">
        <f>X13*25</f>
        <v>0</v>
      </c>
    </row>
    <row r="14" spans="1:25" s="2" customFormat="1" ht="18" customHeight="1" x14ac:dyDescent="0.25">
      <c r="A14" s="5"/>
      <c r="B14" s="103"/>
      <c r="C14" s="104"/>
      <c r="D14" s="106"/>
      <c r="E14" s="41">
        <f>D6</f>
        <v>239288.63</v>
      </c>
      <c r="F14" s="103"/>
      <c r="G14" s="104"/>
      <c r="H14" s="106"/>
      <c r="I14" s="41">
        <f>H6</f>
        <v>253075.47999999998</v>
      </c>
      <c r="J14" s="103"/>
      <c r="K14" s="104"/>
      <c r="L14" s="106"/>
      <c r="M14" s="41">
        <f>L6</f>
        <v>160509.01</v>
      </c>
      <c r="N14" s="103"/>
      <c r="O14" s="104"/>
      <c r="P14" s="106"/>
      <c r="Q14" s="41">
        <f>P6</f>
        <v>233871.72700000001</v>
      </c>
      <c r="R14" s="103"/>
      <c r="S14" s="104"/>
      <c r="T14" s="106"/>
      <c r="U14" s="54">
        <f>T6</f>
        <v>0</v>
      </c>
      <c r="V14" s="103"/>
      <c r="W14" s="104"/>
      <c r="X14" s="106"/>
      <c r="Y14" s="22">
        <f>X6</f>
        <v>0</v>
      </c>
    </row>
    <row r="15" spans="1:25" s="2" customFormat="1" ht="18" customHeight="1" x14ac:dyDescent="0.25">
      <c r="A15" s="5"/>
      <c r="B15" s="13"/>
      <c r="C15" s="13"/>
      <c r="D15" s="5" t="s">
        <v>60</v>
      </c>
      <c r="E15" s="32">
        <f>SUM(E13:E14)</f>
        <v>846504.38000000012</v>
      </c>
      <c r="F15" s="13"/>
      <c r="G15" s="13"/>
      <c r="H15" s="5"/>
      <c r="I15" s="32">
        <f>SUM(I13:I14)</f>
        <v>554962.47999999952</v>
      </c>
      <c r="J15" s="5"/>
      <c r="K15" s="5"/>
      <c r="L15" s="5"/>
      <c r="M15" s="32">
        <f>SUM(M13:M14)</f>
        <v>4169759.26</v>
      </c>
      <c r="N15" s="5"/>
      <c r="O15" s="5"/>
      <c r="P15" s="5"/>
      <c r="Q15" s="32">
        <f>SUM(Q13:Q14)</f>
        <v>830664.90200000023</v>
      </c>
      <c r="R15" s="5"/>
      <c r="S15" s="5"/>
      <c r="T15" s="5"/>
      <c r="U15" s="32">
        <f>SUM(U13:U14)</f>
        <v>0</v>
      </c>
      <c r="V15" s="5"/>
      <c r="W15" s="5"/>
      <c r="X15" s="5"/>
      <c r="Y15" s="21">
        <f>SUM(Y13:Y14)</f>
        <v>0</v>
      </c>
    </row>
    <row r="16" spans="1:25" s="2" customFormat="1" ht="18" customHeight="1" x14ac:dyDescent="0.25">
      <c r="A16" s="5"/>
      <c r="B16" s="109" t="s">
        <v>18</v>
      </c>
      <c r="C16" s="110"/>
      <c r="D16" s="107"/>
      <c r="E16" s="41">
        <f>D16*25</f>
        <v>0</v>
      </c>
      <c r="F16" s="109" t="s">
        <v>18</v>
      </c>
      <c r="G16" s="110"/>
      <c r="H16" s="107">
        <f>SUM(H28-H6)/(30-H5)</f>
        <v>75.479999999981374</v>
      </c>
      <c r="I16" s="41">
        <f>H16*25</f>
        <v>1886.9999999995343</v>
      </c>
      <c r="J16" s="109" t="s">
        <v>18</v>
      </c>
      <c r="K16" s="110"/>
      <c r="L16" s="107">
        <f>SUM(L28-L6)/(30-L5)</f>
        <v>14509.010000000009</v>
      </c>
      <c r="M16" s="41">
        <f>L16*25</f>
        <v>362725.25000000023</v>
      </c>
      <c r="N16" s="109" t="s">
        <v>18</v>
      </c>
      <c r="O16" s="110"/>
      <c r="P16" s="107">
        <f>SUM(P28-P6)/(30-P5)</f>
        <v>13871.727000000014</v>
      </c>
      <c r="Q16" s="41">
        <f>P16*25</f>
        <v>346793.17500000034</v>
      </c>
      <c r="R16" s="109" t="s">
        <v>18</v>
      </c>
      <c r="S16" s="110"/>
      <c r="T16" s="107" t="e">
        <f>SUM(T28-T6)/(30-T5)</f>
        <v>#VALUE!</v>
      </c>
      <c r="U16" s="53" t="e">
        <f>T16*25</f>
        <v>#VALUE!</v>
      </c>
      <c r="V16" s="109" t="s">
        <v>18</v>
      </c>
      <c r="W16" s="110"/>
      <c r="X16" s="107">
        <f>SUM(X28-X6)/(30-X5)</f>
        <v>0</v>
      </c>
      <c r="Y16" s="22">
        <f>X16*25</f>
        <v>0</v>
      </c>
    </row>
    <row r="17" spans="1:25" s="2" customFormat="1" ht="18" customHeight="1" x14ac:dyDescent="0.25">
      <c r="A17" s="5"/>
      <c r="B17" s="111"/>
      <c r="C17" s="112"/>
      <c r="D17" s="108"/>
      <c r="E17" s="41">
        <f>D6</f>
        <v>239288.63</v>
      </c>
      <c r="F17" s="111"/>
      <c r="G17" s="112"/>
      <c r="H17" s="108"/>
      <c r="I17" s="41">
        <f>H6</f>
        <v>253075.47999999998</v>
      </c>
      <c r="J17" s="111"/>
      <c r="K17" s="112"/>
      <c r="L17" s="108"/>
      <c r="M17" s="41">
        <f>L6</f>
        <v>160509.01</v>
      </c>
      <c r="N17" s="111"/>
      <c r="O17" s="112"/>
      <c r="P17" s="108"/>
      <c r="Q17" s="41">
        <f>P6</f>
        <v>233871.72700000001</v>
      </c>
      <c r="R17" s="111"/>
      <c r="S17" s="112"/>
      <c r="T17" s="108"/>
      <c r="U17" s="53">
        <f>T6</f>
        <v>0</v>
      </c>
      <c r="V17" s="111"/>
      <c r="W17" s="112"/>
      <c r="X17" s="108"/>
      <c r="Y17" s="22">
        <f>X6</f>
        <v>0</v>
      </c>
    </row>
    <row r="18" spans="1:25" s="2" customFormat="1" ht="18" customHeight="1" x14ac:dyDescent="0.25">
      <c r="A18" s="5"/>
      <c r="B18" s="5"/>
      <c r="C18" s="5"/>
      <c r="D18" s="5"/>
      <c r="E18" s="32">
        <f>SUM(E16:E17)</f>
        <v>239288.63</v>
      </c>
      <c r="F18" s="5"/>
      <c r="G18" s="5"/>
      <c r="H18" s="5"/>
      <c r="I18" s="32">
        <f>SUM(I16:I17)</f>
        <v>254962.47999999952</v>
      </c>
      <c r="J18" s="5"/>
      <c r="K18" s="5"/>
      <c r="L18" s="5"/>
      <c r="M18" s="32">
        <f>SUM(M16:M17)</f>
        <v>523234.26000000024</v>
      </c>
      <c r="N18" s="5"/>
      <c r="O18" s="5"/>
      <c r="P18" s="5"/>
      <c r="Q18" s="32">
        <f>SUM(Q16:Q17)</f>
        <v>580664.90200000035</v>
      </c>
      <c r="R18" s="5"/>
      <c r="S18" s="5"/>
      <c r="T18" s="5"/>
      <c r="U18" s="32"/>
      <c r="V18" s="5"/>
      <c r="W18" s="5"/>
      <c r="X18" s="5"/>
      <c r="Y18" s="21">
        <f>SUM(Y16:Y17)</f>
        <v>0</v>
      </c>
    </row>
    <row r="19" spans="1:25" s="18" customFormat="1" ht="18" customHeight="1" x14ac:dyDescent="0.25">
      <c r="A19" s="5"/>
      <c r="B19" s="94" t="s">
        <v>25</v>
      </c>
      <c r="C19" s="95"/>
      <c r="D19" s="96"/>
      <c r="E19" s="36"/>
      <c r="F19" s="94" t="s">
        <v>25</v>
      </c>
      <c r="G19" s="95"/>
      <c r="H19" s="96"/>
      <c r="I19" s="36"/>
      <c r="J19" s="94" t="s">
        <v>25</v>
      </c>
      <c r="K19" s="95"/>
      <c r="L19" s="96"/>
      <c r="M19" s="36"/>
      <c r="N19" s="94" t="s">
        <v>25</v>
      </c>
      <c r="O19" s="95"/>
      <c r="P19" s="96"/>
      <c r="Q19" s="36"/>
      <c r="R19" s="94" t="s">
        <v>25</v>
      </c>
      <c r="S19" s="95"/>
      <c r="T19" s="96"/>
      <c r="U19" s="42"/>
      <c r="V19" s="94" t="s">
        <v>16</v>
      </c>
      <c r="W19" s="95"/>
      <c r="X19" s="96"/>
      <c r="Y19" s="17"/>
    </row>
    <row r="20" spans="1:25" s="8" customFormat="1" ht="18" customHeight="1" x14ac:dyDescent="0.25">
      <c r="A20" s="9"/>
      <c r="B20" s="119" t="s">
        <v>3</v>
      </c>
      <c r="C20" s="120"/>
      <c r="D20" s="55">
        <v>205000</v>
      </c>
      <c r="E20" s="36"/>
      <c r="F20" s="119" t="s">
        <v>3</v>
      </c>
      <c r="G20" s="120"/>
      <c r="H20" s="55">
        <v>230000</v>
      </c>
      <c r="I20" s="36"/>
      <c r="J20" s="119" t="s">
        <v>3</v>
      </c>
      <c r="K20" s="120"/>
      <c r="L20" s="55">
        <v>133000</v>
      </c>
      <c r="M20" s="36"/>
      <c r="N20" s="119" t="s">
        <v>3</v>
      </c>
      <c r="O20" s="120"/>
      <c r="P20" s="55">
        <v>200000</v>
      </c>
      <c r="Q20" s="36"/>
      <c r="R20" s="119" t="s">
        <v>3</v>
      </c>
      <c r="S20" s="120"/>
      <c r="T20" s="55">
        <v>200</v>
      </c>
      <c r="U20" s="38"/>
      <c r="V20" s="119" t="s">
        <v>3</v>
      </c>
      <c r="W20" s="120"/>
      <c r="X20" s="55"/>
      <c r="Y20" s="14"/>
    </row>
    <row r="21" spans="1:25" s="8" customFormat="1" ht="18" customHeight="1" x14ac:dyDescent="0.25">
      <c r="A21" s="5"/>
      <c r="B21" s="121" t="s">
        <v>2</v>
      </c>
      <c r="C21" s="122"/>
      <c r="D21" s="59"/>
      <c r="E21" s="36"/>
      <c r="F21" s="121" t="s">
        <v>2</v>
      </c>
      <c r="G21" s="122"/>
      <c r="H21" s="59"/>
      <c r="I21" s="36"/>
      <c r="J21" s="121" t="s">
        <v>2</v>
      </c>
      <c r="K21" s="122"/>
      <c r="L21" s="59"/>
      <c r="M21" s="36"/>
      <c r="N21" s="121" t="s">
        <v>2</v>
      </c>
      <c r="O21" s="122"/>
      <c r="P21" s="59"/>
      <c r="Q21" s="36"/>
      <c r="R21" s="121" t="s">
        <v>2</v>
      </c>
      <c r="S21" s="122"/>
      <c r="T21" s="59"/>
      <c r="U21" s="1"/>
      <c r="V21" s="121" t="s">
        <v>2</v>
      </c>
      <c r="W21" s="122"/>
      <c r="X21" s="59"/>
      <c r="Y21" s="5"/>
    </row>
    <row r="22" spans="1:25" s="8" customFormat="1" ht="18" customHeight="1" x14ac:dyDescent="0.25">
      <c r="A22" s="5"/>
      <c r="B22" s="125" t="s">
        <v>1</v>
      </c>
      <c r="C22" s="126"/>
      <c r="D22" s="58"/>
      <c r="E22" s="36"/>
      <c r="F22" s="125" t="s">
        <v>1</v>
      </c>
      <c r="G22" s="126"/>
      <c r="H22" s="58"/>
      <c r="I22" s="36"/>
      <c r="J22" s="125" t="s">
        <v>1</v>
      </c>
      <c r="K22" s="126"/>
      <c r="L22" s="58"/>
      <c r="M22" s="36"/>
      <c r="N22" s="125" t="s">
        <v>1</v>
      </c>
      <c r="O22" s="126"/>
      <c r="P22" s="58"/>
      <c r="Q22" s="36"/>
      <c r="R22" s="125" t="s">
        <v>1</v>
      </c>
      <c r="S22" s="126"/>
      <c r="T22" s="58"/>
      <c r="U22" s="1"/>
      <c r="V22" s="125" t="s">
        <v>1</v>
      </c>
      <c r="W22" s="126"/>
      <c r="X22" s="58"/>
      <c r="Y22" s="5"/>
    </row>
    <row r="23" spans="1:25" s="8" customFormat="1" ht="18" customHeight="1" x14ac:dyDescent="0.25">
      <c r="A23" s="5"/>
      <c r="B23" s="5"/>
      <c r="C23" s="5"/>
      <c r="D23" s="5"/>
      <c r="E23" s="32"/>
      <c r="F23" s="5"/>
      <c r="G23" s="5"/>
      <c r="H23" s="5"/>
      <c r="I23" s="33"/>
      <c r="J23" s="5"/>
      <c r="K23" s="5"/>
      <c r="L23" s="5"/>
      <c r="M23" s="33"/>
      <c r="N23" s="5"/>
      <c r="O23" s="5"/>
      <c r="P23" s="5"/>
      <c r="Q23" s="40"/>
      <c r="R23" s="5"/>
      <c r="S23" s="5"/>
      <c r="T23" s="5"/>
      <c r="U23" s="1"/>
      <c r="V23" s="5"/>
      <c r="W23" s="5"/>
      <c r="X23" s="5"/>
      <c r="Y23" s="5"/>
    </row>
    <row r="24" spans="1:25" s="8" customFormat="1" ht="18" customHeight="1" x14ac:dyDescent="0.25">
      <c r="A24" s="9"/>
      <c r="B24" s="123" t="s">
        <v>4</v>
      </c>
      <c r="C24" s="124"/>
      <c r="D24" s="56">
        <v>215000</v>
      </c>
      <c r="E24" s="36"/>
      <c r="F24" s="123" t="s">
        <v>4</v>
      </c>
      <c r="G24" s="124"/>
      <c r="H24" s="56">
        <v>241000</v>
      </c>
      <c r="I24" s="36"/>
      <c r="J24" s="123" t="s">
        <v>4</v>
      </c>
      <c r="K24" s="124"/>
      <c r="L24" s="56">
        <v>139</v>
      </c>
      <c r="M24" s="36"/>
      <c r="N24" s="123" t="s">
        <v>4</v>
      </c>
      <c r="O24" s="124"/>
      <c r="P24" s="56">
        <v>210000</v>
      </c>
      <c r="Q24" s="43"/>
      <c r="R24" s="123" t="s">
        <v>4</v>
      </c>
      <c r="S24" s="124"/>
      <c r="T24" s="56"/>
      <c r="U24" s="43"/>
      <c r="V24" s="123" t="s">
        <v>4</v>
      </c>
      <c r="W24" s="124"/>
      <c r="X24" s="56"/>
      <c r="Y24" s="12"/>
    </row>
    <row r="25" spans="1:25" s="8" customFormat="1" ht="18" customHeight="1" x14ac:dyDescent="0.25">
      <c r="A25" s="5"/>
      <c r="B25" s="121" t="s">
        <v>2</v>
      </c>
      <c r="C25" s="122"/>
      <c r="D25" s="59"/>
      <c r="E25" s="36"/>
      <c r="F25" s="121" t="s">
        <v>2</v>
      </c>
      <c r="G25" s="122"/>
      <c r="H25" s="59"/>
      <c r="I25" s="37"/>
      <c r="J25" s="121" t="s">
        <v>2</v>
      </c>
      <c r="K25" s="122"/>
      <c r="L25" s="59"/>
      <c r="M25" s="36"/>
      <c r="N25" s="121" t="s">
        <v>2</v>
      </c>
      <c r="O25" s="122"/>
      <c r="P25" s="59"/>
      <c r="Q25" s="40"/>
      <c r="R25" s="121" t="s">
        <v>2</v>
      </c>
      <c r="S25" s="122"/>
      <c r="T25" s="59"/>
      <c r="U25" s="1"/>
      <c r="V25" s="121" t="s">
        <v>2</v>
      </c>
      <c r="W25" s="122"/>
      <c r="X25" s="59"/>
      <c r="Y25" s="5"/>
    </row>
    <row r="26" spans="1:25" s="8" customFormat="1" ht="18" customHeight="1" x14ac:dyDescent="0.25">
      <c r="A26" s="5"/>
      <c r="B26" s="125" t="s">
        <v>1</v>
      </c>
      <c r="C26" s="126"/>
      <c r="D26" s="58"/>
      <c r="E26" s="36"/>
      <c r="F26" s="125" t="s">
        <v>1</v>
      </c>
      <c r="G26" s="126"/>
      <c r="H26" s="58"/>
      <c r="I26" s="37"/>
      <c r="J26" s="125" t="s">
        <v>1</v>
      </c>
      <c r="K26" s="126"/>
      <c r="L26" s="58"/>
      <c r="M26" s="36"/>
      <c r="N26" s="125" t="s">
        <v>1</v>
      </c>
      <c r="O26" s="126"/>
      <c r="P26" s="58"/>
      <c r="Q26" s="40"/>
      <c r="R26" s="125" t="s">
        <v>1</v>
      </c>
      <c r="S26" s="126"/>
      <c r="T26" s="58"/>
      <c r="U26" s="1"/>
      <c r="V26" s="125" t="s">
        <v>1</v>
      </c>
      <c r="W26" s="126"/>
      <c r="X26" s="58"/>
      <c r="Y26" s="5"/>
    </row>
    <row r="27" spans="1:25" s="8" customFormat="1" ht="18" customHeight="1" x14ac:dyDescent="0.25">
      <c r="A27" s="5"/>
      <c r="B27" s="5"/>
      <c r="C27" s="5"/>
      <c r="D27" s="5"/>
      <c r="E27" s="32"/>
      <c r="F27" s="5"/>
      <c r="G27" s="5"/>
      <c r="H27" s="5"/>
      <c r="I27" s="33"/>
      <c r="J27" s="5"/>
      <c r="K27" s="5"/>
      <c r="L27" s="5"/>
      <c r="M27" s="33"/>
      <c r="N27" s="5"/>
      <c r="O27" s="5"/>
      <c r="P27" s="5"/>
      <c r="Q27" s="40"/>
      <c r="R27" s="5"/>
      <c r="S27" s="5"/>
      <c r="T27" s="5"/>
      <c r="U27" s="1"/>
      <c r="V27" s="5"/>
      <c r="W27" s="5"/>
      <c r="X27" s="5"/>
      <c r="Y27" s="5"/>
    </row>
    <row r="28" spans="1:25" s="8" customFormat="1" ht="18" customHeight="1" x14ac:dyDescent="0.25">
      <c r="A28" s="9"/>
      <c r="B28" s="123" t="s">
        <v>14</v>
      </c>
      <c r="C28" s="124"/>
      <c r="D28" s="56">
        <v>225000</v>
      </c>
      <c r="E28" s="36"/>
      <c r="F28" s="123" t="s">
        <v>14</v>
      </c>
      <c r="G28" s="124"/>
      <c r="H28" s="56">
        <v>253000</v>
      </c>
      <c r="I28" s="36"/>
      <c r="J28" s="123" t="s">
        <v>14</v>
      </c>
      <c r="K28" s="124"/>
      <c r="L28" s="56">
        <v>146000</v>
      </c>
      <c r="M28" s="36"/>
      <c r="N28" s="123" t="s">
        <v>14</v>
      </c>
      <c r="O28" s="124"/>
      <c r="P28" s="56">
        <v>220000</v>
      </c>
      <c r="Q28" s="43"/>
      <c r="R28" s="123" t="s">
        <v>14</v>
      </c>
      <c r="S28" s="124"/>
      <c r="T28" s="57" t="s">
        <v>64</v>
      </c>
      <c r="U28" s="43"/>
      <c r="V28" s="123" t="s">
        <v>14</v>
      </c>
      <c r="W28" s="124"/>
      <c r="X28" s="56"/>
      <c r="Y28" s="12"/>
    </row>
    <row r="29" spans="1:25" s="8" customFormat="1" ht="18" customHeight="1" x14ac:dyDescent="0.25">
      <c r="A29" s="5"/>
      <c r="B29" s="121" t="s">
        <v>2</v>
      </c>
      <c r="C29" s="122"/>
      <c r="D29" s="59"/>
      <c r="E29" s="36"/>
      <c r="F29" s="121" t="s">
        <v>2</v>
      </c>
      <c r="G29" s="122"/>
      <c r="H29" s="59"/>
      <c r="I29" s="37"/>
      <c r="J29" s="121" t="s">
        <v>2</v>
      </c>
      <c r="K29" s="122"/>
      <c r="L29" s="59"/>
      <c r="M29" s="36"/>
      <c r="N29" s="121" t="s">
        <v>2</v>
      </c>
      <c r="O29" s="122"/>
      <c r="P29" s="59"/>
      <c r="Q29" s="40"/>
      <c r="R29" s="121" t="s">
        <v>2</v>
      </c>
      <c r="S29" s="122"/>
      <c r="T29" s="59"/>
      <c r="U29" s="1"/>
      <c r="V29" s="121" t="s">
        <v>2</v>
      </c>
      <c r="W29" s="122"/>
      <c r="X29" s="59"/>
      <c r="Y29" s="5"/>
    </row>
    <row r="30" spans="1:25" s="4" customFormat="1" ht="18" customHeight="1" x14ac:dyDescent="0.25">
      <c r="A30" s="5"/>
      <c r="B30" s="125" t="s">
        <v>1</v>
      </c>
      <c r="C30" s="126"/>
      <c r="D30" s="58"/>
      <c r="E30" s="36"/>
      <c r="F30" s="125" t="s">
        <v>1</v>
      </c>
      <c r="G30" s="126"/>
      <c r="H30" s="58"/>
      <c r="I30" s="37"/>
      <c r="J30" s="125" t="s">
        <v>1</v>
      </c>
      <c r="K30" s="126"/>
      <c r="L30" s="58"/>
      <c r="M30" s="36"/>
      <c r="N30" s="125" t="s">
        <v>1</v>
      </c>
      <c r="O30" s="126"/>
      <c r="P30" s="58"/>
      <c r="Q30" s="40"/>
      <c r="R30" s="125" t="s">
        <v>1</v>
      </c>
      <c r="S30" s="126"/>
      <c r="T30" s="58"/>
      <c r="U30" s="1"/>
      <c r="V30" s="125" t="s">
        <v>1</v>
      </c>
      <c r="W30" s="126"/>
      <c r="X30" s="58"/>
      <c r="Y30" s="5"/>
    </row>
    <row r="31" spans="1:25" s="6" customFormat="1" ht="18" customHeight="1" x14ac:dyDescent="0.25">
      <c r="A31" s="5"/>
      <c r="B31" s="5"/>
      <c r="C31" s="5"/>
      <c r="D31" s="5"/>
      <c r="E31" s="36"/>
      <c r="F31" s="5"/>
      <c r="G31" s="5"/>
      <c r="H31" s="5"/>
      <c r="I31" s="37"/>
      <c r="J31" s="5"/>
      <c r="K31" s="5"/>
      <c r="L31" s="5"/>
      <c r="M31" s="36"/>
      <c r="N31" s="5"/>
      <c r="O31" s="5"/>
      <c r="P31" s="5"/>
      <c r="Q31" s="38"/>
      <c r="R31" s="5"/>
      <c r="S31" s="5"/>
      <c r="T31" s="5"/>
      <c r="U31" s="1"/>
      <c r="V31" s="5"/>
      <c r="W31" s="5"/>
      <c r="X31" s="5"/>
      <c r="Y31" s="5"/>
    </row>
    <row r="32" spans="1:25" s="7" customFormat="1" ht="18" customHeight="1" x14ac:dyDescent="0.25">
      <c r="A32" s="9"/>
      <c r="B32" s="127" t="s">
        <v>6</v>
      </c>
      <c r="C32" s="128"/>
      <c r="D32" s="60" t="s">
        <v>0</v>
      </c>
      <c r="E32" s="41"/>
      <c r="F32" s="127" t="s">
        <v>6</v>
      </c>
      <c r="G32" s="128"/>
      <c r="H32" s="60" t="s">
        <v>0</v>
      </c>
      <c r="I32" s="37"/>
      <c r="J32" s="129" t="s">
        <v>6</v>
      </c>
      <c r="K32" s="130"/>
      <c r="L32" s="60" t="s">
        <v>0</v>
      </c>
      <c r="M32" s="44"/>
      <c r="N32" s="127" t="s">
        <v>6</v>
      </c>
      <c r="O32" s="128"/>
      <c r="P32" s="60" t="s">
        <v>0</v>
      </c>
      <c r="Q32" s="45"/>
      <c r="R32" s="127" t="s">
        <v>6</v>
      </c>
      <c r="S32" s="128"/>
      <c r="T32" s="60" t="s">
        <v>0</v>
      </c>
      <c r="U32" s="16"/>
      <c r="V32" s="127" t="s">
        <v>6</v>
      </c>
      <c r="W32" s="128"/>
      <c r="X32" s="60" t="s">
        <v>0</v>
      </c>
      <c r="Y32" s="15"/>
    </row>
    <row r="33" spans="1:25" s="16" customFormat="1" ht="18" customHeight="1" x14ac:dyDescent="0.25">
      <c r="A33" s="15"/>
      <c r="B33" s="61">
        <v>1</v>
      </c>
      <c r="C33" s="61" t="s">
        <v>9</v>
      </c>
      <c r="D33" s="63">
        <v>6500.24</v>
      </c>
      <c r="E33" s="41"/>
      <c r="F33" s="61">
        <v>1</v>
      </c>
      <c r="G33" s="61" t="s">
        <v>9</v>
      </c>
      <c r="H33" s="63">
        <v>7421.54</v>
      </c>
      <c r="I33" s="44"/>
      <c r="J33" s="61">
        <v>1</v>
      </c>
      <c r="K33" s="61" t="s">
        <v>9</v>
      </c>
      <c r="L33" s="63">
        <v>4766.7</v>
      </c>
      <c r="M33" s="44"/>
      <c r="N33" s="61">
        <v>1</v>
      </c>
      <c r="O33" s="61" t="s">
        <v>9</v>
      </c>
      <c r="P33" s="62">
        <v>6227.44</v>
      </c>
      <c r="R33" s="61">
        <v>1</v>
      </c>
      <c r="S33" s="61" t="s">
        <v>7</v>
      </c>
      <c r="T33" s="63"/>
      <c r="V33" s="61" t="s">
        <v>11</v>
      </c>
      <c r="W33" s="61" t="s">
        <v>8</v>
      </c>
      <c r="X33" s="62"/>
      <c r="Y33" s="15"/>
    </row>
    <row r="34" spans="1:25" s="16" customFormat="1" ht="18" customHeight="1" x14ac:dyDescent="0.25">
      <c r="A34" s="15"/>
      <c r="B34" s="61">
        <v>2</v>
      </c>
      <c r="C34" s="61" t="s">
        <v>10</v>
      </c>
      <c r="D34" s="63">
        <v>6826.84</v>
      </c>
      <c r="E34" s="41"/>
      <c r="F34" s="61">
        <v>2</v>
      </c>
      <c r="G34" s="61" t="s">
        <v>10</v>
      </c>
      <c r="H34" s="63">
        <v>7425.13</v>
      </c>
      <c r="I34" s="44"/>
      <c r="J34" s="61">
        <v>2</v>
      </c>
      <c r="K34" s="61" t="s">
        <v>10</v>
      </c>
      <c r="L34" s="64">
        <v>4980.7</v>
      </c>
      <c r="M34" s="44"/>
      <c r="N34" s="61">
        <v>2</v>
      </c>
      <c r="O34" s="61" t="s">
        <v>10</v>
      </c>
      <c r="P34" s="63">
        <v>5877.68</v>
      </c>
      <c r="R34" s="61">
        <v>2</v>
      </c>
      <c r="S34" s="61" t="s">
        <v>8</v>
      </c>
      <c r="T34" s="63"/>
      <c r="V34" s="61" t="s">
        <v>12</v>
      </c>
      <c r="W34" s="61" t="s">
        <v>9</v>
      </c>
      <c r="X34" s="63"/>
      <c r="Y34" s="15"/>
    </row>
    <row r="35" spans="1:25" s="16" customFormat="1" ht="18" customHeight="1" x14ac:dyDescent="0.25">
      <c r="A35" s="15"/>
      <c r="B35" s="61">
        <v>3</v>
      </c>
      <c r="C35" s="61" t="s">
        <v>11</v>
      </c>
      <c r="D35" s="63">
        <v>6054.83</v>
      </c>
      <c r="E35" s="41"/>
      <c r="F35" s="61">
        <v>3</v>
      </c>
      <c r="G35" s="61" t="s">
        <v>11</v>
      </c>
      <c r="H35" s="63">
        <v>7849.2</v>
      </c>
      <c r="I35" s="44"/>
      <c r="J35" s="61">
        <v>3</v>
      </c>
      <c r="K35" s="61" t="s">
        <v>11</v>
      </c>
      <c r="L35" s="64">
        <v>5017</v>
      </c>
      <c r="M35" s="44"/>
      <c r="N35" s="61">
        <v>3</v>
      </c>
      <c r="O35" s="61" t="s">
        <v>11</v>
      </c>
      <c r="P35" s="63">
        <v>7210.78</v>
      </c>
      <c r="Q35" s="46"/>
      <c r="R35" s="61">
        <v>3</v>
      </c>
      <c r="S35" s="61" t="s">
        <v>9</v>
      </c>
      <c r="T35" s="63"/>
      <c r="U35" s="77" t="s">
        <v>63</v>
      </c>
      <c r="V35" s="61" t="s">
        <v>13</v>
      </c>
      <c r="W35" s="61" t="s">
        <v>10</v>
      </c>
      <c r="X35" s="63"/>
      <c r="Y35" s="15"/>
    </row>
    <row r="36" spans="1:25" s="16" customFormat="1" ht="18" customHeight="1" x14ac:dyDescent="0.25">
      <c r="A36" s="15"/>
      <c r="B36" s="61">
        <v>4</v>
      </c>
      <c r="C36" s="61" t="s">
        <v>12</v>
      </c>
      <c r="D36" s="63">
        <v>7545.15</v>
      </c>
      <c r="E36" s="41"/>
      <c r="F36" s="61">
        <v>4</v>
      </c>
      <c r="G36" s="61" t="s">
        <v>12</v>
      </c>
      <c r="H36" s="63">
        <v>8043.69</v>
      </c>
      <c r="I36" s="44"/>
      <c r="J36" s="61">
        <v>4</v>
      </c>
      <c r="K36" s="61" t="s">
        <v>12</v>
      </c>
      <c r="L36" s="64">
        <v>4543.8500000000004</v>
      </c>
      <c r="M36" s="44"/>
      <c r="N36" s="61">
        <v>4</v>
      </c>
      <c r="O36" s="61" t="s">
        <v>12</v>
      </c>
      <c r="P36" s="63">
        <v>9328.17</v>
      </c>
      <c r="Q36" s="46"/>
      <c r="R36" s="61">
        <v>4</v>
      </c>
      <c r="S36" s="61" t="s">
        <v>10</v>
      </c>
      <c r="T36" s="63"/>
      <c r="V36" s="61" t="s">
        <v>7</v>
      </c>
      <c r="W36" s="61" t="s">
        <v>11</v>
      </c>
      <c r="X36" s="63"/>
      <c r="Y36" s="15"/>
    </row>
    <row r="37" spans="1:25" s="16" customFormat="1" ht="18" customHeight="1" x14ac:dyDescent="0.25">
      <c r="A37" s="15"/>
      <c r="B37" s="61">
        <v>5</v>
      </c>
      <c r="C37" s="61" t="s">
        <v>13</v>
      </c>
      <c r="D37" s="63">
        <v>6771.58</v>
      </c>
      <c r="E37" s="41"/>
      <c r="F37" s="61">
        <v>5</v>
      </c>
      <c r="G37" s="61" t="s">
        <v>13</v>
      </c>
      <c r="H37" s="63">
        <v>7992.78</v>
      </c>
      <c r="I37" s="44"/>
      <c r="J37" s="61">
        <v>5</v>
      </c>
      <c r="K37" s="61" t="s">
        <v>13</v>
      </c>
      <c r="L37" s="64">
        <v>5723.2</v>
      </c>
      <c r="M37" s="44"/>
      <c r="N37" s="61">
        <v>5</v>
      </c>
      <c r="O37" s="61" t="s">
        <v>13</v>
      </c>
      <c r="P37" s="63">
        <v>11389.48</v>
      </c>
      <c r="Q37" s="46"/>
      <c r="R37" s="61">
        <v>5</v>
      </c>
      <c r="S37" s="61" t="s">
        <v>11</v>
      </c>
      <c r="T37" s="63"/>
      <c r="V37" s="61" t="s">
        <v>8</v>
      </c>
      <c r="W37" s="61" t="s">
        <v>12</v>
      </c>
      <c r="X37" s="63"/>
      <c r="Y37" s="15"/>
    </row>
    <row r="38" spans="1:25" s="16" customFormat="1" ht="18" customHeight="1" x14ac:dyDescent="0.25">
      <c r="A38" s="15"/>
      <c r="B38" s="61">
        <v>6</v>
      </c>
      <c r="C38" s="61" t="s">
        <v>7</v>
      </c>
      <c r="D38" s="63">
        <v>6419.39</v>
      </c>
      <c r="E38" s="41"/>
      <c r="F38" s="61">
        <v>6</v>
      </c>
      <c r="G38" s="61" t="s">
        <v>7</v>
      </c>
      <c r="H38" s="63">
        <v>4635.13</v>
      </c>
      <c r="I38" s="44"/>
      <c r="J38" s="61">
        <v>6</v>
      </c>
      <c r="K38" s="61" t="s">
        <v>7</v>
      </c>
      <c r="L38" s="64">
        <v>5480.4</v>
      </c>
      <c r="M38" s="44"/>
      <c r="N38" s="61">
        <v>6</v>
      </c>
      <c r="O38" s="61" t="s">
        <v>7</v>
      </c>
      <c r="P38" s="63">
        <v>6755.45</v>
      </c>
      <c r="R38" s="61">
        <v>6</v>
      </c>
      <c r="S38" s="61" t="s">
        <v>12</v>
      </c>
      <c r="T38" s="63"/>
      <c r="V38" s="61" t="s">
        <v>9</v>
      </c>
      <c r="W38" s="61" t="s">
        <v>13</v>
      </c>
      <c r="X38" s="63"/>
      <c r="Y38" s="15"/>
    </row>
    <row r="39" spans="1:25" s="16" customFormat="1" ht="18" customHeight="1" x14ac:dyDescent="0.25">
      <c r="A39" s="15"/>
      <c r="B39" s="61">
        <v>7</v>
      </c>
      <c r="C39" s="61" t="s">
        <v>8</v>
      </c>
      <c r="D39" s="63">
        <v>6807.9</v>
      </c>
      <c r="E39" s="41"/>
      <c r="F39" s="61">
        <v>7</v>
      </c>
      <c r="G39" s="61" t="s">
        <v>8</v>
      </c>
      <c r="H39" s="63">
        <v>7372.63</v>
      </c>
      <c r="I39" s="44"/>
      <c r="J39" s="61">
        <v>7</v>
      </c>
      <c r="K39" s="61" t="s">
        <v>8</v>
      </c>
      <c r="L39" s="64">
        <v>4574.6000000000004</v>
      </c>
      <c r="M39" s="44"/>
      <c r="N39" s="61">
        <v>7</v>
      </c>
      <c r="O39" s="61" t="s">
        <v>8</v>
      </c>
      <c r="P39" s="63">
        <v>6397.74</v>
      </c>
      <c r="R39" s="61">
        <v>7</v>
      </c>
      <c r="S39" s="61" t="s">
        <v>13</v>
      </c>
      <c r="T39" s="63"/>
      <c r="V39" s="61" t="s">
        <v>10</v>
      </c>
      <c r="W39" s="61" t="s">
        <v>7</v>
      </c>
      <c r="X39" s="63"/>
      <c r="Y39" s="15"/>
    </row>
    <row r="40" spans="1:25" s="16" customFormat="1" ht="18" customHeight="1" x14ac:dyDescent="0.25">
      <c r="A40" s="15"/>
      <c r="B40" s="61">
        <v>8</v>
      </c>
      <c r="C40" s="61" t="s">
        <v>9</v>
      </c>
      <c r="D40" s="63">
        <v>6486.4</v>
      </c>
      <c r="E40" s="41"/>
      <c r="F40" s="61">
        <v>8</v>
      </c>
      <c r="G40" s="61" t="s">
        <v>9</v>
      </c>
      <c r="H40" s="63">
        <v>7060.14</v>
      </c>
      <c r="I40" s="44"/>
      <c r="J40" s="61">
        <v>8</v>
      </c>
      <c r="K40" s="61" t="s">
        <v>9</v>
      </c>
      <c r="L40" s="64">
        <v>4532.1499999999996</v>
      </c>
      <c r="M40" s="44"/>
      <c r="N40" s="61">
        <v>8</v>
      </c>
      <c r="O40" s="61" t="s">
        <v>9</v>
      </c>
      <c r="P40" s="63">
        <v>4985.8900000000003</v>
      </c>
      <c r="R40" s="61">
        <v>8</v>
      </c>
      <c r="S40" s="61" t="s">
        <v>7</v>
      </c>
      <c r="T40" s="63"/>
      <c r="V40" s="61" t="s">
        <v>11</v>
      </c>
      <c r="W40" s="61" t="s">
        <v>8</v>
      </c>
      <c r="X40" s="63"/>
      <c r="Y40" s="15"/>
    </row>
    <row r="41" spans="1:25" s="16" customFormat="1" ht="18" customHeight="1" x14ac:dyDescent="0.25">
      <c r="A41" s="15"/>
      <c r="B41" s="61">
        <v>9</v>
      </c>
      <c r="C41" s="61" t="s">
        <v>10</v>
      </c>
      <c r="D41" s="63">
        <v>5882.85</v>
      </c>
      <c r="E41" s="41"/>
      <c r="F41" s="61">
        <v>9</v>
      </c>
      <c r="G41" s="61" t="s">
        <v>10</v>
      </c>
      <c r="H41" s="63">
        <v>8087.98</v>
      </c>
      <c r="I41" s="44"/>
      <c r="J41" s="61">
        <v>9</v>
      </c>
      <c r="K41" s="61" t="s">
        <v>10</v>
      </c>
      <c r="L41" s="64">
        <v>5716.05</v>
      </c>
      <c r="M41" s="44"/>
      <c r="N41" s="61">
        <v>9</v>
      </c>
      <c r="O41" s="61" t="s">
        <v>10</v>
      </c>
      <c r="P41" s="63">
        <v>7124.21</v>
      </c>
      <c r="R41" s="61">
        <v>9</v>
      </c>
      <c r="S41" s="61" t="s">
        <v>8</v>
      </c>
      <c r="T41" s="63"/>
      <c r="V41" s="61" t="s">
        <v>12</v>
      </c>
      <c r="W41" s="61" t="s">
        <v>9</v>
      </c>
      <c r="X41" s="63"/>
      <c r="Y41" s="15"/>
    </row>
    <row r="42" spans="1:25" s="16" customFormat="1" ht="18" customHeight="1" x14ac:dyDescent="0.25">
      <c r="A42" s="15"/>
      <c r="B42" s="61">
        <v>10</v>
      </c>
      <c r="C42" s="61" t="s">
        <v>11</v>
      </c>
      <c r="D42" s="63">
        <v>7129.07</v>
      </c>
      <c r="E42" s="41"/>
      <c r="F42" s="61">
        <v>10</v>
      </c>
      <c r="G42" s="61" t="s">
        <v>11</v>
      </c>
      <c r="H42" s="63">
        <v>8370.66</v>
      </c>
      <c r="I42" s="44"/>
      <c r="J42" s="61">
        <v>10</v>
      </c>
      <c r="K42" s="61" t="s">
        <v>11</v>
      </c>
      <c r="L42" s="64">
        <v>5837.05</v>
      </c>
      <c r="M42" s="44"/>
      <c r="N42" s="61">
        <v>10</v>
      </c>
      <c r="O42" s="61" t="s">
        <v>11</v>
      </c>
      <c r="P42" s="63">
        <v>6758.72</v>
      </c>
      <c r="R42" s="61">
        <v>10</v>
      </c>
      <c r="S42" s="61" t="s">
        <v>9</v>
      </c>
      <c r="T42" s="63"/>
      <c r="V42" s="61" t="s">
        <v>13</v>
      </c>
      <c r="W42" s="61" t="s">
        <v>10</v>
      </c>
      <c r="X42" s="63"/>
      <c r="Y42" s="15"/>
    </row>
    <row r="43" spans="1:25" s="16" customFormat="1" ht="18" customHeight="1" x14ac:dyDescent="0.25">
      <c r="A43" s="15"/>
      <c r="B43" s="61">
        <v>11</v>
      </c>
      <c r="C43" s="61" t="s">
        <v>12</v>
      </c>
      <c r="D43" s="63">
        <v>8254.17</v>
      </c>
      <c r="E43" s="41"/>
      <c r="F43" s="61">
        <v>11</v>
      </c>
      <c r="G43" s="61" t="s">
        <v>12</v>
      </c>
      <c r="H43" s="63">
        <v>9434.17</v>
      </c>
      <c r="I43" s="44"/>
      <c r="J43" s="61">
        <v>11</v>
      </c>
      <c r="K43" s="61" t="s">
        <v>12</v>
      </c>
      <c r="L43" s="64">
        <v>5617.61</v>
      </c>
      <c r="M43" s="44"/>
      <c r="N43" s="61">
        <v>11</v>
      </c>
      <c r="O43" s="61" t="s">
        <v>12</v>
      </c>
      <c r="P43" s="63">
        <v>9437.6</v>
      </c>
      <c r="R43" s="61">
        <v>11</v>
      </c>
      <c r="S43" s="61" t="s">
        <v>10</v>
      </c>
      <c r="T43" s="63"/>
      <c r="V43" s="61" t="s">
        <v>7</v>
      </c>
      <c r="W43" s="61" t="s">
        <v>11</v>
      </c>
      <c r="X43" s="63"/>
      <c r="Y43" s="15"/>
    </row>
    <row r="44" spans="1:25" s="16" customFormat="1" ht="18" customHeight="1" x14ac:dyDescent="0.25">
      <c r="A44" s="15"/>
      <c r="B44" s="61">
        <v>12</v>
      </c>
      <c r="C44" s="61" t="s">
        <v>13</v>
      </c>
      <c r="D44" s="63">
        <v>7646.16</v>
      </c>
      <c r="E44" s="41"/>
      <c r="F44" s="61">
        <v>12</v>
      </c>
      <c r="G44" s="61" t="s">
        <v>13</v>
      </c>
      <c r="H44" s="63">
        <v>7766.42</v>
      </c>
      <c r="I44" s="44"/>
      <c r="J44" s="61">
        <v>12</v>
      </c>
      <c r="K44" s="61" t="s">
        <v>13</v>
      </c>
      <c r="L44" s="64">
        <v>8464.7000000000007</v>
      </c>
      <c r="M44" s="44"/>
      <c r="N44" s="61">
        <v>12</v>
      </c>
      <c r="O44" s="61" t="s">
        <v>13</v>
      </c>
      <c r="P44" s="63">
        <v>13583.17</v>
      </c>
      <c r="R44" s="61">
        <v>12</v>
      </c>
      <c r="S44" s="61" t="s">
        <v>11</v>
      </c>
      <c r="T44" s="63"/>
      <c r="V44" s="61" t="s">
        <v>8</v>
      </c>
      <c r="W44" s="61" t="s">
        <v>12</v>
      </c>
      <c r="X44" s="63"/>
      <c r="Y44" s="15"/>
    </row>
    <row r="45" spans="1:25" s="16" customFormat="1" ht="18" customHeight="1" x14ac:dyDescent="0.25">
      <c r="A45" s="15"/>
      <c r="B45" s="61">
        <v>13</v>
      </c>
      <c r="C45" s="61" t="s">
        <v>7</v>
      </c>
      <c r="D45" s="63">
        <v>7437.38</v>
      </c>
      <c r="E45" s="41"/>
      <c r="F45" s="61">
        <v>13</v>
      </c>
      <c r="G45" s="61" t="s">
        <v>7</v>
      </c>
      <c r="H45" s="63">
        <v>6426.49</v>
      </c>
      <c r="I45" s="44"/>
      <c r="J45" s="61">
        <v>13</v>
      </c>
      <c r="K45" s="61" t="s">
        <v>7</v>
      </c>
      <c r="L45" s="64">
        <v>5074.6499999999996</v>
      </c>
      <c r="M45" s="44"/>
      <c r="N45" s="61">
        <v>13</v>
      </c>
      <c r="O45" s="61" t="s">
        <v>7</v>
      </c>
      <c r="P45" s="63">
        <v>10685.94</v>
      </c>
      <c r="R45" s="61">
        <v>13</v>
      </c>
      <c r="S45" s="61" t="s">
        <v>12</v>
      </c>
      <c r="T45" s="63"/>
      <c r="V45" s="61" t="s">
        <v>9</v>
      </c>
      <c r="W45" s="61" t="s">
        <v>13</v>
      </c>
      <c r="X45" s="63"/>
      <c r="Y45" s="15"/>
    </row>
    <row r="46" spans="1:25" s="16" customFormat="1" ht="18" customHeight="1" x14ac:dyDescent="0.25">
      <c r="A46" s="15"/>
      <c r="B46" s="61">
        <v>14</v>
      </c>
      <c r="C46" s="61" t="s">
        <v>8</v>
      </c>
      <c r="D46" s="63">
        <v>6049.02</v>
      </c>
      <c r="E46" s="41"/>
      <c r="F46" s="61">
        <v>14</v>
      </c>
      <c r="G46" s="61" t="s">
        <v>8</v>
      </c>
      <c r="H46" s="63">
        <v>8489.59</v>
      </c>
      <c r="I46" s="44"/>
      <c r="J46" s="61">
        <v>14</v>
      </c>
      <c r="K46" s="61" t="s">
        <v>8</v>
      </c>
      <c r="L46" s="64">
        <v>4593.95</v>
      </c>
      <c r="M46" s="44"/>
      <c r="N46" s="61">
        <v>14</v>
      </c>
      <c r="O46" s="61" t="s">
        <v>8</v>
      </c>
      <c r="P46" s="63">
        <v>5399.56</v>
      </c>
      <c r="R46" s="61">
        <v>14</v>
      </c>
      <c r="S46" s="61" t="s">
        <v>13</v>
      </c>
      <c r="T46" s="63"/>
      <c r="V46" s="61" t="s">
        <v>10</v>
      </c>
      <c r="W46" s="61" t="s">
        <v>7</v>
      </c>
      <c r="X46" s="63"/>
      <c r="Y46" s="15"/>
    </row>
    <row r="47" spans="1:25" s="16" customFormat="1" ht="18" customHeight="1" x14ac:dyDescent="0.25">
      <c r="A47" s="15"/>
      <c r="B47" s="61">
        <v>15</v>
      </c>
      <c r="C47" s="61" t="s">
        <v>9</v>
      </c>
      <c r="D47" s="63">
        <v>8234.91</v>
      </c>
      <c r="E47" s="41"/>
      <c r="F47" s="61">
        <v>15</v>
      </c>
      <c r="G47" s="61" t="s">
        <v>9</v>
      </c>
      <c r="H47" s="63">
        <v>10186.16</v>
      </c>
      <c r="I47" s="44"/>
      <c r="J47" s="61">
        <v>15</v>
      </c>
      <c r="K47" s="61" t="s">
        <v>9</v>
      </c>
      <c r="L47" s="64">
        <v>4309.3999999999996</v>
      </c>
      <c r="M47" s="44"/>
      <c r="N47" s="61">
        <v>15</v>
      </c>
      <c r="O47" s="61" t="s">
        <v>9</v>
      </c>
      <c r="P47" s="63">
        <v>7483.54</v>
      </c>
      <c r="R47" s="61">
        <v>15</v>
      </c>
      <c r="S47" s="61" t="s">
        <v>7</v>
      </c>
      <c r="T47" s="63"/>
      <c r="V47" s="61" t="s">
        <v>11</v>
      </c>
      <c r="W47" s="61" t="s">
        <v>8</v>
      </c>
      <c r="X47" s="63"/>
      <c r="Y47" s="15"/>
    </row>
    <row r="48" spans="1:25" s="16" customFormat="1" ht="18" customHeight="1" x14ac:dyDescent="0.25">
      <c r="A48" s="15"/>
      <c r="B48" s="61">
        <v>16</v>
      </c>
      <c r="C48" s="61" t="s">
        <v>10</v>
      </c>
      <c r="D48" s="63">
        <v>7305.88</v>
      </c>
      <c r="E48" s="41"/>
      <c r="F48" s="61">
        <v>16</v>
      </c>
      <c r="G48" s="61" t="s">
        <v>10</v>
      </c>
      <c r="H48" s="63">
        <v>7700.46</v>
      </c>
      <c r="I48" s="44"/>
      <c r="J48" s="61">
        <v>16</v>
      </c>
      <c r="K48" s="61" t="s">
        <v>10</v>
      </c>
      <c r="L48" s="64">
        <v>4151.8500000000004</v>
      </c>
      <c r="M48" s="44"/>
      <c r="N48" s="61">
        <v>16</v>
      </c>
      <c r="O48" s="61" t="s">
        <v>10</v>
      </c>
      <c r="P48" s="63">
        <v>6203.74</v>
      </c>
      <c r="R48" s="61">
        <v>16</v>
      </c>
      <c r="S48" s="61" t="s">
        <v>8</v>
      </c>
      <c r="T48" s="63"/>
      <c r="V48" s="61" t="s">
        <v>12</v>
      </c>
      <c r="W48" s="61" t="s">
        <v>9</v>
      </c>
      <c r="X48" s="63"/>
      <c r="Y48" s="15"/>
    </row>
    <row r="49" spans="1:25" s="16" customFormat="1" ht="18" customHeight="1" x14ac:dyDescent="0.25">
      <c r="A49" s="15"/>
      <c r="B49" s="61">
        <v>17</v>
      </c>
      <c r="C49" s="61" t="s">
        <v>11</v>
      </c>
      <c r="D49" s="63">
        <v>8738.11</v>
      </c>
      <c r="E49" s="41"/>
      <c r="F49" s="61">
        <v>17</v>
      </c>
      <c r="G49" s="61" t="s">
        <v>11</v>
      </c>
      <c r="H49" s="63">
        <v>10114.629999999999</v>
      </c>
      <c r="I49" s="44"/>
      <c r="J49" s="61">
        <v>17</v>
      </c>
      <c r="K49" s="61" t="s">
        <v>11</v>
      </c>
      <c r="L49" s="64">
        <v>5143.95</v>
      </c>
      <c r="M49" s="44"/>
      <c r="N49" s="61">
        <v>17</v>
      </c>
      <c r="O49" s="61" t="s">
        <v>11</v>
      </c>
      <c r="P49" s="63">
        <v>6406.12</v>
      </c>
      <c r="R49" s="61">
        <v>17</v>
      </c>
      <c r="S49" s="61" t="s">
        <v>9</v>
      </c>
      <c r="T49" s="63"/>
      <c r="V49" s="61" t="s">
        <v>13</v>
      </c>
      <c r="W49" s="61" t="s">
        <v>10</v>
      </c>
      <c r="X49" s="63"/>
      <c r="Y49" s="15"/>
    </row>
    <row r="50" spans="1:25" s="16" customFormat="1" ht="18" customHeight="1" x14ac:dyDescent="0.25">
      <c r="A50" s="15"/>
      <c r="B50" s="61">
        <v>18</v>
      </c>
      <c r="C50" s="61" t="s">
        <v>12</v>
      </c>
      <c r="D50" s="63">
        <v>8553.4599999999991</v>
      </c>
      <c r="E50" s="41"/>
      <c r="F50" s="61">
        <v>18</v>
      </c>
      <c r="G50" s="61" t="s">
        <v>12</v>
      </c>
      <c r="H50" s="63">
        <v>9001.98</v>
      </c>
      <c r="I50" s="44"/>
      <c r="J50" s="61">
        <v>18</v>
      </c>
      <c r="K50" s="61" t="s">
        <v>12</v>
      </c>
      <c r="L50" s="64">
        <v>6573.35</v>
      </c>
      <c r="M50" s="44"/>
      <c r="N50" s="61">
        <v>18</v>
      </c>
      <c r="O50" s="61" t="s">
        <v>12</v>
      </c>
      <c r="P50" s="63">
        <v>6820.89</v>
      </c>
      <c r="R50" s="61">
        <v>18</v>
      </c>
      <c r="S50" s="61" t="s">
        <v>10</v>
      </c>
      <c r="T50" s="63"/>
      <c r="V50" s="61" t="s">
        <v>7</v>
      </c>
      <c r="W50" s="61" t="s">
        <v>11</v>
      </c>
      <c r="X50" s="63"/>
      <c r="Y50" s="15"/>
    </row>
    <row r="51" spans="1:25" s="16" customFormat="1" ht="18" customHeight="1" x14ac:dyDescent="0.25">
      <c r="A51" s="15"/>
      <c r="B51" s="61">
        <v>19</v>
      </c>
      <c r="C51" s="61" t="s">
        <v>13</v>
      </c>
      <c r="D51" s="63">
        <v>6789.7</v>
      </c>
      <c r="E51" s="41"/>
      <c r="F51" s="61">
        <v>19</v>
      </c>
      <c r="G51" s="61" t="s">
        <v>13</v>
      </c>
      <c r="H51" s="63">
        <v>9052.9599999999991</v>
      </c>
      <c r="I51" s="44"/>
      <c r="J51" s="61">
        <v>19</v>
      </c>
      <c r="K51" s="61" t="s">
        <v>13</v>
      </c>
      <c r="L51" s="64">
        <v>5622.55</v>
      </c>
      <c r="M51" s="44"/>
      <c r="N51" s="61">
        <v>19</v>
      </c>
      <c r="O51" s="61" t="s">
        <v>13</v>
      </c>
      <c r="P51" s="63">
        <v>10664.16</v>
      </c>
      <c r="R51" s="61">
        <v>19</v>
      </c>
      <c r="S51" s="61" t="s">
        <v>11</v>
      </c>
      <c r="T51" s="63"/>
      <c r="V51" s="61" t="s">
        <v>8</v>
      </c>
      <c r="W51" s="61" t="s">
        <v>12</v>
      </c>
      <c r="X51" s="63"/>
      <c r="Y51" s="15"/>
    </row>
    <row r="52" spans="1:25" s="16" customFormat="1" ht="18" customHeight="1" x14ac:dyDescent="0.25">
      <c r="A52" s="15"/>
      <c r="B52" s="61">
        <v>20</v>
      </c>
      <c r="C52" s="61" t="s">
        <v>7</v>
      </c>
      <c r="D52" s="63">
        <v>6384.58</v>
      </c>
      <c r="E52" s="41"/>
      <c r="F52" s="61">
        <v>20</v>
      </c>
      <c r="G52" s="61" t="s">
        <v>7</v>
      </c>
      <c r="H52" s="63">
        <v>7402.93</v>
      </c>
      <c r="I52" s="44"/>
      <c r="J52" s="61">
        <v>20</v>
      </c>
      <c r="K52" s="61" t="s">
        <v>7</v>
      </c>
      <c r="L52" s="64">
        <v>3520.3</v>
      </c>
      <c r="M52" s="44"/>
      <c r="N52" s="61">
        <v>20</v>
      </c>
      <c r="O52" s="61" t="s">
        <v>7</v>
      </c>
      <c r="P52" s="63">
        <v>8033.65</v>
      </c>
      <c r="R52" s="61">
        <v>20</v>
      </c>
      <c r="S52" s="61" t="s">
        <v>12</v>
      </c>
      <c r="T52" s="63"/>
      <c r="V52" s="61" t="s">
        <v>9</v>
      </c>
      <c r="W52" s="61" t="s">
        <v>13</v>
      </c>
      <c r="X52" s="63"/>
      <c r="Y52" s="15"/>
    </row>
    <row r="53" spans="1:25" s="16" customFormat="1" ht="18" customHeight="1" x14ac:dyDescent="0.25">
      <c r="A53" s="15"/>
      <c r="B53" s="61">
        <v>21</v>
      </c>
      <c r="C53" s="61" t="s">
        <v>8</v>
      </c>
      <c r="D53" s="63">
        <v>6864.12</v>
      </c>
      <c r="E53" s="41">
        <v>0</v>
      </c>
      <c r="F53" s="61">
        <v>21</v>
      </c>
      <c r="G53" s="61" t="s">
        <v>8</v>
      </c>
      <c r="H53" s="63">
        <v>7445.91</v>
      </c>
      <c r="I53" s="44"/>
      <c r="J53" s="61">
        <v>21</v>
      </c>
      <c r="K53" s="61" t="s">
        <v>8</v>
      </c>
      <c r="L53" s="64">
        <v>3047.9</v>
      </c>
      <c r="M53" s="44"/>
      <c r="N53" s="61">
        <v>21</v>
      </c>
      <c r="O53" s="61" t="s">
        <v>8</v>
      </c>
      <c r="P53" s="63">
        <v>4678.43</v>
      </c>
      <c r="R53" s="61">
        <v>21</v>
      </c>
      <c r="S53" s="61" t="s">
        <v>13</v>
      </c>
      <c r="T53" s="63"/>
      <c r="V53" s="61" t="s">
        <v>10</v>
      </c>
      <c r="W53" s="61" t="s">
        <v>7</v>
      </c>
      <c r="X53" s="63"/>
      <c r="Y53" s="15"/>
    </row>
    <row r="54" spans="1:25" s="16" customFormat="1" ht="18" customHeight="1" x14ac:dyDescent="0.25">
      <c r="A54" s="15"/>
      <c r="B54" s="61">
        <v>22</v>
      </c>
      <c r="C54" s="61" t="s">
        <v>9</v>
      </c>
      <c r="D54" s="63">
        <v>7474.92</v>
      </c>
      <c r="E54" s="41"/>
      <c r="F54" s="61">
        <v>22</v>
      </c>
      <c r="G54" s="61" t="s">
        <v>9</v>
      </c>
      <c r="H54" s="63">
        <v>7363.94</v>
      </c>
      <c r="I54" s="44"/>
      <c r="J54" s="61">
        <v>22</v>
      </c>
      <c r="K54" s="61" t="s">
        <v>9</v>
      </c>
      <c r="L54" s="64">
        <v>4617.1000000000004</v>
      </c>
      <c r="M54" s="44"/>
      <c r="N54" s="61">
        <v>22</v>
      </c>
      <c r="O54" s="61" t="s">
        <v>9</v>
      </c>
      <c r="P54" s="63">
        <v>4860.7</v>
      </c>
      <c r="R54" s="61">
        <v>22</v>
      </c>
      <c r="S54" s="61" t="s">
        <v>7</v>
      </c>
      <c r="T54" s="63"/>
      <c r="V54" s="61" t="s">
        <v>11</v>
      </c>
      <c r="W54" s="61" t="s">
        <v>8</v>
      </c>
      <c r="X54" s="63"/>
      <c r="Y54" s="15"/>
    </row>
    <row r="55" spans="1:25" s="16" customFormat="1" ht="18" customHeight="1" x14ac:dyDescent="0.25">
      <c r="A55" s="15"/>
      <c r="B55" s="61">
        <v>23</v>
      </c>
      <c r="C55" s="61" t="s">
        <v>10</v>
      </c>
      <c r="D55" s="63">
        <v>7306.19</v>
      </c>
      <c r="E55" s="41"/>
      <c r="F55" s="61">
        <v>23</v>
      </c>
      <c r="G55" s="61" t="s">
        <v>10</v>
      </c>
      <c r="H55" s="63">
        <v>7859.9</v>
      </c>
      <c r="I55" s="44"/>
      <c r="J55" s="61">
        <v>23</v>
      </c>
      <c r="K55" s="61" t="s">
        <v>10</v>
      </c>
      <c r="L55" s="64">
        <v>5411.55</v>
      </c>
      <c r="M55" s="44"/>
      <c r="N55" s="61">
        <v>23</v>
      </c>
      <c r="O55" s="61" t="s">
        <v>10</v>
      </c>
      <c r="P55" s="63">
        <v>5816.857</v>
      </c>
      <c r="R55" s="61">
        <v>23</v>
      </c>
      <c r="S55" s="61" t="s">
        <v>8</v>
      </c>
      <c r="T55" s="63" t="s">
        <v>60</v>
      </c>
      <c r="V55" s="61" t="s">
        <v>12</v>
      </c>
      <c r="W55" s="61" t="s">
        <v>9</v>
      </c>
      <c r="X55" s="63"/>
      <c r="Y55" s="15"/>
    </row>
    <row r="56" spans="1:25" s="16" customFormat="1" ht="18" customHeight="1" x14ac:dyDescent="0.25">
      <c r="A56" s="15"/>
      <c r="B56" s="61">
        <v>24</v>
      </c>
      <c r="C56" s="61" t="s">
        <v>11</v>
      </c>
      <c r="D56" s="63">
        <v>8689.5499999999993</v>
      </c>
      <c r="E56" s="41"/>
      <c r="F56" s="61">
        <v>24</v>
      </c>
      <c r="G56" s="61" t="s">
        <v>11</v>
      </c>
      <c r="H56" s="63">
        <v>8019.04</v>
      </c>
      <c r="I56" s="44"/>
      <c r="J56" s="61">
        <v>24</v>
      </c>
      <c r="K56" s="61" t="s">
        <v>11</v>
      </c>
      <c r="L56" s="64">
        <v>5864.65</v>
      </c>
      <c r="M56" s="44"/>
      <c r="N56" s="61">
        <v>24</v>
      </c>
      <c r="O56" s="61" t="s">
        <v>11</v>
      </c>
      <c r="P56" s="63">
        <v>7449.02</v>
      </c>
      <c r="R56" s="61">
        <v>24</v>
      </c>
      <c r="S56" s="61" t="s">
        <v>9</v>
      </c>
      <c r="T56" s="63"/>
      <c r="V56" s="61" t="s">
        <v>13</v>
      </c>
      <c r="W56" s="61" t="s">
        <v>10</v>
      </c>
      <c r="X56" s="63"/>
      <c r="Y56" s="15"/>
    </row>
    <row r="57" spans="1:25" s="16" customFormat="1" ht="18" customHeight="1" x14ac:dyDescent="0.25">
      <c r="A57" s="15"/>
      <c r="B57" s="61">
        <v>25</v>
      </c>
      <c r="C57" s="61" t="s">
        <v>12</v>
      </c>
      <c r="D57" s="63">
        <v>11266.24</v>
      </c>
      <c r="E57" s="41"/>
      <c r="F57" s="61">
        <v>25</v>
      </c>
      <c r="G57" s="61" t="s">
        <v>12</v>
      </c>
      <c r="H57" s="63">
        <v>11560.89</v>
      </c>
      <c r="I57" s="44"/>
      <c r="J57" s="61">
        <v>25</v>
      </c>
      <c r="K57" s="61" t="s">
        <v>12</v>
      </c>
      <c r="L57" s="64">
        <v>6506.1</v>
      </c>
      <c r="M57" s="44"/>
      <c r="N57" s="61">
        <v>25</v>
      </c>
      <c r="O57" s="61" t="s">
        <v>12</v>
      </c>
      <c r="P57" s="63">
        <v>8275.68</v>
      </c>
      <c r="R57" s="61">
        <v>25</v>
      </c>
      <c r="S57" s="61" t="s">
        <v>10</v>
      </c>
      <c r="T57" s="63"/>
      <c r="V57" s="61" t="s">
        <v>7</v>
      </c>
      <c r="W57" s="61" t="s">
        <v>11</v>
      </c>
      <c r="X57" s="63"/>
      <c r="Y57" s="15"/>
    </row>
    <row r="58" spans="1:25" s="16" customFormat="1" ht="18" customHeight="1" x14ac:dyDescent="0.25">
      <c r="A58" s="15"/>
      <c r="B58" s="61">
        <v>26</v>
      </c>
      <c r="C58" s="61" t="s">
        <v>13</v>
      </c>
      <c r="D58" s="63">
        <v>11702.65</v>
      </c>
      <c r="E58" s="41"/>
      <c r="F58" s="61">
        <v>26</v>
      </c>
      <c r="G58" s="61" t="s">
        <v>13</v>
      </c>
      <c r="H58" s="63">
        <v>9438.14</v>
      </c>
      <c r="I58" s="44"/>
      <c r="J58" s="61">
        <v>26</v>
      </c>
      <c r="K58" s="61" t="s">
        <v>13</v>
      </c>
      <c r="L58" s="64">
        <v>6122.4</v>
      </c>
      <c r="M58" s="44"/>
      <c r="N58" s="61">
        <v>26</v>
      </c>
      <c r="O58" s="61" t="s">
        <v>13</v>
      </c>
      <c r="P58" s="63">
        <v>11510.31</v>
      </c>
      <c r="R58" s="61">
        <v>26</v>
      </c>
      <c r="S58" s="61" t="s">
        <v>11</v>
      </c>
      <c r="T58" s="63"/>
      <c r="V58" s="61" t="s">
        <v>8</v>
      </c>
      <c r="W58" s="61" t="s">
        <v>12</v>
      </c>
      <c r="X58" s="63"/>
      <c r="Y58" s="15"/>
    </row>
    <row r="59" spans="1:25" s="16" customFormat="1" ht="18" customHeight="1" x14ac:dyDescent="0.25">
      <c r="A59" s="15"/>
      <c r="B59" s="61">
        <v>27</v>
      </c>
      <c r="C59" s="61" t="s">
        <v>7</v>
      </c>
      <c r="D59" s="63">
        <v>10344</v>
      </c>
      <c r="E59" s="41"/>
      <c r="F59" s="61">
        <v>27</v>
      </c>
      <c r="G59" s="61" t="s">
        <v>7</v>
      </c>
      <c r="H59" s="63">
        <v>7487.9</v>
      </c>
      <c r="I59" s="44"/>
      <c r="J59" s="61">
        <v>27</v>
      </c>
      <c r="K59" s="61" t="s">
        <v>7</v>
      </c>
      <c r="L59" s="64">
        <v>5990.7</v>
      </c>
      <c r="M59" s="44"/>
      <c r="N59" s="61">
        <v>27</v>
      </c>
      <c r="O59" s="61" t="s">
        <v>7</v>
      </c>
      <c r="P59" s="63">
        <v>7814.51</v>
      </c>
      <c r="R59" s="61">
        <v>27</v>
      </c>
      <c r="S59" s="61" t="s">
        <v>12</v>
      </c>
      <c r="T59" s="63"/>
      <c r="V59" s="61" t="s">
        <v>9</v>
      </c>
      <c r="W59" s="61" t="s">
        <v>13</v>
      </c>
      <c r="X59" s="63"/>
      <c r="Y59" s="15"/>
    </row>
    <row r="60" spans="1:25" s="16" customFormat="1" ht="18" customHeight="1" x14ac:dyDescent="0.25">
      <c r="A60" s="15"/>
      <c r="B60" s="61">
        <v>28</v>
      </c>
      <c r="C60" s="61" t="s">
        <v>8</v>
      </c>
      <c r="D60" s="63">
        <v>9365.9599999999991</v>
      </c>
      <c r="E60" s="41"/>
      <c r="F60" s="61">
        <v>28</v>
      </c>
      <c r="G60" s="61" t="s">
        <v>8</v>
      </c>
      <c r="H60" s="63">
        <v>9317.9</v>
      </c>
      <c r="I60" s="44"/>
      <c r="J60" s="61">
        <v>28</v>
      </c>
      <c r="K60" s="61" t="s">
        <v>8</v>
      </c>
      <c r="L60" s="64">
        <v>4378.8999999999996</v>
      </c>
      <c r="M60" s="44"/>
      <c r="N60" s="61">
        <v>28</v>
      </c>
      <c r="O60" s="61" t="s">
        <v>8</v>
      </c>
      <c r="P60" s="63">
        <v>6885.38</v>
      </c>
      <c r="R60" s="61">
        <v>28</v>
      </c>
      <c r="S60" s="61" t="s">
        <v>13</v>
      </c>
      <c r="T60" s="63"/>
      <c r="V60" s="61" t="s">
        <v>10</v>
      </c>
      <c r="W60" s="61" t="s">
        <v>7</v>
      </c>
      <c r="X60" s="63"/>
      <c r="Y60" s="15"/>
    </row>
    <row r="61" spans="1:25" s="16" customFormat="1" ht="18" customHeight="1" x14ac:dyDescent="0.25">
      <c r="A61" s="15"/>
      <c r="B61" s="61">
        <v>29</v>
      </c>
      <c r="C61" s="61" t="s">
        <v>9</v>
      </c>
      <c r="D61" s="63">
        <v>7739.34</v>
      </c>
      <c r="E61" s="41"/>
      <c r="F61" s="61">
        <v>29</v>
      </c>
      <c r="G61" s="61" t="s">
        <v>9</v>
      </c>
      <c r="H61" s="63">
        <v>7656.94</v>
      </c>
      <c r="I61" s="44"/>
      <c r="J61" s="61">
        <v>29</v>
      </c>
      <c r="K61" s="61" t="s">
        <v>9</v>
      </c>
      <c r="L61" s="63">
        <v>4691.3500000000004</v>
      </c>
      <c r="M61" s="44"/>
      <c r="N61" s="61">
        <v>29</v>
      </c>
      <c r="O61" s="61" t="s">
        <v>9</v>
      </c>
      <c r="P61" s="63">
        <v>6978.06</v>
      </c>
      <c r="R61" s="61">
        <v>29</v>
      </c>
      <c r="S61" s="61" t="s">
        <v>7</v>
      </c>
      <c r="T61" s="63"/>
      <c r="V61" s="61" t="s">
        <v>11</v>
      </c>
      <c r="W61" s="61" t="s">
        <v>8</v>
      </c>
      <c r="X61" s="63"/>
      <c r="Y61" s="15"/>
    </row>
    <row r="62" spans="1:25" s="16" customFormat="1" ht="18" customHeight="1" x14ac:dyDescent="0.25">
      <c r="A62" s="15"/>
      <c r="B62" s="61">
        <v>30</v>
      </c>
      <c r="C62" s="61" t="s">
        <v>10</v>
      </c>
      <c r="D62" s="81">
        <v>8643.6299999999992</v>
      </c>
      <c r="E62" s="41"/>
      <c r="F62" s="61">
        <v>30</v>
      </c>
      <c r="G62" s="61" t="s">
        <v>10</v>
      </c>
      <c r="H62" s="81">
        <v>8264.36</v>
      </c>
      <c r="I62" s="44"/>
      <c r="J62" s="61">
        <v>30</v>
      </c>
      <c r="K62" s="61" t="s">
        <v>10</v>
      </c>
      <c r="L62" s="63">
        <v>5038.8</v>
      </c>
      <c r="M62" s="44"/>
      <c r="N62" s="61">
        <v>30</v>
      </c>
      <c r="O62" s="61" t="s">
        <v>10</v>
      </c>
      <c r="P62" s="63">
        <v>5887.53</v>
      </c>
      <c r="R62" s="61">
        <v>30</v>
      </c>
      <c r="S62" s="61" t="s">
        <v>8</v>
      </c>
      <c r="T62" s="63"/>
      <c r="V62" s="61" t="s">
        <v>12</v>
      </c>
      <c r="W62" s="61" t="s">
        <v>9</v>
      </c>
      <c r="X62" s="63"/>
      <c r="Y62" s="15"/>
    </row>
    <row r="63" spans="1:25" ht="18" customHeight="1" x14ac:dyDescent="0.25">
      <c r="A63" s="5"/>
      <c r="B63" s="61">
        <v>31</v>
      </c>
      <c r="C63" s="61" t="s">
        <v>11</v>
      </c>
      <c r="D63" s="81">
        <v>8074.41</v>
      </c>
      <c r="E63" s="78" t="s">
        <v>62</v>
      </c>
      <c r="F63" s="61">
        <v>31</v>
      </c>
      <c r="G63" s="61" t="s">
        <v>11</v>
      </c>
      <c r="H63" s="81">
        <v>8825.89</v>
      </c>
      <c r="I63" s="79"/>
      <c r="J63" s="61">
        <v>31</v>
      </c>
      <c r="K63" s="61" t="s">
        <v>11</v>
      </c>
      <c r="L63" s="63">
        <v>4595.55</v>
      </c>
      <c r="M63" s="79"/>
      <c r="N63" s="61">
        <v>31</v>
      </c>
      <c r="O63" s="61" t="s">
        <v>11</v>
      </c>
      <c r="P63" s="63">
        <v>6941.32</v>
      </c>
      <c r="Q63" s="79"/>
      <c r="R63" s="61">
        <v>31</v>
      </c>
      <c r="S63" s="61"/>
      <c r="T63" s="63"/>
      <c r="U63" s="79"/>
      <c r="V63" s="61" t="s">
        <v>13</v>
      </c>
      <c r="W63" s="61" t="s">
        <v>10</v>
      </c>
      <c r="X63" s="63"/>
      <c r="Y63" s="5"/>
    </row>
    <row r="69" spans="7:18" x14ac:dyDescent="0.25">
      <c r="R69" s="1" t="s">
        <v>62</v>
      </c>
    </row>
    <row r="74" spans="7:18" x14ac:dyDescent="0.25">
      <c r="G74" s="7" t="s">
        <v>62</v>
      </c>
    </row>
    <row r="84" spans="5:7" x14ac:dyDescent="0.25">
      <c r="G84"/>
    </row>
    <row r="96" spans="5:7" x14ac:dyDescent="0.25">
      <c r="E96" s="32" t="s">
        <v>49</v>
      </c>
    </row>
    <row r="3345" spans="4:4" x14ac:dyDescent="0.25">
      <c r="D3345" s="3">
        <v>0</v>
      </c>
    </row>
  </sheetData>
  <mergeCells count="138">
    <mergeCell ref="D16:D17"/>
    <mergeCell ref="F13:G14"/>
    <mergeCell ref="X7:X8"/>
    <mergeCell ref="V7:W8"/>
    <mergeCell ref="T7:T8"/>
    <mergeCell ref="R7:S8"/>
    <mergeCell ref="B7:C8"/>
    <mergeCell ref="D7:D8"/>
    <mergeCell ref="P7:P8"/>
    <mergeCell ref="N7:O8"/>
    <mergeCell ref="L7:L8"/>
    <mergeCell ref="J7:K8"/>
    <mergeCell ref="H7:H8"/>
    <mergeCell ref="F7:G8"/>
    <mergeCell ref="T10:T11"/>
    <mergeCell ref="V10:W11"/>
    <mergeCell ref="N13:O14"/>
    <mergeCell ref="P13:P14"/>
    <mergeCell ref="N16:O17"/>
    <mergeCell ref="P16:P17"/>
    <mergeCell ref="X13:X14"/>
    <mergeCell ref="V16:W17"/>
    <mergeCell ref="X16:X17"/>
    <mergeCell ref="R13:S14"/>
    <mergeCell ref="T13:T14"/>
    <mergeCell ref="R16:S17"/>
    <mergeCell ref="T16:T17"/>
    <mergeCell ref="V13:W14"/>
    <mergeCell ref="F2:G2"/>
    <mergeCell ref="V4:W5"/>
    <mergeCell ref="R4:S5"/>
    <mergeCell ref="V2:W2"/>
    <mergeCell ref="H16:H17"/>
    <mergeCell ref="J16:K17"/>
    <mergeCell ref="L16:L17"/>
    <mergeCell ref="V6:W6"/>
    <mergeCell ref="H13:H14"/>
    <mergeCell ref="F16:G17"/>
    <mergeCell ref="B2:C2"/>
    <mergeCell ref="B4:C5"/>
    <mergeCell ref="F4:G5"/>
    <mergeCell ref="J4:K5"/>
    <mergeCell ref="N2:O2"/>
    <mergeCell ref="J2:K2"/>
    <mergeCell ref="R2:S2"/>
    <mergeCell ref="N4:O5"/>
    <mergeCell ref="J13:K14"/>
    <mergeCell ref="L13:L14"/>
    <mergeCell ref="B10:C11"/>
    <mergeCell ref="D10:D11"/>
    <mergeCell ref="F10:G11"/>
    <mergeCell ref="H10:H11"/>
    <mergeCell ref="J10:K11"/>
    <mergeCell ref="L10:L11"/>
    <mergeCell ref="V30:W30"/>
    <mergeCell ref="B32:C32"/>
    <mergeCell ref="F32:G32"/>
    <mergeCell ref="J32:K32"/>
    <mergeCell ref="N32:O32"/>
    <mergeCell ref="R32:S32"/>
    <mergeCell ref="V32:W32"/>
    <mergeCell ref="B30:C30"/>
    <mergeCell ref="F30:G30"/>
    <mergeCell ref="J30:K30"/>
    <mergeCell ref="N30:O30"/>
    <mergeCell ref="R30:S30"/>
    <mergeCell ref="B29:C29"/>
    <mergeCell ref="F29:G29"/>
    <mergeCell ref="J29:K29"/>
    <mergeCell ref="N29:O29"/>
    <mergeCell ref="R29:S29"/>
    <mergeCell ref="V29:W29"/>
    <mergeCell ref="B28:C28"/>
    <mergeCell ref="F28:G28"/>
    <mergeCell ref="J28:K28"/>
    <mergeCell ref="N28:O28"/>
    <mergeCell ref="R28:S28"/>
    <mergeCell ref="V28:W28"/>
    <mergeCell ref="V25:W25"/>
    <mergeCell ref="B26:C26"/>
    <mergeCell ref="F26:G26"/>
    <mergeCell ref="J26:K26"/>
    <mergeCell ref="N26:O26"/>
    <mergeCell ref="R26:S26"/>
    <mergeCell ref="V26:W26"/>
    <mergeCell ref="B25:C25"/>
    <mergeCell ref="F25:G25"/>
    <mergeCell ref="J25:K25"/>
    <mergeCell ref="N25:O25"/>
    <mergeCell ref="R25:S25"/>
    <mergeCell ref="B24:C24"/>
    <mergeCell ref="F24:G24"/>
    <mergeCell ref="J24:K24"/>
    <mergeCell ref="N24:O24"/>
    <mergeCell ref="R24:S24"/>
    <mergeCell ref="V24:W24"/>
    <mergeCell ref="B22:C22"/>
    <mergeCell ref="F22:G22"/>
    <mergeCell ref="J22:K22"/>
    <mergeCell ref="N22:O22"/>
    <mergeCell ref="R22:S22"/>
    <mergeCell ref="V22:W22"/>
    <mergeCell ref="V20:W20"/>
    <mergeCell ref="B21:C21"/>
    <mergeCell ref="F21:G21"/>
    <mergeCell ref="J21:K21"/>
    <mergeCell ref="N21:O21"/>
    <mergeCell ref="R21:S21"/>
    <mergeCell ref="V21:W21"/>
    <mergeCell ref="B20:C20"/>
    <mergeCell ref="F20:G20"/>
    <mergeCell ref="J20:K20"/>
    <mergeCell ref="N20:O20"/>
    <mergeCell ref="R20:S20"/>
    <mergeCell ref="B19:D19"/>
    <mergeCell ref="F19:H19"/>
    <mergeCell ref="J19:L19"/>
    <mergeCell ref="N19:P19"/>
    <mergeCell ref="V3:X3"/>
    <mergeCell ref="B3:D3"/>
    <mergeCell ref="F3:H3"/>
    <mergeCell ref="J3:L3"/>
    <mergeCell ref="N3:P3"/>
    <mergeCell ref="R3:T3"/>
    <mergeCell ref="B6:C6"/>
    <mergeCell ref="R6:S6"/>
    <mergeCell ref="N6:O6"/>
    <mergeCell ref="J6:K6"/>
    <mergeCell ref="F6:G6"/>
    <mergeCell ref="R19:T19"/>
    <mergeCell ref="V19:X19"/>
    <mergeCell ref="B13:C14"/>
    <mergeCell ref="D13:D14"/>
    <mergeCell ref="X10:X11"/>
    <mergeCell ref="B16:C17"/>
    <mergeCell ref="N10:O11"/>
    <mergeCell ref="P10:P11"/>
    <mergeCell ref="R10:S11"/>
  </mergeCells>
  <phoneticPr fontId="20" type="noConversion"/>
  <printOptions horizontalCentered="1" verticalCentered="1"/>
  <pageMargins left="0.11811023622047245" right="0.11811023622047245" top="0.55118110236220474" bottom="0.11811023622047245" header="0.23622047244094491" footer="0.11811023622047245"/>
  <pageSetup paperSize="9" scale="80" orientation="portrait" horizontalDpi="300" verticalDpi="300" r:id="rId1"/>
  <headerFooter>
    <oddHeader>&amp;C&amp;"-,Negrito"&amp;24M E T A S   D E   V E N D A S&amp;R&amp;G</oddHead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4097" r:id="rId5" name="Control 1">
          <controlPr defaultSize="0" r:id="rId6">
            <anchor moveWithCells="1">
              <from>
                <xdr:col>1</xdr:col>
                <xdr:colOff>0</xdr:colOff>
                <xdr:row>2</xdr:row>
                <xdr:rowOff>0</xdr:rowOff>
              </from>
              <to>
                <xdr:col>1</xdr:col>
                <xdr:colOff>819150</xdr:colOff>
                <xdr:row>2</xdr:row>
                <xdr:rowOff>200025</xdr:rowOff>
              </to>
            </anchor>
          </controlPr>
        </control>
      </mc:Choice>
      <mc:Fallback>
        <control shapeId="4097" r:id="rId5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3"/>
  <sheetViews>
    <sheetView showGridLines="0" zoomScale="98" zoomScaleNormal="98" workbookViewId="0">
      <pane ySplit="1" topLeftCell="A2" activePane="bottomLeft" state="frozen"/>
      <selection pane="bottomLeft" activeCell="B12" sqref="B12"/>
    </sheetView>
  </sheetViews>
  <sheetFormatPr defaultRowHeight="15" x14ac:dyDescent="0.25"/>
  <cols>
    <col min="1" max="1" width="6.5703125" style="26" bestFit="1" customWidth="1"/>
    <col min="2" max="2" width="13.28515625" style="27" bestFit="1" customWidth="1"/>
    <col min="3" max="3" width="12.140625" style="27" bestFit="1" customWidth="1"/>
    <col min="4" max="4" width="21.42578125" style="27" bestFit="1" customWidth="1"/>
    <col min="5" max="5" width="13.140625" style="27" bestFit="1" customWidth="1"/>
    <col min="6" max="6" width="13.5703125" style="27" bestFit="1" customWidth="1"/>
    <col min="7" max="7" width="13.5703125" style="27" customWidth="1"/>
    <col min="8" max="8" width="16.85546875" style="27" customWidth="1"/>
    <col min="9" max="9" width="15.85546875" style="27" bestFit="1" customWidth="1"/>
    <col min="10" max="10" width="14.28515625" style="27" bestFit="1" customWidth="1"/>
    <col min="11" max="11" width="13.28515625" style="27" customWidth="1"/>
    <col min="12" max="12" width="13.28515625" style="27" bestFit="1" customWidth="1"/>
    <col min="13" max="14" width="14.28515625" style="27" bestFit="1" customWidth="1"/>
    <col min="15" max="16" width="12.140625" style="27" bestFit="1" customWidth="1"/>
    <col min="17" max="17" width="13.28515625" style="27" bestFit="1" customWidth="1"/>
    <col min="18" max="18" width="12.140625" style="27" bestFit="1" customWidth="1"/>
    <col min="19" max="19" width="13.28515625" style="27" bestFit="1" customWidth="1"/>
    <col min="20" max="20" width="14.28515625" style="27" bestFit="1" customWidth="1"/>
    <col min="21" max="22" width="10.5703125" style="27" bestFit="1" customWidth="1"/>
    <col min="23" max="23" width="20.7109375" style="27" customWidth="1"/>
    <col min="24" max="24" width="12.140625" style="27" bestFit="1" customWidth="1"/>
    <col min="25" max="25" width="18.28515625" style="27" bestFit="1" customWidth="1"/>
    <col min="26" max="26" width="10.5703125" style="27" bestFit="1" customWidth="1"/>
    <col min="27" max="27" width="12.140625" style="27" bestFit="1" customWidth="1"/>
    <col min="28" max="28" width="20.140625" style="27" customWidth="1"/>
    <col min="29" max="29" width="20.5703125" style="27" bestFit="1" customWidth="1"/>
    <col min="30" max="30" width="12.140625" style="27" bestFit="1" customWidth="1"/>
    <col min="31" max="31" width="10.7109375" style="27" customWidth="1"/>
    <col min="32" max="32" width="27.85546875" style="27" bestFit="1" customWidth="1"/>
    <col min="33" max="33" width="9.5703125" style="27" bestFit="1" customWidth="1"/>
    <col min="34" max="16384" width="9.140625" style="27"/>
  </cols>
  <sheetData>
    <row r="1" spans="1:32" s="7" customFormat="1" ht="28.5" customHeight="1" x14ac:dyDescent="0.25">
      <c r="A1" s="28" t="s">
        <v>26</v>
      </c>
      <c r="B1" s="28" t="s">
        <v>27</v>
      </c>
      <c r="C1" s="28" t="s">
        <v>52</v>
      </c>
      <c r="D1" s="28" t="s">
        <v>51</v>
      </c>
      <c r="E1" s="28" t="s">
        <v>73</v>
      </c>
      <c r="F1" s="28" t="s">
        <v>71</v>
      </c>
      <c r="G1" s="28" t="s">
        <v>72</v>
      </c>
      <c r="H1" s="28" t="s">
        <v>47</v>
      </c>
      <c r="I1" s="28" t="s">
        <v>35</v>
      </c>
      <c r="J1" s="28" t="s">
        <v>34</v>
      </c>
      <c r="K1" s="28" t="s">
        <v>59</v>
      </c>
      <c r="L1" s="28" t="s">
        <v>39</v>
      </c>
      <c r="M1" s="28" t="s">
        <v>38</v>
      </c>
      <c r="N1" s="28" t="s">
        <v>28</v>
      </c>
      <c r="O1" s="28" t="s">
        <v>40</v>
      </c>
      <c r="P1" s="28" t="s">
        <v>41</v>
      </c>
      <c r="Q1" s="28" t="s">
        <v>42</v>
      </c>
      <c r="R1" s="28" t="s">
        <v>43</v>
      </c>
      <c r="S1" s="28" t="s">
        <v>45</v>
      </c>
      <c r="T1" s="28" t="s">
        <v>44</v>
      </c>
      <c r="U1" s="28" t="s">
        <v>29</v>
      </c>
      <c r="V1" s="28" t="s">
        <v>30</v>
      </c>
      <c r="W1" s="28" t="s">
        <v>56</v>
      </c>
      <c r="X1" s="28" t="s">
        <v>31</v>
      </c>
      <c r="Y1" s="28" t="s">
        <v>56</v>
      </c>
      <c r="Z1" s="28" t="s">
        <v>32</v>
      </c>
      <c r="AA1" s="28" t="s">
        <v>36</v>
      </c>
      <c r="AB1" s="28" t="s">
        <v>53</v>
      </c>
      <c r="AC1" s="28" t="s">
        <v>56</v>
      </c>
      <c r="AD1" s="28" t="s">
        <v>37</v>
      </c>
      <c r="AE1" s="28" t="s">
        <v>33</v>
      </c>
      <c r="AF1" s="28" t="s">
        <v>54</v>
      </c>
    </row>
    <row r="2" spans="1:32" x14ac:dyDescent="0.25">
      <c r="A2" s="29">
        <v>1</v>
      </c>
      <c r="B2" s="30">
        <v>0</v>
      </c>
      <c r="C2" s="73">
        <v>0</v>
      </c>
      <c r="D2" s="73">
        <v>0</v>
      </c>
      <c r="E2" s="73">
        <v>0</v>
      </c>
      <c r="F2" s="73">
        <v>144.69999999999999</v>
      </c>
      <c r="G2" s="73">
        <v>0</v>
      </c>
      <c r="H2" s="30">
        <v>735.7</v>
      </c>
      <c r="I2" s="30">
        <v>549.03</v>
      </c>
      <c r="J2" s="30">
        <v>1233.69</v>
      </c>
      <c r="K2" s="30">
        <v>310.86</v>
      </c>
      <c r="L2" s="30">
        <v>200</v>
      </c>
      <c r="M2" s="30">
        <v>1154.8</v>
      </c>
      <c r="N2" s="30">
        <v>1277.0999999999999</v>
      </c>
      <c r="O2" s="30">
        <v>53.1</v>
      </c>
      <c r="P2" s="30">
        <v>281.70999999999998</v>
      </c>
      <c r="Q2" s="30">
        <v>308.8</v>
      </c>
      <c r="R2" s="30">
        <v>56.5</v>
      </c>
      <c r="S2" s="30">
        <v>39</v>
      </c>
      <c r="T2" s="30">
        <v>141.4</v>
      </c>
      <c r="U2" s="30">
        <v>27.55</v>
      </c>
      <c r="V2" s="30">
        <v>0</v>
      </c>
      <c r="W2" s="30">
        <v>0</v>
      </c>
      <c r="X2" s="30">
        <v>70</v>
      </c>
      <c r="Y2" s="30" t="s">
        <v>75</v>
      </c>
      <c r="Z2" s="30">
        <v>6</v>
      </c>
      <c r="AA2" s="73">
        <v>0</v>
      </c>
      <c r="AB2" s="76">
        <v>0</v>
      </c>
      <c r="AC2" s="76">
        <v>0</v>
      </c>
      <c r="AD2" s="90">
        <v>51.7</v>
      </c>
      <c r="AE2" s="30">
        <v>0</v>
      </c>
      <c r="AF2" s="30">
        <v>0</v>
      </c>
    </row>
    <row r="3" spans="1:32" x14ac:dyDescent="0.25">
      <c r="A3" s="29">
        <f>A2+1</f>
        <v>2</v>
      </c>
      <c r="B3" s="30">
        <v>28</v>
      </c>
      <c r="C3" s="73">
        <v>0</v>
      </c>
      <c r="D3" s="73">
        <v>0</v>
      </c>
      <c r="E3" s="73">
        <v>74.8</v>
      </c>
      <c r="F3" s="73">
        <v>0</v>
      </c>
      <c r="G3" s="73">
        <v>0</v>
      </c>
      <c r="H3" s="73">
        <v>682.3</v>
      </c>
      <c r="I3" s="30">
        <v>689.2</v>
      </c>
      <c r="J3" s="30">
        <v>1422.09</v>
      </c>
      <c r="K3" s="30">
        <v>884.4</v>
      </c>
      <c r="L3" s="30">
        <v>132.77000000000001</v>
      </c>
      <c r="M3" s="30">
        <v>1184.3399999999999</v>
      </c>
      <c r="N3" s="30">
        <v>988.3</v>
      </c>
      <c r="O3" s="30">
        <v>154.5</v>
      </c>
      <c r="P3" s="30">
        <v>146.99</v>
      </c>
      <c r="Q3" s="30">
        <v>194.85</v>
      </c>
      <c r="R3" s="30">
        <v>0</v>
      </c>
      <c r="S3" s="30">
        <v>47</v>
      </c>
      <c r="T3" s="30">
        <v>99.3</v>
      </c>
      <c r="U3" s="30">
        <v>32.5</v>
      </c>
      <c r="V3" s="73">
        <v>0</v>
      </c>
      <c r="W3" s="73">
        <v>0</v>
      </c>
      <c r="X3" s="73">
        <v>0</v>
      </c>
      <c r="Y3" s="73">
        <v>0</v>
      </c>
      <c r="Z3" s="30">
        <v>6</v>
      </c>
      <c r="AA3" s="73">
        <v>0</v>
      </c>
      <c r="AB3" s="76">
        <v>0</v>
      </c>
      <c r="AC3" s="76">
        <v>0</v>
      </c>
      <c r="AD3" s="73">
        <v>0</v>
      </c>
      <c r="AE3" s="73">
        <v>0</v>
      </c>
      <c r="AF3" s="73">
        <v>0</v>
      </c>
    </row>
    <row r="4" spans="1:32" x14ac:dyDescent="0.25">
      <c r="A4" s="29">
        <f t="shared" ref="A4:A29" si="0">A3+1</f>
        <v>3</v>
      </c>
      <c r="B4" s="30">
        <v>0</v>
      </c>
      <c r="C4" s="73">
        <v>0</v>
      </c>
      <c r="D4" s="73">
        <v>0</v>
      </c>
      <c r="E4" s="73">
        <v>209.1</v>
      </c>
      <c r="F4" s="73">
        <v>0</v>
      </c>
      <c r="G4" s="73">
        <v>0</v>
      </c>
      <c r="H4" s="73">
        <v>174.4</v>
      </c>
      <c r="I4" s="30">
        <v>836.27</v>
      </c>
      <c r="J4" s="30">
        <v>1133.67</v>
      </c>
      <c r="K4" s="30">
        <v>208.92</v>
      </c>
      <c r="L4" s="30">
        <v>120.5</v>
      </c>
      <c r="M4" s="30">
        <v>986.28</v>
      </c>
      <c r="N4" s="30">
        <v>1836.04</v>
      </c>
      <c r="O4" s="30">
        <v>64.900000000000006</v>
      </c>
      <c r="P4" s="30">
        <v>75.94</v>
      </c>
      <c r="Q4" s="30">
        <v>99.28</v>
      </c>
      <c r="R4" s="30">
        <v>0</v>
      </c>
      <c r="S4" s="30">
        <v>191.53</v>
      </c>
      <c r="T4" s="30">
        <v>35.6</v>
      </c>
      <c r="U4" s="30">
        <v>0</v>
      </c>
      <c r="V4" s="73">
        <v>0</v>
      </c>
      <c r="W4" s="73">
        <v>0</v>
      </c>
      <c r="X4" s="73">
        <v>0</v>
      </c>
      <c r="Y4" s="73">
        <v>0</v>
      </c>
      <c r="Z4" s="30">
        <v>6</v>
      </c>
      <c r="AA4" s="73">
        <v>0</v>
      </c>
      <c r="AB4" s="71">
        <v>52.9</v>
      </c>
      <c r="AC4" s="71" t="s">
        <v>80</v>
      </c>
      <c r="AD4" s="73">
        <v>11</v>
      </c>
      <c r="AE4" s="73">
        <v>0</v>
      </c>
      <c r="AF4" s="73">
        <v>0</v>
      </c>
    </row>
    <row r="5" spans="1:32" x14ac:dyDescent="0.25">
      <c r="A5" s="29">
        <f t="shared" si="0"/>
        <v>4</v>
      </c>
      <c r="B5" s="30">
        <v>60</v>
      </c>
      <c r="C5" s="73">
        <v>0</v>
      </c>
      <c r="D5" s="73">
        <v>0</v>
      </c>
      <c r="E5" s="73">
        <v>96.42</v>
      </c>
      <c r="F5" s="73">
        <v>99.24</v>
      </c>
      <c r="G5" s="73">
        <v>52.9</v>
      </c>
      <c r="H5" s="73">
        <v>421.57</v>
      </c>
      <c r="I5" s="30">
        <v>1072.6300000000001</v>
      </c>
      <c r="J5" s="30">
        <v>1021.62</v>
      </c>
      <c r="K5" s="30">
        <v>422.44</v>
      </c>
      <c r="L5" s="30">
        <v>172.1</v>
      </c>
      <c r="M5" s="30">
        <v>1110.9100000000001</v>
      </c>
      <c r="N5" s="30">
        <v>2382.62</v>
      </c>
      <c r="O5" s="30">
        <v>40.6</v>
      </c>
      <c r="P5" s="30">
        <v>177.73</v>
      </c>
      <c r="Q5" s="30">
        <v>238</v>
      </c>
      <c r="R5" s="30">
        <v>174.3</v>
      </c>
      <c r="S5" s="30">
        <v>0</v>
      </c>
      <c r="T5" s="30">
        <v>84.7</v>
      </c>
      <c r="U5" s="30">
        <v>0</v>
      </c>
      <c r="V5" s="73">
        <v>0</v>
      </c>
      <c r="W5" s="73">
        <v>0</v>
      </c>
      <c r="X5" s="73">
        <v>0</v>
      </c>
      <c r="Y5" s="73">
        <v>0</v>
      </c>
      <c r="Z5" s="30">
        <v>6</v>
      </c>
      <c r="AA5" s="73">
        <v>0</v>
      </c>
      <c r="AB5" s="73">
        <v>0</v>
      </c>
      <c r="AC5" s="30">
        <v>0</v>
      </c>
      <c r="AD5" s="73">
        <v>11</v>
      </c>
      <c r="AE5" s="73">
        <v>0</v>
      </c>
      <c r="AF5" s="73">
        <v>0</v>
      </c>
    </row>
    <row r="6" spans="1:32" x14ac:dyDescent="0.25">
      <c r="A6" s="29">
        <f t="shared" si="0"/>
        <v>5</v>
      </c>
      <c r="B6" s="30">
        <v>0</v>
      </c>
      <c r="C6" s="73">
        <v>0</v>
      </c>
      <c r="D6" s="73">
        <v>0</v>
      </c>
      <c r="E6" s="73">
        <v>145.49</v>
      </c>
      <c r="F6" s="73">
        <v>0</v>
      </c>
      <c r="G6" s="73">
        <v>0</v>
      </c>
      <c r="H6" s="73">
        <v>351.57</v>
      </c>
      <c r="I6" s="30">
        <v>673.37</v>
      </c>
      <c r="J6" s="30">
        <v>1696.66</v>
      </c>
      <c r="K6" s="30">
        <v>767.29</v>
      </c>
      <c r="L6" s="30">
        <v>40.5</v>
      </c>
      <c r="M6" s="30">
        <v>962.34</v>
      </c>
      <c r="N6" s="30">
        <v>1224.31</v>
      </c>
      <c r="O6" s="30">
        <v>140.4</v>
      </c>
      <c r="P6" s="30">
        <v>117.9</v>
      </c>
      <c r="Q6" s="30">
        <v>172.3</v>
      </c>
      <c r="R6" s="30">
        <v>0</v>
      </c>
      <c r="S6" s="30">
        <v>0</v>
      </c>
      <c r="T6" s="30">
        <v>132.31</v>
      </c>
      <c r="U6" s="30">
        <v>0</v>
      </c>
      <c r="V6" s="73">
        <v>0</v>
      </c>
      <c r="W6" s="73">
        <v>0</v>
      </c>
      <c r="X6" s="73">
        <v>0</v>
      </c>
      <c r="Y6" s="73">
        <v>0</v>
      </c>
      <c r="Z6" s="30">
        <v>6</v>
      </c>
      <c r="AA6" s="73">
        <v>0</v>
      </c>
      <c r="AB6" s="73">
        <v>0</v>
      </c>
      <c r="AC6" s="30">
        <v>0</v>
      </c>
      <c r="AD6" s="73">
        <v>11</v>
      </c>
      <c r="AE6" s="73">
        <v>0</v>
      </c>
      <c r="AF6" s="73">
        <v>0</v>
      </c>
    </row>
    <row r="7" spans="1:32" x14ac:dyDescent="0.25">
      <c r="A7" s="29">
        <f t="shared" si="0"/>
        <v>6</v>
      </c>
      <c r="B7" s="30">
        <v>0</v>
      </c>
      <c r="C7" s="73">
        <v>0</v>
      </c>
      <c r="D7" s="73">
        <v>0</v>
      </c>
      <c r="E7" s="73">
        <v>0</v>
      </c>
      <c r="F7" s="73">
        <v>114.67</v>
      </c>
      <c r="G7" s="73">
        <v>0</v>
      </c>
      <c r="H7" s="73">
        <v>934.5</v>
      </c>
      <c r="I7" s="30">
        <v>1120.81</v>
      </c>
      <c r="J7" s="30">
        <v>1034.5999999999999</v>
      </c>
      <c r="K7" s="30">
        <v>182.7</v>
      </c>
      <c r="L7" s="30">
        <v>0</v>
      </c>
      <c r="M7" s="30">
        <v>424.59</v>
      </c>
      <c r="N7" s="30">
        <v>941.84</v>
      </c>
      <c r="O7" s="30">
        <v>216.45</v>
      </c>
      <c r="P7" s="30">
        <v>165.6</v>
      </c>
      <c r="Q7" s="30">
        <v>30.9</v>
      </c>
      <c r="R7" s="30">
        <v>0</v>
      </c>
      <c r="S7" s="30">
        <v>0</v>
      </c>
      <c r="T7" s="30">
        <v>170.3</v>
      </c>
      <c r="U7" s="30">
        <v>0</v>
      </c>
      <c r="V7" s="73">
        <v>0</v>
      </c>
      <c r="W7" s="73">
        <v>0</v>
      </c>
      <c r="X7" s="73">
        <v>0</v>
      </c>
      <c r="Y7" s="73">
        <v>0</v>
      </c>
      <c r="Z7" s="30">
        <v>6</v>
      </c>
      <c r="AA7" s="73">
        <v>0</v>
      </c>
      <c r="AB7" s="73">
        <v>0</v>
      </c>
      <c r="AC7" s="30">
        <v>0</v>
      </c>
      <c r="AD7" s="73">
        <v>0</v>
      </c>
      <c r="AE7" s="73">
        <v>0</v>
      </c>
      <c r="AF7" s="73">
        <v>0</v>
      </c>
    </row>
    <row r="8" spans="1:32" x14ac:dyDescent="0.25">
      <c r="A8" s="29">
        <f t="shared" si="0"/>
        <v>7</v>
      </c>
      <c r="B8" s="30">
        <v>50</v>
      </c>
      <c r="C8" s="73">
        <v>0</v>
      </c>
      <c r="D8" s="73">
        <v>0</v>
      </c>
      <c r="E8" s="73">
        <v>0</v>
      </c>
      <c r="F8" s="73">
        <v>49.87</v>
      </c>
      <c r="G8" s="73">
        <v>40.909999999999997</v>
      </c>
      <c r="H8" s="73">
        <v>477.16</v>
      </c>
      <c r="I8" s="30">
        <v>718.42</v>
      </c>
      <c r="J8" s="30">
        <v>1245.71</v>
      </c>
      <c r="K8" s="30">
        <v>497.77</v>
      </c>
      <c r="L8" s="30">
        <v>74.38</v>
      </c>
      <c r="M8" s="30">
        <v>971.09</v>
      </c>
      <c r="N8" s="30">
        <v>1044.5899999999999</v>
      </c>
      <c r="O8" s="30">
        <v>0</v>
      </c>
      <c r="P8" s="30">
        <v>226.1</v>
      </c>
      <c r="Q8" s="30">
        <v>161.41999999999999</v>
      </c>
      <c r="R8" s="30">
        <v>33.6</v>
      </c>
      <c r="S8" s="30">
        <v>33.51</v>
      </c>
      <c r="T8" s="30">
        <v>153.68</v>
      </c>
      <c r="U8" s="30">
        <v>0</v>
      </c>
      <c r="V8" s="73">
        <v>0</v>
      </c>
      <c r="W8" s="73">
        <v>0</v>
      </c>
      <c r="X8" s="73">
        <v>0</v>
      </c>
      <c r="Y8" s="73">
        <v>0</v>
      </c>
      <c r="Z8" s="73">
        <v>6</v>
      </c>
      <c r="AA8" s="73">
        <v>0</v>
      </c>
      <c r="AB8" s="73">
        <v>0</v>
      </c>
      <c r="AC8" s="30">
        <v>0</v>
      </c>
      <c r="AD8" s="71">
        <v>1007.4</v>
      </c>
      <c r="AE8" s="73">
        <v>0</v>
      </c>
      <c r="AF8" s="73">
        <v>0</v>
      </c>
    </row>
    <row r="9" spans="1:32" x14ac:dyDescent="0.25">
      <c r="A9" s="29">
        <f t="shared" si="0"/>
        <v>8</v>
      </c>
      <c r="B9" s="30">
        <v>143</v>
      </c>
      <c r="C9" s="73">
        <v>0</v>
      </c>
      <c r="D9" s="73">
        <v>0</v>
      </c>
      <c r="E9" s="73">
        <v>0</v>
      </c>
      <c r="F9" s="73">
        <v>0</v>
      </c>
      <c r="G9" s="73">
        <v>0</v>
      </c>
      <c r="H9" s="30">
        <v>447.87</v>
      </c>
      <c r="I9" s="30">
        <v>561.66999999999996</v>
      </c>
      <c r="J9" s="30">
        <v>1378.67</v>
      </c>
      <c r="K9" s="30">
        <v>325.2</v>
      </c>
      <c r="L9" s="30">
        <v>111.44</v>
      </c>
      <c r="M9" s="30">
        <v>1162.0999999999999</v>
      </c>
      <c r="N9" s="30">
        <v>1426.34</v>
      </c>
      <c r="O9" s="30">
        <v>42</v>
      </c>
      <c r="P9" s="30">
        <v>245.3</v>
      </c>
      <c r="Q9" s="30">
        <v>361.41</v>
      </c>
      <c r="R9" s="30">
        <v>0</v>
      </c>
      <c r="S9" s="30">
        <v>0</v>
      </c>
      <c r="T9" s="30">
        <v>241.74</v>
      </c>
      <c r="U9" s="30">
        <v>0</v>
      </c>
      <c r="V9" s="73">
        <v>0</v>
      </c>
      <c r="W9" s="73">
        <v>0</v>
      </c>
      <c r="X9" s="73">
        <v>0</v>
      </c>
      <c r="Y9" s="73">
        <v>0</v>
      </c>
      <c r="Z9" s="73">
        <v>6</v>
      </c>
      <c r="AA9" s="73">
        <v>0</v>
      </c>
      <c r="AB9" s="73">
        <v>0</v>
      </c>
      <c r="AC9" s="90">
        <v>0</v>
      </c>
      <c r="AD9" s="73">
        <v>11</v>
      </c>
      <c r="AE9" s="73">
        <v>52</v>
      </c>
      <c r="AF9" s="73" t="s">
        <v>77</v>
      </c>
    </row>
    <row r="10" spans="1:32" x14ac:dyDescent="0.25">
      <c r="A10" s="29">
        <f t="shared" si="0"/>
        <v>9</v>
      </c>
      <c r="B10" s="73">
        <v>32</v>
      </c>
      <c r="C10" s="73">
        <v>0</v>
      </c>
      <c r="D10" s="73">
        <v>0</v>
      </c>
      <c r="E10" s="73">
        <v>35.9</v>
      </c>
      <c r="F10" s="73">
        <v>0</v>
      </c>
      <c r="G10" s="73">
        <v>0</v>
      </c>
      <c r="H10" s="73">
        <v>257.61</v>
      </c>
      <c r="I10" s="30">
        <v>797.6</v>
      </c>
      <c r="J10" s="30">
        <v>1399.32</v>
      </c>
      <c r="K10" s="30">
        <v>341.61</v>
      </c>
      <c r="L10" s="30">
        <v>217.4</v>
      </c>
      <c r="M10" s="30">
        <v>942.65</v>
      </c>
      <c r="N10" s="30">
        <v>1137.8800000000001</v>
      </c>
      <c r="O10" s="30">
        <v>54.7</v>
      </c>
      <c r="P10" s="30">
        <v>265.39999999999998</v>
      </c>
      <c r="Q10" s="30">
        <v>165.4</v>
      </c>
      <c r="R10" s="30">
        <v>20.5</v>
      </c>
      <c r="S10" s="30">
        <v>0</v>
      </c>
      <c r="T10" s="30">
        <v>145.79</v>
      </c>
      <c r="U10" s="30">
        <v>0</v>
      </c>
      <c r="V10" s="73">
        <v>0</v>
      </c>
      <c r="W10" s="73">
        <v>0</v>
      </c>
      <c r="X10" s="73">
        <v>0</v>
      </c>
      <c r="Y10" s="73">
        <v>0</v>
      </c>
      <c r="Z10" s="73">
        <v>6</v>
      </c>
      <c r="AA10" s="73">
        <v>0</v>
      </c>
      <c r="AB10" s="73">
        <v>0</v>
      </c>
      <c r="AC10" s="30">
        <v>0</v>
      </c>
      <c r="AD10" s="73">
        <v>26</v>
      </c>
      <c r="AE10" s="73">
        <v>60</v>
      </c>
      <c r="AF10" s="73" t="s">
        <v>79</v>
      </c>
    </row>
    <row r="11" spans="1:32" x14ac:dyDescent="0.25">
      <c r="A11" s="29">
        <f t="shared" si="0"/>
        <v>10</v>
      </c>
      <c r="B11" s="30">
        <v>0</v>
      </c>
      <c r="C11" s="73">
        <v>0</v>
      </c>
      <c r="D11" s="73">
        <v>0</v>
      </c>
      <c r="E11" s="73"/>
      <c r="F11" s="73">
        <v>0</v>
      </c>
      <c r="G11" s="73">
        <v>42.9</v>
      </c>
      <c r="H11" s="73">
        <v>828.27</v>
      </c>
      <c r="I11" s="30">
        <v>951.01</v>
      </c>
      <c r="J11" s="30">
        <v>1341.9</v>
      </c>
      <c r="K11" s="30">
        <v>520.29999999999995</v>
      </c>
      <c r="L11" s="30">
        <v>286.13</v>
      </c>
      <c r="M11" s="30">
        <v>798.27</v>
      </c>
      <c r="N11" s="30">
        <v>1516.84</v>
      </c>
      <c r="O11" s="30">
        <v>0</v>
      </c>
      <c r="P11" s="30">
        <v>22.28</v>
      </c>
      <c r="Q11" s="30">
        <v>223.76</v>
      </c>
      <c r="R11" s="30">
        <v>0</v>
      </c>
      <c r="S11" s="30">
        <v>35</v>
      </c>
      <c r="T11" s="30">
        <v>212</v>
      </c>
      <c r="U11" s="30">
        <v>0</v>
      </c>
      <c r="V11" s="73">
        <v>0</v>
      </c>
      <c r="W11" s="73">
        <v>0</v>
      </c>
      <c r="X11" s="73">
        <v>0</v>
      </c>
      <c r="Y11" s="73">
        <v>0</v>
      </c>
      <c r="Z11" s="73">
        <v>6</v>
      </c>
      <c r="AA11" s="73">
        <v>0</v>
      </c>
      <c r="AB11" s="73">
        <v>0</v>
      </c>
      <c r="AC11" s="30">
        <v>0</v>
      </c>
      <c r="AD11" s="73">
        <v>41</v>
      </c>
      <c r="AE11" s="73">
        <v>70</v>
      </c>
      <c r="AF11" s="73" t="s">
        <v>82</v>
      </c>
    </row>
    <row r="12" spans="1:32" x14ac:dyDescent="0.25">
      <c r="A12" s="29">
        <f t="shared" si="0"/>
        <v>11</v>
      </c>
      <c r="B12" s="30">
        <v>47</v>
      </c>
      <c r="C12" s="73">
        <v>0</v>
      </c>
      <c r="D12" s="73">
        <v>0</v>
      </c>
      <c r="E12" s="73">
        <v>48.62</v>
      </c>
      <c r="F12" s="73">
        <v>0</v>
      </c>
      <c r="G12" s="73">
        <v>0</v>
      </c>
      <c r="H12" s="73">
        <v>769.9</v>
      </c>
      <c r="I12" s="30">
        <v>1266.67</v>
      </c>
      <c r="J12" s="30">
        <v>1783.65</v>
      </c>
      <c r="K12" s="30">
        <v>725.59</v>
      </c>
      <c r="L12" s="30">
        <v>191.9</v>
      </c>
      <c r="M12" s="30">
        <v>930.22</v>
      </c>
      <c r="N12" s="30">
        <v>1833.54</v>
      </c>
      <c r="O12" s="30">
        <v>51</v>
      </c>
      <c r="P12" s="30">
        <v>167.1</v>
      </c>
      <c r="Q12" s="30">
        <v>197.7</v>
      </c>
      <c r="R12" s="30">
        <v>0</v>
      </c>
      <c r="S12" s="30">
        <v>0</v>
      </c>
      <c r="T12" s="30">
        <v>239</v>
      </c>
      <c r="U12" s="30">
        <v>0</v>
      </c>
      <c r="V12" s="73">
        <v>0</v>
      </c>
      <c r="W12" s="73">
        <v>0</v>
      </c>
      <c r="X12" s="73">
        <v>0</v>
      </c>
      <c r="Y12" s="73">
        <v>0</v>
      </c>
      <c r="Z12" s="30">
        <v>6</v>
      </c>
      <c r="AA12" s="73">
        <v>0</v>
      </c>
      <c r="AB12" s="73">
        <v>0</v>
      </c>
      <c r="AC12" s="30">
        <v>0</v>
      </c>
      <c r="AD12" s="73">
        <v>26</v>
      </c>
      <c r="AE12" s="73">
        <v>0</v>
      </c>
      <c r="AF12" s="73">
        <v>0</v>
      </c>
    </row>
    <row r="13" spans="1:32" x14ac:dyDescent="0.25">
      <c r="A13" s="29">
        <f t="shared" si="0"/>
        <v>12</v>
      </c>
      <c r="B13" s="30">
        <v>50</v>
      </c>
      <c r="C13" s="73">
        <v>0</v>
      </c>
      <c r="D13" s="73">
        <v>0</v>
      </c>
      <c r="E13" s="73">
        <v>0</v>
      </c>
      <c r="F13" s="73">
        <v>0</v>
      </c>
      <c r="G13" s="73">
        <v>175.8</v>
      </c>
      <c r="H13" s="30">
        <v>842.32</v>
      </c>
      <c r="I13" s="30">
        <v>1114.3399999999999</v>
      </c>
      <c r="J13" s="30">
        <v>1749.66</v>
      </c>
      <c r="K13" s="30">
        <v>490.85</v>
      </c>
      <c r="L13" s="30">
        <v>212.41</v>
      </c>
      <c r="M13" s="30">
        <v>975.81</v>
      </c>
      <c r="N13" s="30">
        <v>1559.23</v>
      </c>
      <c r="O13" s="30">
        <v>0</v>
      </c>
      <c r="P13" s="30">
        <v>224.5</v>
      </c>
      <c r="Q13" s="30">
        <v>80.5</v>
      </c>
      <c r="R13" s="30">
        <v>0</v>
      </c>
      <c r="S13" s="30">
        <v>33.6</v>
      </c>
      <c r="T13" s="30">
        <v>81.2</v>
      </c>
      <c r="U13" s="30">
        <v>0</v>
      </c>
      <c r="V13" s="73">
        <v>0</v>
      </c>
      <c r="W13" s="73">
        <v>0</v>
      </c>
      <c r="X13" s="73">
        <v>0</v>
      </c>
      <c r="Y13" s="73">
        <v>0</v>
      </c>
      <c r="Z13" s="30">
        <v>6</v>
      </c>
      <c r="AA13" s="73">
        <v>0</v>
      </c>
      <c r="AB13" s="73">
        <v>0</v>
      </c>
      <c r="AC13" s="73">
        <v>0</v>
      </c>
      <c r="AD13" s="73">
        <v>11</v>
      </c>
      <c r="AE13" s="73">
        <v>0</v>
      </c>
      <c r="AF13" s="73">
        <v>0</v>
      </c>
    </row>
    <row r="14" spans="1:32" x14ac:dyDescent="0.25">
      <c r="A14" s="29">
        <f t="shared" si="0"/>
        <v>13</v>
      </c>
      <c r="B14" s="30">
        <v>102</v>
      </c>
      <c r="C14" s="73">
        <v>0</v>
      </c>
      <c r="D14" s="73">
        <v>0</v>
      </c>
      <c r="E14" s="73">
        <v>0</v>
      </c>
      <c r="F14" s="73">
        <v>0</v>
      </c>
      <c r="G14" s="73">
        <v>0</v>
      </c>
      <c r="H14" s="30">
        <v>887.81</v>
      </c>
      <c r="I14" s="30">
        <v>966.08</v>
      </c>
      <c r="J14" s="30">
        <v>1647.69</v>
      </c>
      <c r="K14" s="30">
        <v>353.1</v>
      </c>
      <c r="L14" s="30">
        <v>273.63</v>
      </c>
      <c r="M14" s="30">
        <v>860.6</v>
      </c>
      <c r="N14" s="30">
        <v>1944.15</v>
      </c>
      <c r="O14" s="30">
        <v>413.1</v>
      </c>
      <c r="P14" s="30">
        <v>0</v>
      </c>
      <c r="Q14" s="30">
        <v>174.4</v>
      </c>
      <c r="R14" s="30">
        <v>33.5</v>
      </c>
      <c r="S14" s="30">
        <v>32.43</v>
      </c>
      <c r="T14" s="30">
        <v>168.3</v>
      </c>
      <c r="U14" s="30">
        <v>0</v>
      </c>
      <c r="V14" s="73">
        <v>0</v>
      </c>
      <c r="W14" s="73">
        <v>0</v>
      </c>
      <c r="X14" s="73">
        <v>0</v>
      </c>
      <c r="Y14" s="73">
        <v>0</v>
      </c>
      <c r="Z14" s="30">
        <v>6</v>
      </c>
      <c r="AA14" s="73">
        <v>0</v>
      </c>
      <c r="AB14" s="73">
        <v>0</v>
      </c>
      <c r="AC14" s="73">
        <v>0</v>
      </c>
      <c r="AD14" s="73">
        <v>10.5</v>
      </c>
      <c r="AE14" s="73">
        <v>0</v>
      </c>
      <c r="AF14" s="73">
        <v>0</v>
      </c>
    </row>
    <row r="15" spans="1:32" x14ac:dyDescent="0.25">
      <c r="A15" s="29">
        <f t="shared" si="0"/>
        <v>14</v>
      </c>
      <c r="B15" s="30">
        <v>0</v>
      </c>
      <c r="C15" s="73">
        <v>0</v>
      </c>
      <c r="D15" s="73">
        <v>0</v>
      </c>
      <c r="E15" s="73">
        <v>38.9</v>
      </c>
      <c r="F15" s="73">
        <v>0</v>
      </c>
      <c r="G15" s="73">
        <v>41.38</v>
      </c>
      <c r="H15" s="30">
        <v>215.27</v>
      </c>
      <c r="I15" s="30">
        <v>637.72</v>
      </c>
      <c r="J15" s="30">
        <v>1503.4</v>
      </c>
      <c r="K15" s="30">
        <v>280.68</v>
      </c>
      <c r="L15" s="30">
        <v>47.6</v>
      </c>
      <c r="M15" s="30">
        <v>1259.73</v>
      </c>
      <c r="N15" s="30">
        <v>1075.06</v>
      </c>
      <c r="O15" s="30">
        <v>175.46</v>
      </c>
      <c r="P15" s="30">
        <v>160.94999999999999</v>
      </c>
      <c r="Q15" s="30">
        <v>238.6</v>
      </c>
      <c r="R15" s="30">
        <v>0</v>
      </c>
      <c r="S15" s="30">
        <v>0</v>
      </c>
      <c r="T15" s="30">
        <v>143.57</v>
      </c>
      <c r="U15" s="30">
        <v>0</v>
      </c>
      <c r="V15" s="73">
        <v>0</v>
      </c>
      <c r="W15" s="73">
        <v>0</v>
      </c>
      <c r="X15" s="73">
        <v>0</v>
      </c>
      <c r="Y15" s="73">
        <v>0</v>
      </c>
      <c r="Z15" s="30">
        <v>6</v>
      </c>
      <c r="AA15" s="73">
        <v>0</v>
      </c>
      <c r="AB15" s="73">
        <v>0</v>
      </c>
      <c r="AC15" s="73">
        <v>0</v>
      </c>
      <c r="AD15" s="71">
        <v>941.95</v>
      </c>
      <c r="AE15" s="73">
        <v>0</v>
      </c>
      <c r="AF15" s="73">
        <v>0</v>
      </c>
    </row>
    <row r="16" spans="1:32" x14ac:dyDescent="0.25">
      <c r="A16" s="29">
        <f t="shared" si="0"/>
        <v>15</v>
      </c>
      <c r="B16" s="30">
        <v>80</v>
      </c>
      <c r="C16" s="73">
        <v>0</v>
      </c>
      <c r="D16" s="73">
        <v>0</v>
      </c>
      <c r="E16" s="73">
        <v>264.10000000000002</v>
      </c>
      <c r="F16" s="73">
        <v>86.79</v>
      </c>
      <c r="G16" s="73">
        <v>38.880000000000003</v>
      </c>
      <c r="H16" s="30">
        <v>226.59</v>
      </c>
      <c r="I16" s="30">
        <v>933.3</v>
      </c>
      <c r="J16" s="30">
        <v>22022.07</v>
      </c>
      <c r="K16" s="30">
        <v>583.51</v>
      </c>
      <c r="L16" s="30">
        <v>287.02999999999997</v>
      </c>
      <c r="M16" s="30">
        <v>1128.1300000000001</v>
      </c>
      <c r="N16" s="30">
        <v>1610.84</v>
      </c>
      <c r="O16" s="30">
        <v>189.4</v>
      </c>
      <c r="P16" s="30">
        <v>368.7</v>
      </c>
      <c r="Q16" s="30">
        <v>298.33</v>
      </c>
      <c r="R16" s="30">
        <v>100.6</v>
      </c>
      <c r="S16" s="30">
        <v>0</v>
      </c>
      <c r="T16" s="30">
        <v>130.9</v>
      </c>
      <c r="U16" s="30">
        <v>0</v>
      </c>
      <c r="V16" s="71">
        <v>20.5</v>
      </c>
      <c r="W16" s="71" t="s">
        <v>92</v>
      </c>
      <c r="X16" s="73">
        <v>0</v>
      </c>
      <c r="Y16" s="73">
        <v>0</v>
      </c>
      <c r="Z16" s="30">
        <v>6</v>
      </c>
      <c r="AA16" s="73">
        <v>0</v>
      </c>
      <c r="AB16" s="73">
        <v>0</v>
      </c>
      <c r="AC16" s="73">
        <v>0</v>
      </c>
      <c r="AD16" s="76">
        <v>20</v>
      </c>
      <c r="AE16" s="73">
        <v>15</v>
      </c>
      <c r="AF16" s="73" t="s">
        <v>88</v>
      </c>
    </row>
    <row r="17" spans="1:33" x14ac:dyDescent="0.25">
      <c r="A17" s="29">
        <f t="shared" si="0"/>
        <v>16</v>
      </c>
      <c r="B17" s="30">
        <v>0</v>
      </c>
      <c r="C17" s="73">
        <v>0</v>
      </c>
      <c r="D17" s="73">
        <v>0</v>
      </c>
      <c r="E17" s="73">
        <v>102.6</v>
      </c>
      <c r="F17" s="73">
        <v>49.87</v>
      </c>
      <c r="G17" s="73">
        <v>134.33000000000001</v>
      </c>
      <c r="H17" s="76">
        <v>820.43</v>
      </c>
      <c r="I17" s="30">
        <v>645.65</v>
      </c>
      <c r="J17" s="30">
        <v>1502.24</v>
      </c>
      <c r="K17" s="30">
        <v>394.3</v>
      </c>
      <c r="L17" s="30">
        <v>276.7</v>
      </c>
      <c r="M17" s="30">
        <v>1147.6600000000001</v>
      </c>
      <c r="N17" s="30">
        <v>1877.14</v>
      </c>
      <c r="O17" s="30">
        <v>0</v>
      </c>
      <c r="P17" s="30">
        <v>53.5</v>
      </c>
      <c r="Q17" s="30">
        <v>61.76</v>
      </c>
      <c r="R17" s="30">
        <v>0</v>
      </c>
      <c r="S17" s="30">
        <v>116</v>
      </c>
      <c r="T17" s="30">
        <v>307.5</v>
      </c>
      <c r="U17" s="30">
        <v>0</v>
      </c>
      <c r="V17" s="71">
        <v>0</v>
      </c>
      <c r="W17" s="71">
        <v>0</v>
      </c>
      <c r="X17" s="73">
        <v>0</v>
      </c>
      <c r="Y17" s="73">
        <v>0</v>
      </c>
      <c r="Z17" s="30">
        <v>6</v>
      </c>
      <c r="AA17" s="73">
        <v>0</v>
      </c>
      <c r="AB17" s="73">
        <v>0</v>
      </c>
      <c r="AC17" s="73">
        <v>0</v>
      </c>
      <c r="AD17" s="73">
        <v>0</v>
      </c>
      <c r="AE17" s="73">
        <v>0</v>
      </c>
      <c r="AF17" s="73">
        <v>0</v>
      </c>
    </row>
    <row r="18" spans="1:33" x14ac:dyDescent="0.25">
      <c r="A18" s="29">
        <f t="shared" si="0"/>
        <v>17</v>
      </c>
      <c r="B18" s="30">
        <v>0</v>
      </c>
      <c r="C18" s="73">
        <v>0</v>
      </c>
      <c r="D18" s="73">
        <v>0</v>
      </c>
      <c r="E18" s="73">
        <v>258.12</v>
      </c>
      <c r="F18" s="73">
        <v>54.9</v>
      </c>
      <c r="G18" s="73">
        <v>41.38</v>
      </c>
      <c r="H18" s="76">
        <v>918.46</v>
      </c>
      <c r="I18" s="30">
        <v>990</v>
      </c>
      <c r="J18" s="30">
        <v>1507.82</v>
      </c>
      <c r="K18" s="30">
        <v>562</v>
      </c>
      <c r="L18" s="30">
        <v>447.52</v>
      </c>
      <c r="M18" s="30">
        <v>975.23</v>
      </c>
      <c r="N18" s="30">
        <v>1718.58</v>
      </c>
      <c r="O18" s="30">
        <v>42.1</v>
      </c>
      <c r="P18" s="30">
        <v>483.7</v>
      </c>
      <c r="Q18" s="30">
        <v>256.60000000000002</v>
      </c>
      <c r="R18" s="30">
        <v>0</v>
      </c>
      <c r="S18" s="30">
        <v>0</v>
      </c>
      <c r="T18" s="30">
        <v>178.45</v>
      </c>
      <c r="U18" s="30">
        <v>0</v>
      </c>
      <c r="V18" s="90">
        <v>0</v>
      </c>
      <c r="W18" s="90">
        <v>0</v>
      </c>
      <c r="X18" s="73">
        <v>0</v>
      </c>
      <c r="Y18" s="73">
        <v>0</v>
      </c>
      <c r="Z18" s="30">
        <v>6</v>
      </c>
      <c r="AA18" s="73">
        <v>0</v>
      </c>
      <c r="AB18" s="73">
        <v>0</v>
      </c>
      <c r="AC18" s="73">
        <v>0</v>
      </c>
      <c r="AD18" s="73">
        <v>65</v>
      </c>
      <c r="AE18" s="73">
        <v>90</v>
      </c>
      <c r="AF18" s="73" t="s">
        <v>77</v>
      </c>
    </row>
    <row r="19" spans="1:33" x14ac:dyDescent="0.25">
      <c r="A19" s="29">
        <f t="shared" si="0"/>
        <v>18</v>
      </c>
      <c r="B19" s="30">
        <v>0</v>
      </c>
      <c r="C19" s="73">
        <v>0</v>
      </c>
      <c r="D19" s="73">
        <v>0</v>
      </c>
      <c r="E19" s="73">
        <v>0</v>
      </c>
      <c r="F19" s="73">
        <v>0</v>
      </c>
      <c r="G19" s="73">
        <v>88.89</v>
      </c>
      <c r="H19" s="76">
        <v>1184.92</v>
      </c>
      <c r="I19" s="30">
        <v>1560.92</v>
      </c>
      <c r="J19" s="30">
        <v>1723.59</v>
      </c>
      <c r="K19" s="30">
        <v>726</v>
      </c>
      <c r="L19" s="30">
        <v>67.59</v>
      </c>
      <c r="M19" s="30">
        <v>752.9</v>
      </c>
      <c r="N19" s="30">
        <v>1698.8</v>
      </c>
      <c r="O19" s="30">
        <v>121.05</v>
      </c>
      <c r="P19" s="30">
        <v>0</v>
      </c>
      <c r="Q19" s="30">
        <v>129.49</v>
      </c>
      <c r="R19" s="30">
        <v>98.27</v>
      </c>
      <c r="S19" s="30">
        <v>40.6</v>
      </c>
      <c r="T19" s="30">
        <v>327.79</v>
      </c>
      <c r="U19" s="30">
        <v>0</v>
      </c>
      <c r="V19" s="71">
        <v>350</v>
      </c>
      <c r="W19" s="71" t="s">
        <v>93</v>
      </c>
      <c r="X19" s="73">
        <v>0</v>
      </c>
      <c r="Y19" s="73">
        <v>0</v>
      </c>
      <c r="Z19" s="30">
        <v>6</v>
      </c>
      <c r="AA19" s="73">
        <v>0</v>
      </c>
      <c r="AB19" s="73">
        <v>0</v>
      </c>
      <c r="AC19" s="73">
        <v>0</v>
      </c>
      <c r="AD19" s="73">
        <v>0</v>
      </c>
      <c r="AE19" s="73">
        <v>50</v>
      </c>
      <c r="AF19" s="73" t="s">
        <v>94</v>
      </c>
    </row>
    <row r="20" spans="1:33" x14ac:dyDescent="0.25">
      <c r="A20" s="29">
        <f>A19+1</f>
        <v>19</v>
      </c>
      <c r="B20" s="30">
        <v>22</v>
      </c>
      <c r="C20" s="30">
        <v>0</v>
      </c>
      <c r="D20" s="73">
        <v>0</v>
      </c>
      <c r="E20" s="73">
        <v>133.6</v>
      </c>
      <c r="F20" s="73">
        <v>37.700000000000003</v>
      </c>
      <c r="G20" s="73">
        <v>86.4</v>
      </c>
      <c r="H20" s="30">
        <v>582.79999999999995</v>
      </c>
      <c r="I20" s="30">
        <v>899.51</v>
      </c>
      <c r="J20" s="30">
        <v>1997.558</v>
      </c>
      <c r="K20" s="30">
        <v>229.38</v>
      </c>
      <c r="L20" s="30">
        <v>69.099999999999994</v>
      </c>
      <c r="M20" s="30">
        <v>387.65</v>
      </c>
      <c r="N20" s="30">
        <v>1800.77</v>
      </c>
      <c r="O20" s="30">
        <v>70.099999999999994</v>
      </c>
      <c r="P20" s="30">
        <v>152.5</v>
      </c>
      <c r="Q20" s="30">
        <v>84.5</v>
      </c>
      <c r="R20" s="30">
        <v>0</v>
      </c>
      <c r="S20" s="30">
        <v>119</v>
      </c>
      <c r="T20" s="30">
        <v>183.34</v>
      </c>
      <c r="U20" s="30">
        <v>0</v>
      </c>
      <c r="V20" s="73">
        <v>0</v>
      </c>
      <c r="W20" s="73">
        <v>0</v>
      </c>
      <c r="X20" s="73">
        <v>0</v>
      </c>
      <c r="Y20" s="73">
        <v>0</v>
      </c>
      <c r="Z20" s="30">
        <v>6</v>
      </c>
      <c r="AA20" s="73">
        <v>0</v>
      </c>
      <c r="AB20" s="73">
        <v>0</v>
      </c>
      <c r="AC20" s="73">
        <v>0</v>
      </c>
      <c r="AD20" s="71">
        <v>0</v>
      </c>
      <c r="AE20" s="73">
        <v>25</v>
      </c>
      <c r="AF20" s="73" t="s">
        <v>88</v>
      </c>
    </row>
    <row r="21" spans="1:33" x14ac:dyDescent="0.25">
      <c r="A21" s="29">
        <f t="shared" si="0"/>
        <v>20</v>
      </c>
      <c r="B21" s="30">
        <v>0</v>
      </c>
      <c r="C21" s="30">
        <v>0</v>
      </c>
      <c r="D21" s="73">
        <v>0</v>
      </c>
      <c r="E21" s="73">
        <v>210.92</v>
      </c>
      <c r="F21" s="73">
        <v>0</v>
      </c>
      <c r="G21" s="73">
        <v>0</v>
      </c>
      <c r="H21" s="76">
        <v>718.41</v>
      </c>
      <c r="I21" s="30">
        <v>834.7</v>
      </c>
      <c r="J21" s="30">
        <v>1666.87</v>
      </c>
      <c r="K21" s="30">
        <v>406.5</v>
      </c>
      <c r="L21" s="30">
        <v>72.400000000000006</v>
      </c>
      <c r="M21" s="30">
        <v>967.12</v>
      </c>
      <c r="N21" s="30">
        <v>952.97</v>
      </c>
      <c r="O21" s="30">
        <v>33.5</v>
      </c>
      <c r="P21" s="30">
        <v>98.2</v>
      </c>
      <c r="Q21" s="30">
        <v>277.39999999999998</v>
      </c>
      <c r="R21" s="30">
        <v>0</v>
      </c>
      <c r="S21" s="30">
        <v>41.4</v>
      </c>
      <c r="T21" s="30">
        <v>0</v>
      </c>
      <c r="U21" s="30">
        <v>0</v>
      </c>
      <c r="V21" s="73">
        <v>0</v>
      </c>
      <c r="W21" s="73">
        <v>0</v>
      </c>
      <c r="X21" s="73">
        <v>0</v>
      </c>
      <c r="Y21" s="73">
        <v>0</v>
      </c>
      <c r="Z21" s="30">
        <v>6</v>
      </c>
      <c r="AA21" s="73">
        <v>0</v>
      </c>
      <c r="AB21" s="71">
        <v>51.1</v>
      </c>
      <c r="AC21" s="71" t="s">
        <v>102</v>
      </c>
      <c r="AD21" s="73">
        <v>0</v>
      </c>
      <c r="AE21" s="73">
        <v>0</v>
      </c>
      <c r="AF21" s="73">
        <v>0</v>
      </c>
    </row>
    <row r="22" spans="1:33" x14ac:dyDescent="0.25">
      <c r="A22" s="29">
        <f t="shared" si="0"/>
        <v>21</v>
      </c>
      <c r="B22" s="30">
        <v>0</v>
      </c>
      <c r="C22" s="30">
        <v>0</v>
      </c>
      <c r="D22" s="73">
        <v>0</v>
      </c>
      <c r="E22" s="73">
        <v>106.42</v>
      </c>
      <c r="F22" s="73">
        <v>0</v>
      </c>
      <c r="G22" s="73">
        <v>42.9</v>
      </c>
      <c r="H22" s="30">
        <v>245.2</v>
      </c>
      <c r="I22" s="30">
        <v>834.73</v>
      </c>
      <c r="J22" s="30">
        <v>1261.1199999999999</v>
      </c>
      <c r="K22" s="30">
        <v>674.86</v>
      </c>
      <c r="L22" s="30">
        <v>207.81</v>
      </c>
      <c r="M22" s="30">
        <v>904.37</v>
      </c>
      <c r="N22" s="30">
        <v>1630.76</v>
      </c>
      <c r="O22" s="30">
        <v>0</v>
      </c>
      <c r="P22" s="30">
        <v>81</v>
      </c>
      <c r="Q22" s="30">
        <v>40.049999999999997</v>
      </c>
      <c r="R22" s="30">
        <v>0</v>
      </c>
      <c r="S22" s="30">
        <v>97.23</v>
      </c>
      <c r="T22" s="30">
        <v>66.7</v>
      </c>
      <c r="U22" s="30">
        <v>67</v>
      </c>
      <c r="V22" s="71">
        <v>100</v>
      </c>
      <c r="W22" s="71" t="s">
        <v>101</v>
      </c>
      <c r="X22" s="73">
        <v>0</v>
      </c>
      <c r="Y22" s="73">
        <v>0</v>
      </c>
      <c r="Z22" s="30">
        <v>6</v>
      </c>
      <c r="AA22" s="73">
        <v>0</v>
      </c>
      <c r="AB22" s="71">
        <v>45.87</v>
      </c>
      <c r="AC22" s="71" t="s">
        <v>102</v>
      </c>
      <c r="AD22" s="71">
        <v>939.25</v>
      </c>
      <c r="AE22" s="73">
        <v>0</v>
      </c>
      <c r="AF22" s="73">
        <v>0</v>
      </c>
    </row>
    <row r="23" spans="1:33" x14ac:dyDescent="0.25">
      <c r="A23" s="29">
        <f t="shared" si="0"/>
        <v>22</v>
      </c>
      <c r="B23" s="30">
        <v>0</v>
      </c>
      <c r="C23" s="30">
        <v>0</v>
      </c>
      <c r="D23" s="73">
        <v>0</v>
      </c>
      <c r="E23" s="73">
        <v>0</v>
      </c>
      <c r="F23" s="73">
        <v>0</v>
      </c>
      <c r="G23" s="73">
        <v>0</v>
      </c>
      <c r="H23" s="30">
        <v>877.77</v>
      </c>
      <c r="I23" s="30">
        <v>844.19</v>
      </c>
      <c r="J23" s="30">
        <v>1435.76</v>
      </c>
      <c r="K23" s="30">
        <v>390.6</v>
      </c>
      <c r="L23" s="30">
        <v>223.91</v>
      </c>
      <c r="M23" s="30">
        <v>1177.79</v>
      </c>
      <c r="N23" s="30">
        <v>1504.76</v>
      </c>
      <c r="O23" s="30">
        <v>79.180000000000007</v>
      </c>
      <c r="P23" s="30">
        <v>0</v>
      </c>
      <c r="Q23" s="30">
        <v>79.180000000000007</v>
      </c>
      <c r="R23" s="30">
        <v>0</v>
      </c>
      <c r="S23" s="30">
        <v>0</v>
      </c>
      <c r="T23" s="30">
        <v>158</v>
      </c>
      <c r="U23" s="30">
        <v>0</v>
      </c>
      <c r="V23" s="73">
        <v>0</v>
      </c>
      <c r="W23" s="73">
        <v>0</v>
      </c>
      <c r="X23" s="73">
        <v>0</v>
      </c>
      <c r="Y23" s="73">
        <v>0</v>
      </c>
      <c r="Z23" s="30">
        <v>6</v>
      </c>
      <c r="AA23" s="73">
        <v>0</v>
      </c>
      <c r="AB23" s="30">
        <v>0</v>
      </c>
      <c r="AC23" s="30">
        <v>0</v>
      </c>
      <c r="AD23" s="73">
        <v>20</v>
      </c>
      <c r="AE23" s="73">
        <v>124</v>
      </c>
      <c r="AF23" s="73" t="s">
        <v>103</v>
      </c>
    </row>
    <row r="24" spans="1:33" x14ac:dyDescent="0.25">
      <c r="A24" s="29">
        <f t="shared" si="0"/>
        <v>23</v>
      </c>
      <c r="B24" s="30">
        <v>14</v>
      </c>
      <c r="C24" s="30">
        <v>0</v>
      </c>
      <c r="D24" s="73">
        <v>0</v>
      </c>
      <c r="E24" s="73">
        <v>0</v>
      </c>
      <c r="F24" s="73">
        <v>0</v>
      </c>
      <c r="G24" s="73">
        <v>0</v>
      </c>
      <c r="H24" s="30">
        <v>1115.76</v>
      </c>
      <c r="I24" s="30">
        <v>1115.8900000000001</v>
      </c>
      <c r="J24" s="30">
        <v>1780.6</v>
      </c>
      <c r="K24" s="30">
        <v>387.5</v>
      </c>
      <c r="L24" s="30">
        <v>176.1</v>
      </c>
      <c r="M24" s="30">
        <v>1000.9</v>
      </c>
      <c r="N24" s="30">
        <v>1359.1</v>
      </c>
      <c r="O24" s="30">
        <v>61.5</v>
      </c>
      <c r="P24" s="30">
        <v>101.1</v>
      </c>
      <c r="Q24" s="30">
        <v>176.9</v>
      </c>
      <c r="R24" s="30">
        <v>55.1</v>
      </c>
      <c r="S24" s="30">
        <v>0</v>
      </c>
      <c r="T24" s="30">
        <v>118.4</v>
      </c>
      <c r="U24" s="30">
        <v>0</v>
      </c>
      <c r="V24" s="73">
        <v>0</v>
      </c>
      <c r="W24" s="73">
        <v>0</v>
      </c>
      <c r="X24" s="73">
        <v>0</v>
      </c>
      <c r="Y24" s="73">
        <v>0</v>
      </c>
      <c r="Z24" s="30">
        <v>6</v>
      </c>
      <c r="AA24" s="73">
        <v>0</v>
      </c>
      <c r="AB24" s="73">
        <v>0</v>
      </c>
      <c r="AC24" s="73">
        <v>0</v>
      </c>
      <c r="AD24" s="73">
        <v>0</v>
      </c>
      <c r="AE24" s="30">
        <v>20</v>
      </c>
      <c r="AF24" s="30" t="s">
        <v>77</v>
      </c>
    </row>
    <row r="25" spans="1:33" x14ac:dyDescent="0.25">
      <c r="A25" s="29">
        <f t="shared" si="0"/>
        <v>24</v>
      </c>
      <c r="B25" s="30">
        <v>65</v>
      </c>
      <c r="C25" s="30">
        <v>0</v>
      </c>
      <c r="D25" s="73">
        <v>0</v>
      </c>
      <c r="E25" s="73">
        <v>0</v>
      </c>
      <c r="F25" s="73">
        <v>0</v>
      </c>
      <c r="G25" s="73">
        <v>0</v>
      </c>
      <c r="H25" s="73">
        <v>772.12</v>
      </c>
      <c r="I25" s="30">
        <v>1032.54</v>
      </c>
      <c r="J25" s="30">
        <v>1811.82</v>
      </c>
      <c r="K25" s="30">
        <v>391.57</v>
      </c>
      <c r="L25" s="30">
        <v>292.89</v>
      </c>
      <c r="M25" s="30">
        <v>1391.04</v>
      </c>
      <c r="N25" s="30">
        <v>2148.92</v>
      </c>
      <c r="O25" s="30">
        <v>47.6</v>
      </c>
      <c r="P25" s="30">
        <v>216.6</v>
      </c>
      <c r="Q25" s="30">
        <v>173.7</v>
      </c>
      <c r="R25" s="30">
        <v>0</v>
      </c>
      <c r="S25" s="30">
        <v>177.9</v>
      </c>
      <c r="T25" s="30">
        <v>106.14</v>
      </c>
      <c r="U25" s="30">
        <v>0</v>
      </c>
      <c r="V25" s="73">
        <v>0</v>
      </c>
      <c r="W25" s="73">
        <v>0</v>
      </c>
      <c r="X25" s="73">
        <v>0</v>
      </c>
      <c r="Y25" s="73">
        <v>0</v>
      </c>
      <c r="Z25" s="30">
        <v>6</v>
      </c>
      <c r="AA25" s="73">
        <v>0</v>
      </c>
      <c r="AB25" s="30">
        <v>0</v>
      </c>
      <c r="AC25" s="30">
        <v>0</v>
      </c>
      <c r="AD25" s="73">
        <v>0</v>
      </c>
      <c r="AE25" s="30">
        <v>85</v>
      </c>
      <c r="AF25" s="30" t="s">
        <v>103</v>
      </c>
    </row>
    <row r="26" spans="1:33" x14ac:dyDescent="0.25">
      <c r="A26" s="29">
        <f t="shared" si="0"/>
        <v>25</v>
      </c>
      <c r="B26" s="30">
        <v>45</v>
      </c>
      <c r="C26" s="89">
        <v>0</v>
      </c>
      <c r="D26" s="89">
        <v>0</v>
      </c>
      <c r="E26" s="89">
        <v>67.69</v>
      </c>
      <c r="F26" s="89">
        <v>0</v>
      </c>
      <c r="G26" s="89">
        <v>0</v>
      </c>
      <c r="H26" s="73">
        <v>1505.49</v>
      </c>
      <c r="I26" s="30">
        <v>1740.02</v>
      </c>
      <c r="J26" s="30">
        <v>2445.58</v>
      </c>
      <c r="K26" s="30">
        <v>628.14</v>
      </c>
      <c r="L26" s="30">
        <v>53.6</v>
      </c>
      <c r="M26" s="30">
        <v>1484.62</v>
      </c>
      <c r="N26" s="30">
        <v>2501.7800000000002</v>
      </c>
      <c r="O26" s="30">
        <v>102.5</v>
      </c>
      <c r="P26" s="30">
        <v>33.5</v>
      </c>
      <c r="Q26" s="30">
        <v>415.8</v>
      </c>
      <c r="R26" s="30">
        <v>88.1</v>
      </c>
      <c r="S26" s="30">
        <v>114.3</v>
      </c>
      <c r="T26" s="30">
        <v>80.5</v>
      </c>
      <c r="U26" s="30">
        <v>0</v>
      </c>
      <c r="V26" s="73">
        <v>0</v>
      </c>
      <c r="W26" s="73">
        <v>0</v>
      </c>
      <c r="X26" s="76">
        <v>0</v>
      </c>
      <c r="Y26" s="76">
        <v>0</v>
      </c>
      <c r="Z26" s="30">
        <v>6</v>
      </c>
      <c r="AA26" s="73">
        <v>0</v>
      </c>
      <c r="AB26" s="30">
        <v>0</v>
      </c>
      <c r="AC26" s="30">
        <v>0</v>
      </c>
      <c r="AD26" s="90">
        <v>20</v>
      </c>
      <c r="AE26" s="30">
        <v>0</v>
      </c>
      <c r="AF26" s="30">
        <v>0</v>
      </c>
      <c r="AG26" s="82"/>
    </row>
    <row r="27" spans="1:33" x14ac:dyDescent="0.25">
      <c r="A27" s="29">
        <f t="shared" si="0"/>
        <v>26</v>
      </c>
      <c r="B27" s="30">
        <v>74</v>
      </c>
      <c r="C27" s="73">
        <v>0</v>
      </c>
      <c r="D27" s="73">
        <v>0</v>
      </c>
      <c r="E27" s="73">
        <v>118.09</v>
      </c>
      <c r="F27" s="73">
        <v>0</v>
      </c>
      <c r="G27" s="73">
        <v>0</v>
      </c>
      <c r="H27" s="30">
        <v>1445.1</v>
      </c>
      <c r="I27" s="30">
        <v>1247.18</v>
      </c>
      <c r="J27" s="30">
        <v>2628.27</v>
      </c>
      <c r="K27" s="30">
        <v>645.59</v>
      </c>
      <c r="L27" s="30">
        <v>77</v>
      </c>
      <c r="M27" s="30">
        <v>1466.94</v>
      </c>
      <c r="N27" s="30">
        <v>3140.7</v>
      </c>
      <c r="O27" s="30">
        <v>90.1</v>
      </c>
      <c r="P27" s="30">
        <v>341.4</v>
      </c>
      <c r="Q27" s="30">
        <v>82.31</v>
      </c>
      <c r="R27" s="30">
        <v>0</v>
      </c>
      <c r="S27" s="30">
        <v>0</v>
      </c>
      <c r="T27" s="30">
        <v>35.4</v>
      </c>
      <c r="U27" s="30">
        <v>0</v>
      </c>
      <c r="V27" s="71">
        <v>7</v>
      </c>
      <c r="W27" s="71" t="s">
        <v>110</v>
      </c>
      <c r="X27" s="73">
        <v>0</v>
      </c>
      <c r="Y27" s="73">
        <v>0</v>
      </c>
      <c r="Z27" s="30">
        <v>6</v>
      </c>
      <c r="AA27" s="73">
        <v>0</v>
      </c>
      <c r="AB27" s="30">
        <v>0</v>
      </c>
      <c r="AC27" s="30">
        <v>0</v>
      </c>
      <c r="AD27" s="73">
        <v>20</v>
      </c>
      <c r="AE27" s="30">
        <v>0</v>
      </c>
      <c r="AF27" s="30">
        <v>0</v>
      </c>
      <c r="AG27" s="82"/>
    </row>
    <row r="28" spans="1:33" x14ac:dyDescent="0.25">
      <c r="A28" s="29">
        <f t="shared" si="0"/>
        <v>27</v>
      </c>
      <c r="B28" s="80">
        <v>0</v>
      </c>
      <c r="C28" s="73">
        <v>0</v>
      </c>
      <c r="D28" s="73">
        <v>0</v>
      </c>
      <c r="E28" s="73">
        <v>381.78</v>
      </c>
      <c r="F28" s="73">
        <v>0</v>
      </c>
      <c r="G28" s="73">
        <v>125.61</v>
      </c>
      <c r="H28" s="73">
        <v>725.17</v>
      </c>
      <c r="I28" s="30">
        <v>1342.98</v>
      </c>
      <c r="J28" s="30">
        <v>1971.49</v>
      </c>
      <c r="K28" s="30">
        <v>474.5</v>
      </c>
      <c r="L28" s="30">
        <v>95.4</v>
      </c>
      <c r="M28" s="30">
        <v>1707.09</v>
      </c>
      <c r="N28" s="30">
        <v>2242.89</v>
      </c>
      <c r="O28" s="30">
        <v>0</v>
      </c>
      <c r="P28" s="30">
        <v>402.65</v>
      </c>
      <c r="Q28" s="30">
        <v>585.29999999999995</v>
      </c>
      <c r="R28" s="30">
        <v>171.3</v>
      </c>
      <c r="S28" s="30">
        <v>0</v>
      </c>
      <c r="T28" s="30">
        <v>46.5</v>
      </c>
      <c r="U28" s="30">
        <v>0</v>
      </c>
      <c r="V28" s="73">
        <v>0</v>
      </c>
      <c r="W28" s="73">
        <v>0</v>
      </c>
      <c r="X28" s="73">
        <v>0</v>
      </c>
      <c r="Y28" s="73">
        <v>0</v>
      </c>
      <c r="Z28" s="30">
        <v>6</v>
      </c>
      <c r="AA28" s="73">
        <v>0</v>
      </c>
      <c r="AB28" s="71">
        <v>0</v>
      </c>
      <c r="AC28" s="71">
        <v>0</v>
      </c>
      <c r="AD28" s="73">
        <v>0</v>
      </c>
      <c r="AE28" s="30">
        <v>6.58</v>
      </c>
      <c r="AF28" s="30" t="s">
        <v>105</v>
      </c>
      <c r="AG28" s="83"/>
    </row>
    <row r="29" spans="1:33" x14ac:dyDescent="0.25">
      <c r="A29" s="29">
        <f t="shared" si="0"/>
        <v>28</v>
      </c>
      <c r="B29" s="30">
        <v>34</v>
      </c>
      <c r="C29" s="73">
        <v>0</v>
      </c>
      <c r="D29" s="73">
        <v>0</v>
      </c>
      <c r="E29" s="73">
        <v>215.3</v>
      </c>
      <c r="F29" s="73">
        <v>0</v>
      </c>
      <c r="G29" s="73">
        <v>0</v>
      </c>
      <c r="H29" s="73">
        <v>922.5</v>
      </c>
      <c r="I29" s="30">
        <v>986.81</v>
      </c>
      <c r="J29" s="30">
        <v>2585.0100000000002</v>
      </c>
      <c r="K29" s="30">
        <v>480.3</v>
      </c>
      <c r="L29" s="30">
        <v>135</v>
      </c>
      <c r="M29" s="30">
        <v>1236.03</v>
      </c>
      <c r="N29" s="30">
        <v>1976.91</v>
      </c>
      <c r="O29" s="30">
        <v>0</v>
      </c>
      <c r="P29" s="30">
        <v>95.9</v>
      </c>
      <c r="Q29" s="30">
        <v>238.6</v>
      </c>
      <c r="R29" s="30">
        <v>0</v>
      </c>
      <c r="S29" s="30">
        <v>153.9</v>
      </c>
      <c r="T29" s="30">
        <v>130.4</v>
      </c>
      <c r="U29" s="30">
        <v>0</v>
      </c>
      <c r="V29" s="73">
        <v>0</v>
      </c>
      <c r="W29" s="73">
        <v>0</v>
      </c>
      <c r="X29" s="73">
        <v>0</v>
      </c>
      <c r="Y29" s="73">
        <v>0</v>
      </c>
      <c r="Z29" s="30">
        <v>6</v>
      </c>
      <c r="AA29" s="73">
        <v>0</v>
      </c>
      <c r="AB29" s="71">
        <v>7.1</v>
      </c>
      <c r="AC29" s="71" t="s">
        <v>106</v>
      </c>
      <c r="AD29" s="71">
        <v>958.95</v>
      </c>
      <c r="AE29" s="30">
        <v>37.799999999999997</v>
      </c>
      <c r="AF29" s="30" t="s">
        <v>77</v>
      </c>
      <c r="AG29" s="82"/>
    </row>
    <row r="30" spans="1:33" x14ac:dyDescent="0.25">
      <c r="A30" s="29">
        <v>29</v>
      </c>
      <c r="B30" s="30">
        <v>0</v>
      </c>
      <c r="C30" s="73">
        <v>0</v>
      </c>
      <c r="D30" s="73">
        <v>0</v>
      </c>
      <c r="E30" s="73">
        <v>0</v>
      </c>
      <c r="F30" s="73">
        <v>0</v>
      </c>
      <c r="G30" s="73">
        <v>0</v>
      </c>
      <c r="H30" s="73">
        <v>936.83</v>
      </c>
      <c r="I30" s="30">
        <v>1119.55</v>
      </c>
      <c r="J30" s="30">
        <v>1210.69</v>
      </c>
      <c r="K30" s="30">
        <v>354.45</v>
      </c>
      <c r="L30" s="30">
        <v>378.32</v>
      </c>
      <c r="M30" s="30">
        <v>1014.92</v>
      </c>
      <c r="N30" s="30">
        <v>1802.47</v>
      </c>
      <c r="O30" s="30">
        <v>70</v>
      </c>
      <c r="P30" s="30">
        <v>123.28</v>
      </c>
      <c r="Q30" s="30">
        <v>227</v>
      </c>
      <c r="R30" s="30">
        <v>36</v>
      </c>
      <c r="S30" s="30">
        <v>81.599999999999994</v>
      </c>
      <c r="T30" s="30">
        <v>104.1</v>
      </c>
      <c r="U30" s="30">
        <v>98.9</v>
      </c>
      <c r="V30" s="73">
        <v>0</v>
      </c>
      <c r="W30" s="73">
        <v>0</v>
      </c>
      <c r="X30" s="73">
        <v>0</v>
      </c>
      <c r="Y30" s="73">
        <v>0</v>
      </c>
      <c r="Z30" s="30">
        <v>6</v>
      </c>
      <c r="AA30" s="73">
        <v>0</v>
      </c>
      <c r="AB30" s="30">
        <v>0</v>
      </c>
      <c r="AC30" s="73">
        <v>0</v>
      </c>
      <c r="AD30" s="73">
        <v>20</v>
      </c>
      <c r="AE30" s="30">
        <v>3.04</v>
      </c>
      <c r="AF30" s="30" t="s">
        <v>105</v>
      </c>
    </row>
    <row r="31" spans="1:33" x14ac:dyDescent="0.25">
      <c r="A31" s="29">
        <v>30</v>
      </c>
      <c r="B31" s="30">
        <v>22</v>
      </c>
      <c r="C31" s="84">
        <v>850</v>
      </c>
      <c r="D31" s="84" t="s">
        <v>108</v>
      </c>
      <c r="E31" s="73">
        <v>134.49</v>
      </c>
      <c r="F31" s="73">
        <v>0</v>
      </c>
      <c r="G31" s="73">
        <v>55.9</v>
      </c>
      <c r="H31" s="73">
        <v>820.53</v>
      </c>
      <c r="I31" s="30">
        <v>2055.09</v>
      </c>
      <c r="J31" s="30">
        <v>1131.67</v>
      </c>
      <c r="K31" s="30">
        <v>530.70000000000005</v>
      </c>
      <c r="L31" s="30">
        <v>41.6</v>
      </c>
      <c r="M31" s="30">
        <v>1158.3900000000001</v>
      </c>
      <c r="N31" s="30">
        <v>1553.96</v>
      </c>
      <c r="O31" s="30">
        <v>148.69999999999999</v>
      </c>
      <c r="P31" s="30">
        <v>252.7</v>
      </c>
      <c r="Q31" s="30">
        <v>159.88999999999999</v>
      </c>
      <c r="R31" s="30">
        <v>139.19999999999999</v>
      </c>
      <c r="S31" s="30">
        <v>0</v>
      </c>
      <c r="T31" s="30">
        <v>297.37</v>
      </c>
      <c r="U31" s="30">
        <v>0</v>
      </c>
      <c r="V31" s="30">
        <v>0</v>
      </c>
      <c r="W31" s="30">
        <v>0</v>
      </c>
      <c r="X31" s="30">
        <v>0</v>
      </c>
      <c r="Y31" s="30">
        <v>0</v>
      </c>
      <c r="Z31" s="30">
        <v>6</v>
      </c>
      <c r="AA31" s="30">
        <v>0</v>
      </c>
      <c r="AB31" s="30">
        <v>0</v>
      </c>
      <c r="AC31" s="30">
        <v>0</v>
      </c>
      <c r="AD31" s="73">
        <v>40.5</v>
      </c>
      <c r="AE31" s="30">
        <v>6</v>
      </c>
      <c r="AF31" s="30" t="s">
        <v>111</v>
      </c>
    </row>
    <row r="32" spans="1:33" x14ac:dyDescent="0.25">
      <c r="A32" s="29">
        <v>31</v>
      </c>
      <c r="B32" s="30">
        <v>0</v>
      </c>
      <c r="C32" s="73">
        <v>0</v>
      </c>
      <c r="D32" s="73">
        <v>0</v>
      </c>
      <c r="E32" s="73">
        <v>85.8</v>
      </c>
      <c r="F32" s="73">
        <v>0</v>
      </c>
      <c r="G32" s="73">
        <v>68.23</v>
      </c>
      <c r="H32" s="73">
        <v>1027.28</v>
      </c>
      <c r="I32" s="30">
        <v>728.64</v>
      </c>
      <c r="J32" s="30">
        <v>1580.18</v>
      </c>
      <c r="K32" s="30">
        <v>442.51</v>
      </c>
      <c r="L32" s="30">
        <v>371.1</v>
      </c>
      <c r="M32" s="30">
        <v>1192.68</v>
      </c>
      <c r="N32" s="30">
        <v>1362.42</v>
      </c>
      <c r="O32" s="30">
        <v>170.4</v>
      </c>
      <c r="P32" s="30">
        <v>40.4</v>
      </c>
      <c r="Q32" s="30">
        <v>403.9</v>
      </c>
      <c r="R32" s="30">
        <v>0</v>
      </c>
      <c r="S32" s="30">
        <v>56.25</v>
      </c>
      <c r="T32" s="30">
        <v>237.74</v>
      </c>
      <c r="U32" s="30">
        <v>46.6</v>
      </c>
      <c r="V32" s="30">
        <v>0</v>
      </c>
      <c r="W32" s="30">
        <v>0</v>
      </c>
      <c r="X32" s="30">
        <v>0</v>
      </c>
      <c r="Y32" s="30">
        <v>0</v>
      </c>
      <c r="Z32" s="30">
        <v>6</v>
      </c>
      <c r="AA32" s="30">
        <v>0</v>
      </c>
      <c r="AB32" s="30">
        <v>0</v>
      </c>
      <c r="AC32" s="30">
        <v>0</v>
      </c>
      <c r="AD32" s="73">
        <v>40</v>
      </c>
      <c r="AE32" s="30">
        <v>0</v>
      </c>
      <c r="AF32" s="30">
        <v>0</v>
      </c>
    </row>
    <row r="33" spans="1:32" ht="25.5" customHeight="1" x14ac:dyDescent="0.25">
      <c r="A33" s="28" t="s">
        <v>46</v>
      </c>
      <c r="B33" s="31">
        <f>SUM(B2:B32)</f>
        <v>868</v>
      </c>
      <c r="C33" s="31">
        <f t="shared" ref="C33:AF33" si="1">SUM(C2:C32)</f>
        <v>850</v>
      </c>
      <c r="D33" s="31">
        <f t="shared" si="1"/>
        <v>0</v>
      </c>
      <c r="E33" s="31">
        <f t="shared" si="1"/>
        <v>2728.1400000000003</v>
      </c>
      <c r="F33" s="31">
        <f t="shared" si="1"/>
        <v>637.74</v>
      </c>
      <c r="G33" s="31">
        <f t="shared" si="1"/>
        <v>1036.4099999999999</v>
      </c>
      <c r="H33" s="31">
        <f t="shared" si="1"/>
        <v>22871.609999999997</v>
      </c>
      <c r="I33" s="31">
        <f t="shared" si="1"/>
        <v>30866.519999999997</v>
      </c>
      <c r="J33" s="31">
        <f t="shared" si="1"/>
        <v>69854.667999999991</v>
      </c>
      <c r="K33" s="31">
        <f t="shared" si="1"/>
        <v>14614.12</v>
      </c>
      <c r="L33" s="31">
        <f t="shared" si="1"/>
        <v>5353.83</v>
      </c>
      <c r="M33" s="31">
        <f t="shared" si="1"/>
        <v>32817.189999999995</v>
      </c>
      <c r="N33" s="31">
        <f t="shared" si="1"/>
        <v>51071.609999999993</v>
      </c>
      <c r="O33" s="31">
        <f t="shared" si="1"/>
        <v>2632.3399999999997</v>
      </c>
      <c r="P33" s="31">
        <f t="shared" si="1"/>
        <v>5122.6299999999974</v>
      </c>
      <c r="Q33" s="31">
        <f t="shared" si="1"/>
        <v>6338.0300000000016</v>
      </c>
      <c r="R33" s="31">
        <f t="shared" si="1"/>
        <v>1006.97</v>
      </c>
      <c r="S33" s="31">
        <f t="shared" si="1"/>
        <v>1410.25</v>
      </c>
      <c r="T33" s="31">
        <f t="shared" si="1"/>
        <v>4558.12</v>
      </c>
      <c r="U33" s="31">
        <f t="shared" si="1"/>
        <v>272.55</v>
      </c>
      <c r="V33" s="31">
        <f t="shared" si="1"/>
        <v>477.5</v>
      </c>
      <c r="W33" s="31">
        <f t="shared" si="1"/>
        <v>0</v>
      </c>
      <c r="X33" s="31">
        <f t="shared" si="1"/>
        <v>70</v>
      </c>
      <c r="Y33" s="31">
        <f t="shared" si="1"/>
        <v>0</v>
      </c>
      <c r="Z33" s="31">
        <f t="shared" si="1"/>
        <v>186</v>
      </c>
      <c r="AA33" s="31">
        <f t="shared" si="1"/>
        <v>0</v>
      </c>
      <c r="AB33" s="31">
        <f t="shared" si="1"/>
        <v>156.97</v>
      </c>
      <c r="AC33" s="31">
        <f t="shared" si="1"/>
        <v>0</v>
      </c>
      <c r="AD33" s="31">
        <f t="shared" si="1"/>
        <v>4303.25</v>
      </c>
      <c r="AE33" s="31">
        <f t="shared" si="1"/>
        <v>644.41999999999996</v>
      </c>
      <c r="AF33" s="31">
        <f t="shared" si="1"/>
        <v>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33"/>
  <sheetViews>
    <sheetView topLeftCell="V1" zoomScale="110" zoomScaleNormal="110" workbookViewId="0">
      <pane ySplit="1" topLeftCell="A2" activePane="bottomLeft" state="frozen"/>
      <selection pane="bottomLeft" activeCell="AG2" sqref="AG2"/>
    </sheetView>
  </sheetViews>
  <sheetFormatPr defaultRowHeight="15" x14ac:dyDescent="0.25"/>
  <cols>
    <col min="1" max="1" width="6.5703125" bestFit="1" customWidth="1"/>
    <col min="2" max="2" width="12" customWidth="1"/>
    <col min="3" max="3" width="11" bestFit="1" customWidth="1"/>
    <col min="4" max="4" width="21.42578125" bestFit="1" customWidth="1"/>
    <col min="5" max="5" width="13.28515625" bestFit="1" customWidth="1"/>
    <col min="6" max="7" width="12.28515625" bestFit="1" customWidth="1"/>
    <col min="8" max="8" width="14.28515625" bestFit="1" customWidth="1"/>
    <col min="9" max="9" width="11" bestFit="1" customWidth="1"/>
    <col min="10" max="10" width="13.85546875" bestFit="1" customWidth="1"/>
    <col min="11" max="12" width="14.28515625" bestFit="1" customWidth="1"/>
    <col min="13" max="13" width="12.7109375" bestFit="1" customWidth="1"/>
    <col min="14" max="15" width="14.28515625" bestFit="1" customWidth="1"/>
    <col min="16" max="17" width="13.28515625" bestFit="1" customWidth="1"/>
    <col min="18" max="18" width="12.7109375" bestFit="1" customWidth="1"/>
    <col min="19" max="19" width="10.7109375" bestFit="1" customWidth="1"/>
    <col min="20" max="20" width="12.7109375" bestFit="1" customWidth="1"/>
    <col min="21" max="21" width="13.28515625" bestFit="1" customWidth="1"/>
    <col min="22" max="22" width="12.28515625" bestFit="1" customWidth="1"/>
    <col min="23" max="23" width="12.140625" bestFit="1" customWidth="1"/>
    <col min="24" max="24" width="10.5703125" customWidth="1"/>
    <col min="25" max="25" width="10.5703125" bestFit="1" customWidth="1"/>
    <col min="26" max="26" width="10.5703125" customWidth="1"/>
    <col min="27" max="27" width="11" bestFit="1" customWidth="1"/>
    <col min="28" max="28" width="12.7109375" bestFit="1" customWidth="1"/>
    <col min="29" max="29" width="20.140625" bestFit="1" customWidth="1"/>
    <col min="30" max="30" width="15.42578125" customWidth="1"/>
    <col min="31" max="31" width="12.7109375" bestFit="1" customWidth="1"/>
    <col min="32" max="32" width="11" bestFit="1" customWidth="1"/>
    <col min="33" max="33" width="22.28515625" bestFit="1" customWidth="1"/>
  </cols>
  <sheetData>
    <row r="1" spans="1:33" s="88" customFormat="1" ht="26.25" customHeight="1" x14ac:dyDescent="0.2">
      <c r="A1" s="87" t="s">
        <v>26</v>
      </c>
      <c r="B1" s="87" t="s">
        <v>27</v>
      </c>
      <c r="C1" s="87" t="s">
        <v>50</v>
      </c>
      <c r="D1" s="87" t="s">
        <v>51</v>
      </c>
      <c r="E1" s="87" t="s">
        <v>70</v>
      </c>
      <c r="F1" s="87" t="s">
        <v>71</v>
      </c>
      <c r="G1" s="87" t="s">
        <v>72</v>
      </c>
      <c r="H1" s="87" t="s">
        <v>47</v>
      </c>
      <c r="I1" s="87" t="s">
        <v>48</v>
      </c>
      <c r="J1" s="87" t="s">
        <v>59</v>
      </c>
      <c r="K1" s="87" t="s">
        <v>35</v>
      </c>
      <c r="L1" s="87" t="s">
        <v>34</v>
      </c>
      <c r="M1" s="87" t="s">
        <v>39</v>
      </c>
      <c r="N1" s="87" t="s">
        <v>38</v>
      </c>
      <c r="O1" s="87" t="s">
        <v>28</v>
      </c>
      <c r="P1" s="87" t="s">
        <v>40</v>
      </c>
      <c r="Q1" s="87" t="s">
        <v>41</v>
      </c>
      <c r="R1" s="87" t="s">
        <v>42</v>
      </c>
      <c r="S1" s="87" t="s">
        <v>43</v>
      </c>
      <c r="T1" s="87" t="s">
        <v>45</v>
      </c>
      <c r="U1" s="87" t="s">
        <v>44</v>
      </c>
      <c r="V1" s="87" t="s">
        <v>29</v>
      </c>
      <c r="W1" s="87" t="s">
        <v>30</v>
      </c>
      <c r="X1" s="87" t="s">
        <v>56</v>
      </c>
      <c r="Y1" s="87" t="s">
        <v>31</v>
      </c>
      <c r="Z1" s="87" t="s">
        <v>56</v>
      </c>
      <c r="AA1" s="87" t="s">
        <v>32</v>
      </c>
      <c r="AB1" s="87" t="s">
        <v>36</v>
      </c>
      <c r="AC1" s="87" t="s">
        <v>53</v>
      </c>
      <c r="AD1" s="87" t="s">
        <v>56</v>
      </c>
      <c r="AE1" s="87" t="s">
        <v>37</v>
      </c>
      <c r="AF1" s="87" t="s">
        <v>33</v>
      </c>
      <c r="AG1" s="87" t="s">
        <v>56</v>
      </c>
    </row>
    <row r="2" spans="1:33" x14ac:dyDescent="0.25">
      <c r="A2" s="29">
        <v>1</v>
      </c>
      <c r="B2" s="30">
        <v>0</v>
      </c>
      <c r="C2" s="30">
        <v>0</v>
      </c>
      <c r="D2" s="30">
        <v>0</v>
      </c>
      <c r="E2" s="30">
        <v>94.43</v>
      </c>
      <c r="F2" s="30">
        <v>144.19</v>
      </c>
      <c r="G2" s="30">
        <v>72.900000000000006</v>
      </c>
      <c r="H2" s="30">
        <v>872.58</v>
      </c>
      <c r="I2" s="30">
        <v>0</v>
      </c>
      <c r="J2" s="30">
        <v>351</v>
      </c>
      <c r="K2" s="30">
        <v>854.63</v>
      </c>
      <c r="L2" s="30">
        <v>1227.8599999999999</v>
      </c>
      <c r="M2" s="30">
        <v>196.89</v>
      </c>
      <c r="N2" s="30">
        <v>1024.82</v>
      </c>
      <c r="O2" s="30">
        <v>1679.4</v>
      </c>
      <c r="P2" s="30">
        <v>246.4</v>
      </c>
      <c r="Q2" s="30">
        <v>294.89999999999998</v>
      </c>
      <c r="R2" s="30">
        <v>124.11</v>
      </c>
      <c r="S2" s="30">
        <v>0</v>
      </c>
      <c r="T2" s="30">
        <v>35.799999999999997</v>
      </c>
      <c r="U2" s="30">
        <v>372.03</v>
      </c>
      <c r="V2" s="30">
        <v>0</v>
      </c>
      <c r="W2" s="73">
        <v>0</v>
      </c>
      <c r="X2" s="73">
        <v>0</v>
      </c>
      <c r="Y2" s="73">
        <v>70</v>
      </c>
      <c r="Z2" s="73" t="s">
        <v>76</v>
      </c>
      <c r="AA2" s="30">
        <v>6</v>
      </c>
      <c r="AB2" s="73">
        <v>0</v>
      </c>
      <c r="AC2" s="30">
        <v>0</v>
      </c>
      <c r="AD2" s="30">
        <v>0</v>
      </c>
      <c r="AE2" s="90">
        <v>11</v>
      </c>
      <c r="AF2" s="30">
        <v>0</v>
      </c>
      <c r="AG2" s="30">
        <v>0</v>
      </c>
    </row>
    <row r="3" spans="1:33" x14ac:dyDescent="0.25">
      <c r="A3" s="29">
        <f>A2+1</f>
        <v>2</v>
      </c>
      <c r="B3" s="30">
        <v>0</v>
      </c>
      <c r="C3" s="30">
        <v>0</v>
      </c>
      <c r="D3" s="30">
        <v>0</v>
      </c>
      <c r="E3" s="73">
        <v>44.91</v>
      </c>
      <c r="F3" s="73">
        <v>35.9</v>
      </c>
      <c r="G3" s="73">
        <v>64.8</v>
      </c>
      <c r="H3" s="30">
        <v>1070.33</v>
      </c>
      <c r="I3" s="30">
        <v>0</v>
      </c>
      <c r="J3" s="30">
        <v>815.6</v>
      </c>
      <c r="K3" s="30">
        <v>1082.8599999999999</v>
      </c>
      <c r="L3" s="30">
        <v>1212.54</v>
      </c>
      <c r="M3" s="30">
        <v>310.20999999999998</v>
      </c>
      <c r="N3" s="30">
        <v>831.6</v>
      </c>
      <c r="O3" s="30">
        <v>973.27</v>
      </c>
      <c r="P3" s="30">
        <v>197.53</v>
      </c>
      <c r="Q3" s="30">
        <v>250.25</v>
      </c>
      <c r="R3" s="30">
        <v>154.37</v>
      </c>
      <c r="S3" s="30">
        <v>28.9</v>
      </c>
      <c r="T3" s="30">
        <v>125.3</v>
      </c>
      <c r="U3" s="30">
        <v>330.78</v>
      </c>
      <c r="V3" s="30">
        <v>0</v>
      </c>
      <c r="W3" s="73">
        <v>0</v>
      </c>
      <c r="X3" s="73">
        <v>0</v>
      </c>
      <c r="Y3" s="73">
        <v>0</v>
      </c>
      <c r="Z3" s="73">
        <v>0</v>
      </c>
      <c r="AA3" s="30">
        <v>6</v>
      </c>
      <c r="AB3" s="73">
        <v>0</v>
      </c>
      <c r="AC3" s="30">
        <v>0</v>
      </c>
      <c r="AD3" s="30">
        <v>0</v>
      </c>
      <c r="AE3" s="73">
        <v>22</v>
      </c>
      <c r="AF3" s="30">
        <v>0</v>
      </c>
      <c r="AG3" s="30">
        <v>0</v>
      </c>
    </row>
    <row r="4" spans="1:33" x14ac:dyDescent="0.25">
      <c r="A4" s="29">
        <f t="shared" ref="A4:A29" si="0">A3+1</f>
        <v>3</v>
      </c>
      <c r="B4" s="30">
        <v>130</v>
      </c>
      <c r="C4" s="73">
        <v>0</v>
      </c>
      <c r="D4" s="73">
        <v>0</v>
      </c>
      <c r="E4" s="30">
        <v>84.81</v>
      </c>
      <c r="F4" s="30">
        <v>78.69</v>
      </c>
      <c r="G4" s="30">
        <v>98.81</v>
      </c>
      <c r="H4" s="30">
        <v>1280.6099999999999</v>
      </c>
      <c r="I4" s="30">
        <v>0</v>
      </c>
      <c r="J4" s="30">
        <v>917.59</v>
      </c>
      <c r="K4" s="30">
        <v>659.32</v>
      </c>
      <c r="L4" s="30">
        <v>1122.8800000000001</v>
      </c>
      <c r="M4" s="30">
        <v>380.09</v>
      </c>
      <c r="N4" s="30">
        <v>943.51</v>
      </c>
      <c r="O4" s="30">
        <v>1324.65</v>
      </c>
      <c r="P4" s="30">
        <v>91.7</v>
      </c>
      <c r="Q4" s="30">
        <v>412.54</v>
      </c>
      <c r="R4" s="30">
        <v>58.71</v>
      </c>
      <c r="S4" s="30">
        <v>0</v>
      </c>
      <c r="T4" s="30">
        <v>208.99</v>
      </c>
      <c r="U4" s="30">
        <v>274.23</v>
      </c>
      <c r="V4" s="30">
        <v>0</v>
      </c>
      <c r="W4" s="73">
        <v>0</v>
      </c>
      <c r="X4" s="73">
        <v>0</v>
      </c>
      <c r="Y4" s="73">
        <v>0</v>
      </c>
      <c r="Z4" s="73">
        <v>0</v>
      </c>
      <c r="AA4" s="30">
        <v>6</v>
      </c>
      <c r="AB4" s="73">
        <v>0</v>
      </c>
      <c r="AC4" s="30">
        <v>0</v>
      </c>
      <c r="AD4" s="30">
        <v>0</v>
      </c>
      <c r="AE4" s="73">
        <v>43.7</v>
      </c>
      <c r="AF4" s="30">
        <v>37.9</v>
      </c>
      <c r="AG4" s="30" t="s">
        <v>77</v>
      </c>
    </row>
    <row r="5" spans="1:33" x14ac:dyDescent="0.25">
      <c r="A5" s="29">
        <f t="shared" si="0"/>
        <v>4</v>
      </c>
      <c r="B5" s="30">
        <v>78</v>
      </c>
      <c r="C5" s="30">
        <v>0</v>
      </c>
      <c r="D5" s="30">
        <v>0</v>
      </c>
      <c r="E5" s="76">
        <v>130.93</v>
      </c>
      <c r="F5" s="76">
        <v>0</v>
      </c>
      <c r="G5" s="76">
        <v>52.8</v>
      </c>
      <c r="H5" s="30">
        <v>1119.72</v>
      </c>
      <c r="I5" s="30">
        <v>45.8</v>
      </c>
      <c r="J5" s="30">
        <v>727.2</v>
      </c>
      <c r="K5" s="30">
        <v>873.11</v>
      </c>
      <c r="L5" s="30">
        <v>1020.14</v>
      </c>
      <c r="M5" s="30">
        <v>345.88</v>
      </c>
      <c r="N5" s="30">
        <v>1428.96</v>
      </c>
      <c r="O5" s="30">
        <v>1473.55</v>
      </c>
      <c r="P5" s="30">
        <v>77.900000000000006</v>
      </c>
      <c r="Q5" s="30">
        <v>186.6</v>
      </c>
      <c r="R5" s="30">
        <v>264.5</v>
      </c>
      <c r="S5" s="30">
        <v>0</v>
      </c>
      <c r="T5" s="30">
        <v>147.15</v>
      </c>
      <c r="U5" s="30">
        <v>93.93</v>
      </c>
      <c r="V5" s="30">
        <v>0</v>
      </c>
      <c r="W5" s="73">
        <v>0</v>
      </c>
      <c r="X5" s="73">
        <v>0</v>
      </c>
      <c r="Y5" s="73">
        <v>70</v>
      </c>
      <c r="Z5" s="73" t="s">
        <v>81</v>
      </c>
      <c r="AA5" s="30">
        <v>6</v>
      </c>
      <c r="AB5" s="73">
        <v>0</v>
      </c>
      <c r="AC5" s="30">
        <v>0</v>
      </c>
      <c r="AD5" s="30">
        <v>0</v>
      </c>
      <c r="AE5" s="73">
        <v>33</v>
      </c>
      <c r="AF5" s="30">
        <v>0</v>
      </c>
      <c r="AG5" s="30">
        <v>0</v>
      </c>
    </row>
    <row r="6" spans="1:33" x14ac:dyDescent="0.25">
      <c r="A6" s="29">
        <f t="shared" si="0"/>
        <v>5</v>
      </c>
      <c r="B6" s="30">
        <v>0</v>
      </c>
      <c r="C6" s="76">
        <v>0</v>
      </c>
      <c r="D6" s="76">
        <v>0</v>
      </c>
      <c r="E6" s="76">
        <v>39.9</v>
      </c>
      <c r="F6" s="76">
        <v>0</v>
      </c>
      <c r="G6" s="76">
        <v>0</v>
      </c>
      <c r="H6" s="30">
        <v>568.32000000000005</v>
      </c>
      <c r="I6" s="30">
        <v>0</v>
      </c>
      <c r="J6" s="30">
        <v>364.88</v>
      </c>
      <c r="K6" s="30">
        <v>1203.57</v>
      </c>
      <c r="L6" s="30">
        <v>1497.24</v>
      </c>
      <c r="M6" s="30">
        <v>195</v>
      </c>
      <c r="N6" s="30">
        <v>1317.56</v>
      </c>
      <c r="O6" s="30">
        <v>1559.65</v>
      </c>
      <c r="P6" s="30">
        <v>193.9</v>
      </c>
      <c r="Q6" s="30">
        <v>260.27999999999997</v>
      </c>
      <c r="R6" s="30">
        <v>346.4</v>
      </c>
      <c r="S6" s="30">
        <v>0</v>
      </c>
      <c r="T6" s="30">
        <v>199.2</v>
      </c>
      <c r="U6" s="30">
        <v>144.19999999999999</v>
      </c>
      <c r="V6" s="30">
        <v>0</v>
      </c>
      <c r="W6" s="73">
        <v>0</v>
      </c>
      <c r="X6" s="73">
        <v>0</v>
      </c>
      <c r="Y6" s="73">
        <v>0</v>
      </c>
      <c r="Z6" s="73">
        <v>0</v>
      </c>
      <c r="AA6" s="30">
        <v>6</v>
      </c>
      <c r="AB6" s="73">
        <v>0</v>
      </c>
      <c r="AC6" s="30">
        <v>0</v>
      </c>
      <c r="AD6" s="30">
        <v>0</v>
      </c>
      <c r="AE6" s="73">
        <v>378</v>
      </c>
      <c r="AF6" s="30">
        <v>100</v>
      </c>
      <c r="AG6" s="30" t="s">
        <v>82</v>
      </c>
    </row>
    <row r="7" spans="1:33" x14ac:dyDescent="0.25">
      <c r="A7" s="29">
        <f t="shared" si="0"/>
        <v>6</v>
      </c>
      <c r="B7" s="30">
        <v>26</v>
      </c>
      <c r="C7" s="76">
        <v>0</v>
      </c>
      <c r="D7" s="76">
        <v>0</v>
      </c>
      <c r="E7" s="73">
        <v>39.9</v>
      </c>
      <c r="F7" s="73">
        <v>0</v>
      </c>
      <c r="G7" s="73">
        <v>0</v>
      </c>
      <c r="H7" s="30">
        <v>653.94000000000005</v>
      </c>
      <c r="I7" s="30">
        <v>0</v>
      </c>
      <c r="J7" s="30">
        <v>156.9</v>
      </c>
      <c r="K7" s="30">
        <v>541.29999999999995</v>
      </c>
      <c r="L7" s="30">
        <v>1042.9000000000001</v>
      </c>
      <c r="M7" s="30">
        <v>192.9</v>
      </c>
      <c r="N7" s="30">
        <v>826.3</v>
      </c>
      <c r="O7" s="30">
        <v>805.33</v>
      </c>
      <c r="P7" s="30">
        <v>0</v>
      </c>
      <c r="Q7" s="30">
        <v>173.5</v>
      </c>
      <c r="R7" s="30">
        <v>146.80000000000001</v>
      </c>
      <c r="S7" s="30">
        <v>0</v>
      </c>
      <c r="T7" s="30">
        <v>0</v>
      </c>
      <c r="U7" s="30">
        <v>46</v>
      </c>
      <c r="V7" s="30">
        <v>0</v>
      </c>
      <c r="W7" s="73">
        <v>0</v>
      </c>
      <c r="X7" s="73">
        <v>0</v>
      </c>
      <c r="Y7" s="73">
        <v>0</v>
      </c>
      <c r="Z7" s="73">
        <v>0</v>
      </c>
      <c r="AA7" s="30">
        <v>6</v>
      </c>
      <c r="AB7" s="73">
        <v>0</v>
      </c>
      <c r="AC7" s="30">
        <v>0</v>
      </c>
      <c r="AD7" s="30">
        <v>0</v>
      </c>
      <c r="AE7" s="90">
        <v>33</v>
      </c>
      <c r="AF7" s="30">
        <v>14.94</v>
      </c>
      <c r="AG7" s="30" t="s">
        <v>83</v>
      </c>
    </row>
    <row r="8" spans="1:33" x14ac:dyDescent="0.25">
      <c r="A8" s="29">
        <f t="shared" si="0"/>
        <v>7</v>
      </c>
      <c r="B8" s="30">
        <v>0</v>
      </c>
      <c r="C8" s="73">
        <v>0</v>
      </c>
      <c r="D8" s="73">
        <v>0</v>
      </c>
      <c r="E8" s="73">
        <v>94.52</v>
      </c>
      <c r="F8" s="73">
        <v>51.9</v>
      </c>
      <c r="G8" s="73">
        <v>0</v>
      </c>
      <c r="H8" s="30">
        <v>1230.57</v>
      </c>
      <c r="I8" s="30">
        <v>0</v>
      </c>
      <c r="J8" s="30">
        <v>572.49</v>
      </c>
      <c r="K8" s="30">
        <v>598.04</v>
      </c>
      <c r="L8" s="30">
        <v>1219.4100000000001</v>
      </c>
      <c r="M8" s="30">
        <v>204.94</v>
      </c>
      <c r="N8" s="30">
        <v>1247.06</v>
      </c>
      <c r="O8" s="30">
        <v>1383.69</v>
      </c>
      <c r="P8" s="30">
        <v>135.65</v>
      </c>
      <c r="Q8" s="30">
        <v>168.96</v>
      </c>
      <c r="R8" s="30">
        <v>338.09</v>
      </c>
      <c r="S8" s="30">
        <v>0</v>
      </c>
      <c r="T8" s="30">
        <v>0</v>
      </c>
      <c r="U8" s="30">
        <v>280.52999999999997</v>
      </c>
      <c r="V8" s="30">
        <v>0</v>
      </c>
      <c r="W8" s="73">
        <v>0</v>
      </c>
      <c r="X8" s="73">
        <v>0</v>
      </c>
      <c r="Y8" s="73">
        <v>0</v>
      </c>
      <c r="Z8" s="73">
        <v>0</v>
      </c>
      <c r="AA8" s="30">
        <v>6</v>
      </c>
      <c r="AB8" s="73">
        <v>0</v>
      </c>
      <c r="AC8" s="30">
        <v>0</v>
      </c>
      <c r="AD8" s="30">
        <v>0</v>
      </c>
      <c r="AE8" s="73">
        <v>42</v>
      </c>
      <c r="AF8" s="30">
        <v>24</v>
      </c>
      <c r="AG8" s="30" t="s">
        <v>77</v>
      </c>
    </row>
    <row r="9" spans="1:33" x14ac:dyDescent="0.25">
      <c r="A9" s="29">
        <f t="shared" si="0"/>
        <v>8</v>
      </c>
      <c r="B9" s="30">
        <v>0</v>
      </c>
      <c r="C9" s="73">
        <v>0</v>
      </c>
      <c r="D9" s="73">
        <v>0</v>
      </c>
      <c r="E9" s="73">
        <v>138.29</v>
      </c>
      <c r="F9" s="73">
        <v>110.5</v>
      </c>
      <c r="G9" s="73">
        <v>41.8</v>
      </c>
      <c r="H9" s="30">
        <v>1407.48</v>
      </c>
      <c r="I9" s="30">
        <v>0</v>
      </c>
      <c r="J9" s="30">
        <v>691.52800000000002</v>
      </c>
      <c r="K9" s="30">
        <v>503.31</v>
      </c>
      <c r="L9" s="30">
        <v>1035.21</v>
      </c>
      <c r="M9" s="30">
        <v>325.60000000000002</v>
      </c>
      <c r="N9" s="30">
        <v>906.5</v>
      </c>
      <c r="O9" s="30">
        <v>1291.99</v>
      </c>
      <c r="P9" s="30">
        <v>83.55</v>
      </c>
      <c r="Q9" s="30">
        <v>322.24</v>
      </c>
      <c r="R9" s="30">
        <v>161.22</v>
      </c>
      <c r="S9" s="30">
        <v>0</v>
      </c>
      <c r="T9" s="30">
        <v>33.5</v>
      </c>
      <c r="U9" s="30">
        <v>154.72999999999999</v>
      </c>
      <c r="V9" s="30">
        <v>0</v>
      </c>
      <c r="W9" s="73">
        <v>0</v>
      </c>
      <c r="X9" s="73">
        <v>0</v>
      </c>
      <c r="Y9" s="73">
        <v>0</v>
      </c>
      <c r="Z9" s="73">
        <v>0</v>
      </c>
      <c r="AA9" s="30">
        <v>6</v>
      </c>
      <c r="AB9" s="73">
        <v>0</v>
      </c>
      <c r="AC9" s="30">
        <v>0</v>
      </c>
      <c r="AD9" s="30">
        <v>0</v>
      </c>
      <c r="AE9" s="90">
        <v>0</v>
      </c>
      <c r="AF9" s="30">
        <v>0</v>
      </c>
      <c r="AG9" s="30">
        <v>0</v>
      </c>
    </row>
    <row r="10" spans="1:33" x14ac:dyDescent="0.25">
      <c r="A10" s="29">
        <f t="shared" si="0"/>
        <v>9</v>
      </c>
      <c r="B10" s="30">
        <v>0</v>
      </c>
      <c r="C10" s="73">
        <v>0</v>
      </c>
      <c r="D10" s="73">
        <v>0</v>
      </c>
      <c r="E10" s="73">
        <v>39.9</v>
      </c>
      <c r="F10" s="73">
        <v>0</v>
      </c>
      <c r="G10" s="73">
        <v>0</v>
      </c>
      <c r="H10" s="30">
        <v>1270.3599999999999</v>
      </c>
      <c r="I10" s="30">
        <v>0</v>
      </c>
      <c r="J10" s="30">
        <v>588.29999999999995</v>
      </c>
      <c r="K10" s="30">
        <v>906.14</v>
      </c>
      <c r="L10" s="30">
        <v>1331.12</v>
      </c>
      <c r="M10" s="30">
        <v>416.7</v>
      </c>
      <c r="N10" s="30">
        <v>1300.43</v>
      </c>
      <c r="O10" s="30">
        <v>1442.44</v>
      </c>
      <c r="P10" s="30">
        <v>138.54</v>
      </c>
      <c r="Q10" s="30">
        <v>172.4</v>
      </c>
      <c r="R10" s="30">
        <v>205.5</v>
      </c>
      <c r="S10" s="30">
        <v>0</v>
      </c>
      <c r="T10" s="30">
        <v>32.9</v>
      </c>
      <c r="U10" s="30">
        <v>184.31</v>
      </c>
      <c r="V10" s="30">
        <v>0</v>
      </c>
      <c r="W10" s="73">
        <v>0</v>
      </c>
      <c r="X10" s="73">
        <v>0</v>
      </c>
      <c r="Y10" s="73">
        <v>0</v>
      </c>
      <c r="Z10" s="73">
        <v>0</v>
      </c>
      <c r="AA10" s="30">
        <v>6</v>
      </c>
      <c r="AB10" s="73">
        <v>0</v>
      </c>
      <c r="AC10" s="30">
        <v>0</v>
      </c>
      <c r="AD10" s="30">
        <v>0</v>
      </c>
      <c r="AE10" s="73">
        <v>22</v>
      </c>
      <c r="AF10" s="30">
        <v>56</v>
      </c>
      <c r="AG10" s="30" t="s">
        <v>33</v>
      </c>
    </row>
    <row r="11" spans="1:33" x14ac:dyDescent="0.25">
      <c r="A11" s="29">
        <f t="shared" si="0"/>
        <v>10</v>
      </c>
      <c r="B11" s="30">
        <v>50</v>
      </c>
      <c r="C11" s="73">
        <v>0</v>
      </c>
      <c r="D11" s="73">
        <v>0</v>
      </c>
      <c r="E11" s="73">
        <v>79.8</v>
      </c>
      <c r="F11" s="73"/>
      <c r="G11" s="73">
        <v>0</v>
      </c>
      <c r="H11" s="30">
        <v>1396.71</v>
      </c>
      <c r="I11" s="30">
        <v>0</v>
      </c>
      <c r="J11" s="30">
        <v>493.3</v>
      </c>
      <c r="K11" s="30">
        <v>775.5</v>
      </c>
      <c r="L11" s="30">
        <v>1956.08</v>
      </c>
      <c r="M11" s="30">
        <v>473.54</v>
      </c>
      <c r="N11" s="30">
        <v>1041.49</v>
      </c>
      <c r="O11" s="30">
        <v>1312.85</v>
      </c>
      <c r="P11" s="30">
        <v>198.55</v>
      </c>
      <c r="Q11" s="30">
        <v>247.3</v>
      </c>
      <c r="R11" s="30">
        <v>303.56</v>
      </c>
      <c r="S11" s="30">
        <v>0</v>
      </c>
      <c r="T11" s="30">
        <v>0</v>
      </c>
      <c r="U11" s="30">
        <v>251.31</v>
      </c>
      <c r="V11" s="30">
        <v>28.5</v>
      </c>
      <c r="W11" s="73">
        <v>0</v>
      </c>
      <c r="X11" s="73">
        <v>0</v>
      </c>
      <c r="Y11" s="73">
        <v>0</v>
      </c>
      <c r="Z11" s="73">
        <v>0</v>
      </c>
      <c r="AA11" s="30">
        <v>6</v>
      </c>
      <c r="AB11" s="73">
        <v>0</v>
      </c>
      <c r="AC11" s="30">
        <v>0</v>
      </c>
      <c r="AD11" s="30">
        <v>0</v>
      </c>
      <c r="AE11" s="73">
        <v>0</v>
      </c>
      <c r="AF11" s="30">
        <v>38.24</v>
      </c>
      <c r="AG11" s="30" t="s">
        <v>77</v>
      </c>
    </row>
    <row r="12" spans="1:33" x14ac:dyDescent="0.25">
      <c r="A12" s="29">
        <f t="shared" si="0"/>
        <v>11</v>
      </c>
      <c r="B12" s="30">
        <v>39</v>
      </c>
      <c r="C12" s="73">
        <v>0</v>
      </c>
      <c r="D12" s="73">
        <v>0</v>
      </c>
      <c r="E12" s="73">
        <v>40.9</v>
      </c>
      <c r="F12" s="73"/>
      <c r="G12" s="73">
        <v>0</v>
      </c>
      <c r="H12" s="30">
        <v>1856.83</v>
      </c>
      <c r="I12" s="30">
        <v>0</v>
      </c>
      <c r="J12" s="30">
        <v>569.29999999999995</v>
      </c>
      <c r="K12" s="30">
        <v>961.66</v>
      </c>
      <c r="L12" s="30">
        <v>1352.57</v>
      </c>
      <c r="M12" s="30">
        <v>136.65</v>
      </c>
      <c r="N12" s="30">
        <v>1750.29</v>
      </c>
      <c r="O12" s="30">
        <v>1510.08</v>
      </c>
      <c r="P12" s="30">
        <v>322.3</v>
      </c>
      <c r="Q12" s="30">
        <v>123.8</v>
      </c>
      <c r="R12" s="30">
        <v>604.96</v>
      </c>
      <c r="S12" s="30">
        <v>0</v>
      </c>
      <c r="T12" s="30">
        <v>183.1</v>
      </c>
      <c r="U12" s="30">
        <v>244.2</v>
      </c>
      <c r="V12" s="30">
        <v>43</v>
      </c>
      <c r="W12" s="73">
        <v>0</v>
      </c>
      <c r="X12" s="73">
        <v>0</v>
      </c>
      <c r="Y12" s="73">
        <v>0</v>
      </c>
      <c r="Z12" s="73">
        <v>0</v>
      </c>
      <c r="AA12" s="30">
        <v>6</v>
      </c>
      <c r="AB12" s="73">
        <v>0</v>
      </c>
      <c r="AC12" s="73">
        <v>0</v>
      </c>
      <c r="AD12" s="73">
        <v>0</v>
      </c>
      <c r="AE12" s="73">
        <v>0</v>
      </c>
      <c r="AF12" s="30">
        <v>0</v>
      </c>
      <c r="AG12" s="30">
        <v>0</v>
      </c>
    </row>
    <row r="13" spans="1:33" x14ac:dyDescent="0.25">
      <c r="A13" s="29">
        <f t="shared" si="0"/>
        <v>12</v>
      </c>
      <c r="B13" s="30">
        <v>35</v>
      </c>
      <c r="C13" s="73">
        <v>0</v>
      </c>
      <c r="D13" s="73">
        <v>0</v>
      </c>
      <c r="E13" s="73">
        <v>0</v>
      </c>
      <c r="F13" s="73"/>
      <c r="G13" s="73">
        <v>123.7</v>
      </c>
      <c r="H13" s="30">
        <v>415.2</v>
      </c>
      <c r="I13" s="30">
        <v>0</v>
      </c>
      <c r="J13" s="30">
        <v>344.8</v>
      </c>
      <c r="K13" s="30">
        <v>990.75</v>
      </c>
      <c r="L13" s="30">
        <v>1359.46</v>
      </c>
      <c r="M13" s="30">
        <v>126.67</v>
      </c>
      <c r="N13" s="30">
        <v>2012.4</v>
      </c>
      <c r="O13" s="30">
        <v>1474.84</v>
      </c>
      <c r="P13" s="30">
        <v>0</v>
      </c>
      <c r="Q13" s="30">
        <v>273.85000000000002</v>
      </c>
      <c r="R13" s="30">
        <v>316.3</v>
      </c>
      <c r="S13" s="30">
        <v>27.9</v>
      </c>
      <c r="T13" s="30">
        <v>0</v>
      </c>
      <c r="U13" s="30">
        <v>154.75</v>
      </c>
      <c r="V13" s="30">
        <v>0</v>
      </c>
      <c r="W13" s="73">
        <v>0</v>
      </c>
      <c r="X13" s="73">
        <v>0</v>
      </c>
      <c r="Y13" s="73">
        <v>100</v>
      </c>
      <c r="Z13" s="73" t="s">
        <v>87</v>
      </c>
      <c r="AA13" s="30">
        <v>6</v>
      </c>
      <c r="AB13" s="73">
        <v>0</v>
      </c>
      <c r="AC13" s="30">
        <v>0</v>
      </c>
      <c r="AD13" s="30">
        <v>0</v>
      </c>
      <c r="AE13" s="73">
        <v>11</v>
      </c>
      <c r="AF13" s="30">
        <v>33.33</v>
      </c>
      <c r="AG13" s="30" t="s">
        <v>77</v>
      </c>
    </row>
    <row r="14" spans="1:33" x14ac:dyDescent="0.25">
      <c r="A14" s="29">
        <f t="shared" si="0"/>
        <v>13</v>
      </c>
      <c r="B14" s="30">
        <v>50</v>
      </c>
      <c r="C14" s="73">
        <v>0</v>
      </c>
      <c r="D14" s="73">
        <v>0</v>
      </c>
      <c r="E14" s="73">
        <v>0</v>
      </c>
      <c r="F14" s="73"/>
      <c r="G14" s="73">
        <v>46.91</v>
      </c>
      <c r="H14" s="30">
        <v>330.61</v>
      </c>
      <c r="I14" s="30">
        <v>0</v>
      </c>
      <c r="J14" s="30">
        <v>256.7</v>
      </c>
      <c r="K14" s="30">
        <v>988.7</v>
      </c>
      <c r="L14" s="30">
        <v>624.4</v>
      </c>
      <c r="M14" s="30">
        <v>41.4</v>
      </c>
      <c r="N14" s="30">
        <v>1101.3699999999999</v>
      </c>
      <c r="O14" s="30">
        <v>405.8</v>
      </c>
      <c r="P14" s="30">
        <v>0</v>
      </c>
      <c r="Q14" s="30">
        <v>23.5</v>
      </c>
      <c r="R14" s="30">
        <v>161.82</v>
      </c>
      <c r="S14" s="30">
        <v>0</v>
      </c>
      <c r="T14" s="30">
        <v>32.9</v>
      </c>
      <c r="U14" s="30">
        <v>156</v>
      </c>
      <c r="V14" s="30">
        <v>0</v>
      </c>
      <c r="W14" s="73">
        <v>0</v>
      </c>
      <c r="X14" s="73">
        <v>0</v>
      </c>
      <c r="Y14" s="73">
        <v>0</v>
      </c>
      <c r="Z14" s="73">
        <v>0</v>
      </c>
      <c r="AA14" s="30">
        <v>6</v>
      </c>
      <c r="AB14" s="73">
        <v>0</v>
      </c>
      <c r="AC14" s="30">
        <v>0</v>
      </c>
      <c r="AD14" s="30">
        <v>0</v>
      </c>
      <c r="AE14" s="76">
        <v>22</v>
      </c>
      <c r="AF14" s="30">
        <v>0</v>
      </c>
      <c r="AG14" s="30">
        <v>0</v>
      </c>
    </row>
    <row r="15" spans="1:33" x14ac:dyDescent="0.25">
      <c r="A15" s="29">
        <f t="shared" si="0"/>
        <v>14</v>
      </c>
      <c r="B15" s="30">
        <v>75</v>
      </c>
      <c r="C15" s="73">
        <v>0</v>
      </c>
      <c r="D15" s="73">
        <v>0</v>
      </c>
      <c r="E15" s="73">
        <v>0</v>
      </c>
      <c r="F15" s="73">
        <v>49.87</v>
      </c>
      <c r="G15" s="73">
        <v>0</v>
      </c>
      <c r="H15" s="30">
        <v>1061.58</v>
      </c>
      <c r="I15" s="30">
        <v>0</v>
      </c>
      <c r="J15" s="30">
        <v>448</v>
      </c>
      <c r="K15" s="30">
        <v>649.29999999999995</v>
      </c>
      <c r="L15" s="30">
        <v>2005.41</v>
      </c>
      <c r="M15" s="30">
        <v>280.27</v>
      </c>
      <c r="N15" s="30">
        <v>1497.26</v>
      </c>
      <c r="O15" s="30">
        <v>1652.91</v>
      </c>
      <c r="P15" s="30">
        <v>90.25</v>
      </c>
      <c r="Q15" s="30">
        <v>248.51</v>
      </c>
      <c r="R15" s="30">
        <v>266.14999999999998</v>
      </c>
      <c r="S15" s="30">
        <v>0</v>
      </c>
      <c r="T15" s="30">
        <v>26.93</v>
      </c>
      <c r="U15" s="30">
        <v>188.83</v>
      </c>
      <c r="V15" s="30">
        <v>0</v>
      </c>
      <c r="W15" s="73">
        <v>0</v>
      </c>
      <c r="X15" s="73">
        <v>0</v>
      </c>
      <c r="Y15" s="73">
        <v>0</v>
      </c>
      <c r="Z15" s="73">
        <v>0</v>
      </c>
      <c r="AA15" s="30">
        <v>6</v>
      </c>
      <c r="AB15" s="73">
        <v>0</v>
      </c>
      <c r="AC15" s="30">
        <v>0</v>
      </c>
      <c r="AD15" s="30">
        <v>0</v>
      </c>
      <c r="AE15" s="71">
        <v>721.7</v>
      </c>
      <c r="AF15" s="30">
        <v>50</v>
      </c>
      <c r="AG15" s="30" t="s">
        <v>33</v>
      </c>
    </row>
    <row r="16" spans="1:33" x14ac:dyDescent="0.25">
      <c r="A16" s="29">
        <f t="shared" si="0"/>
        <v>15</v>
      </c>
      <c r="B16" s="30">
        <v>86</v>
      </c>
      <c r="C16" s="73">
        <v>0</v>
      </c>
      <c r="D16" s="73">
        <v>0</v>
      </c>
      <c r="E16" s="73">
        <v>103.7</v>
      </c>
      <c r="F16" s="73">
        <v>0</v>
      </c>
      <c r="G16" s="73">
        <v>40.909999999999997</v>
      </c>
      <c r="H16" s="30">
        <v>1312.35</v>
      </c>
      <c r="I16" s="30">
        <v>0</v>
      </c>
      <c r="J16" s="30">
        <v>981.24</v>
      </c>
      <c r="K16" s="30">
        <v>1571.84</v>
      </c>
      <c r="L16" s="30">
        <v>1878.61</v>
      </c>
      <c r="M16" s="30">
        <v>271.72000000000003</v>
      </c>
      <c r="N16" s="30">
        <v>1116.2</v>
      </c>
      <c r="O16" s="30">
        <v>1795.51</v>
      </c>
      <c r="P16" s="30">
        <v>77.040000000000006</v>
      </c>
      <c r="Q16" s="30">
        <v>341.3</v>
      </c>
      <c r="R16" s="30">
        <v>417.6</v>
      </c>
      <c r="S16" s="30">
        <v>0</v>
      </c>
      <c r="T16" s="30">
        <v>46.8</v>
      </c>
      <c r="U16" s="30">
        <v>320.36</v>
      </c>
      <c r="V16" s="30">
        <v>0</v>
      </c>
      <c r="W16" s="73">
        <v>0</v>
      </c>
      <c r="X16" s="73">
        <v>0</v>
      </c>
      <c r="Y16" s="73">
        <v>0</v>
      </c>
      <c r="Z16" s="73">
        <v>0</v>
      </c>
      <c r="AA16" s="30">
        <v>6</v>
      </c>
      <c r="AB16" s="73">
        <v>0</v>
      </c>
      <c r="AC16" s="30">
        <v>0</v>
      </c>
      <c r="AD16" s="30">
        <v>0</v>
      </c>
      <c r="AE16" s="90">
        <v>66</v>
      </c>
      <c r="AF16" s="30">
        <v>0</v>
      </c>
      <c r="AG16" s="30">
        <v>0</v>
      </c>
    </row>
    <row r="17" spans="1:34" x14ac:dyDescent="0.25">
      <c r="A17" s="29">
        <f t="shared" si="0"/>
        <v>16</v>
      </c>
      <c r="B17" s="30">
        <v>0</v>
      </c>
      <c r="C17" s="73">
        <v>0</v>
      </c>
      <c r="D17" s="73">
        <v>0</v>
      </c>
      <c r="E17" s="73">
        <v>50.9</v>
      </c>
      <c r="F17" s="73">
        <v>0</v>
      </c>
      <c r="G17" s="73">
        <v>0</v>
      </c>
      <c r="H17" s="30">
        <v>1544.09</v>
      </c>
      <c r="I17" s="30">
        <v>0</v>
      </c>
      <c r="J17" s="30">
        <v>436.18</v>
      </c>
      <c r="K17" s="30">
        <v>933.86</v>
      </c>
      <c r="L17" s="30">
        <v>1363.25</v>
      </c>
      <c r="M17" s="30">
        <v>175.21</v>
      </c>
      <c r="N17" s="30">
        <v>1342.99</v>
      </c>
      <c r="O17" s="30">
        <v>1462.94</v>
      </c>
      <c r="P17" s="30">
        <v>110.64</v>
      </c>
      <c r="Q17" s="30">
        <v>121.91</v>
      </c>
      <c r="R17" s="30">
        <v>120.9</v>
      </c>
      <c r="S17" s="30">
        <v>0</v>
      </c>
      <c r="T17" s="30">
        <v>26.93</v>
      </c>
      <c r="U17" s="30">
        <v>126.25</v>
      </c>
      <c r="V17" s="30">
        <v>0</v>
      </c>
      <c r="W17" s="73">
        <v>0</v>
      </c>
      <c r="X17" s="73">
        <v>0</v>
      </c>
      <c r="Y17" s="71">
        <v>100</v>
      </c>
      <c r="Z17" s="71" t="s">
        <v>89</v>
      </c>
      <c r="AA17" s="30">
        <v>6</v>
      </c>
      <c r="AB17" s="73">
        <v>0</v>
      </c>
      <c r="AC17" s="30">
        <v>0</v>
      </c>
      <c r="AD17" s="30">
        <v>0</v>
      </c>
      <c r="AE17" s="73">
        <v>33</v>
      </c>
      <c r="AF17" s="30">
        <v>0</v>
      </c>
      <c r="AG17" s="30">
        <v>0</v>
      </c>
      <c r="AH17" s="91"/>
    </row>
    <row r="18" spans="1:34" x14ac:dyDescent="0.25">
      <c r="A18" s="29">
        <f t="shared" si="0"/>
        <v>17</v>
      </c>
      <c r="B18" s="30">
        <v>50</v>
      </c>
      <c r="C18" s="73">
        <v>0</v>
      </c>
      <c r="D18" s="73">
        <v>0</v>
      </c>
      <c r="E18" s="73">
        <v>76.03</v>
      </c>
      <c r="F18" s="73">
        <v>50.91</v>
      </c>
      <c r="G18" s="73">
        <v>0</v>
      </c>
      <c r="H18" s="30">
        <v>2517.63</v>
      </c>
      <c r="I18" s="30">
        <v>0</v>
      </c>
      <c r="J18" s="30">
        <v>926.94</v>
      </c>
      <c r="K18" s="30">
        <v>1210.1600000000001</v>
      </c>
      <c r="L18" s="30">
        <v>1716.15</v>
      </c>
      <c r="M18" s="30">
        <v>443.4</v>
      </c>
      <c r="N18" s="30">
        <v>1047.3599999999999</v>
      </c>
      <c r="O18" s="30">
        <v>1548.41</v>
      </c>
      <c r="P18" s="30">
        <v>280.23</v>
      </c>
      <c r="Q18" s="30">
        <v>54.9</v>
      </c>
      <c r="R18" s="30">
        <v>88.9</v>
      </c>
      <c r="S18" s="30">
        <v>0</v>
      </c>
      <c r="T18" s="30">
        <v>28.9</v>
      </c>
      <c r="U18" s="30">
        <v>463.09</v>
      </c>
      <c r="V18" s="30">
        <v>0</v>
      </c>
      <c r="W18" s="73">
        <v>0</v>
      </c>
      <c r="X18" s="73">
        <v>0</v>
      </c>
      <c r="Y18" s="73">
        <v>0</v>
      </c>
      <c r="Z18" s="73">
        <v>0</v>
      </c>
      <c r="AA18" s="30">
        <v>6</v>
      </c>
      <c r="AB18" s="73">
        <v>0</v>
      </c>
      <c r="AC18" s="30">
        <v>0</v>
      </c>
      <c r="AD18" s="30">
        <v>0</v>
      </c>
      <c r="AE18" s="76">
        <v>42</v>
      </c>
      <c r="AF18" s="30">
        <v>25.5</v>
      </c>
      <c r="AG18" s="30" t="s">
        <v>77</v>
      </c>
    </row>
    <row r="19" spans="1:34" x14ac:dyDescent="0.25">
      <c r="A19" s="29">
        <f t="shared" si="0"/>
        <v>18</v>
      </c>
      <c r="B19" s="30">
        <v>0</v>
      </c>
      <c r="C19" s="73">
        <v>0</v>
      </c>
      <c r="D19" s="73">
        <v>0</v>
      </c>
      <c r="E19" s="73">
        <v>53.9</v>
      </c>
      <c r="F19" s="73">
        <v>0</v>
      </c>
      <c r="G19" s="73">
        <v>0</v>
      </c>
      <c r="H19" s="30">
        <v>969.19</v>
      </c>
      <c r="I19" s="30">
        <v>0</v>
      </c>
      <c r="J19" s="30">
        <v>602.70000000000005</v>
      </c>
      <c r="K19" s="30">
        <v>1211.8599999999999</v>
      </c>
      <c r="L19" s="30">
        <v>1791.64</v>
      </c>
      <c r="M19" s="30">
        <v>299.76</v>
      </c>
      <c r="N19" s="30">
        <v>1327.81</v>
      </c>
      <c r="O19" s="30">
        <v>1795.14</v>
      </c>
      <c r="P19" s="30">
        <v>232.53</v>
      </c>
      <c r="Q19" s="30">
        <v>99.9</v>
      </c>
      <c r="R19" s="30">
        <v>212.2</v>
      </c>
      <c r="S19" s="30">
        <v>75.849999999999994</v>
      </c>
      <c r="T19" s="30">
        <v>112.4</v>
      </c>
      <c r="U19" s="30">
        <v>345.85</v>
      </c>
      <c r="V19" s="30">
        <v>0</v>
      </c>
      <c r="W19" s="73">
        <v>0</v>
      </c>
      <c r="X19" s="73">
        <v>0</v>
      </c>
      <c r="Y19" s="73">
        <v>0</v>
      </c>
      <c r="Z19" s="73">
        <v>0</v>
      </c>
      <c r="AA19" s="30">
        <v>6</v>
      </c>
      <c r="AB19" s="90">
        <v>0</v>
      </c>
      <c r="AC19" s="30">
        <v>0</v>
      </c>
      <c r="AD19" s="30">
        <v>0</v>
      </c>
      <c r="AE19" s="76">
        <v>59.5</v>
      </c>
      <c r="AF19" s="30">
        <v>0</v>
      </c>
      <c r="AG19" s="30">
        <v>0</v>
      </c>
    </row>
    <row r="20" spans="1:34" x14ac:dyDescent="0.25">
      <c r="A20" s="29">
        <f>A19+1</f>
        <v>19</v>
      </c>
      <c r="B20" s="30">
        <v>0</v>
      </c>
      <c r="C20" s="73">
        <v>0</v>
      </c>
      <c r="D20" s="73">
        <v>0</v>
      </c>
      <c r="E20" s="73">
        <v>0</v>
      </c>
      <c r="F20" s="73">
        <v>0</v>
      </c>
      <c r="G20" s="73">
        <v>0</v>
      </c>
      <c r="H20" s="30">
        <v>300.60000000000002</v>
      </c>
      <c r="I20" s="30">
        <v>0</v>
      </c>
      <c r="J20" s="30">
        <v>483.02</v>
      </c>
      <c r="K20" s="30">
        <v>1394.07</v>
      </c>
      <c r="L20" s="30">
        <v>2135.91</v>
      </c>
      <c r="M20" s="30">
        <v>112.01</v>
      </c>
      <c r="N20" s="30">
        <v>1290.73</v>
      </c>
      <c r="O20" s="30">
        <v>2344.12</v>
      </c>
      <c r="P20" s="30">
        <v>33.5</v>
      </c>
      <c r="Q20" s="30">
        <v>134.9</v>
      </c>
      <c r="R20" s="30">
        <v>213.8</v>
      </c>
      <c r="S20" s="30">
        <v>0</v>
      </c>
      <c r="T20" s="30">
        <v>0</v>
      </c>
      <c r="U20" s="30">
        <v>198.1</v>
      </c>
      <c r="V20" s="30">
        <v>0</v>
      </c>
      <c r="W20" s="73">
        <v>0</v>
      </c>
      <c r="X20" s="73">
        <v>0</v>
      </c>
      <c r="Y20" s="71"/>
      <c r="Z20" s="71"/>
      <c r="AA20" s="30">
        <v>6</v>
      </c>
      <c r="AB20" s="90">
        <v>0</v>
      </c>
      <c r="AC20" s="30">
        <v>0</v>
      </c>
      <c r="AD20" s="30">
        <v>0</v>
      </c>
      <c r="AE20" s="73">
        <v>33</v>
      </c>
      <c r="AF20" s="30">
        <v>0</v>
      </c>
      <c r="AG20" s="30">
        <v>0</v>
      </c>
    </row>
    <row r="21" spans="1:34" x14ac:dyDescent="0.25">
      <c r="A21" s="29">
        <f t="shared" si="0"/>
        <v>20</v>
      </c>
      <c r="B21" s="30">
        <v>37</v>
      </c>
      <c r="C21" s="73">
        <v>0</v>
      </c>
      <c r="D21" s="73">
        <v>0</v>
      </c>
      <c r="E21" s="73">
        <v>53.9</v>
      </c>
      <c r="F21" s="73">
        <v>0</v>
      </c>
      <c r="G21" s="73">
        <v>0</v>
      </c>
      <c r="H21" s="30">
        <v>591.71</v>
      </c>
      <c r="I21" s="30">
        <v>0</v>
      </c>
      <c r="J21" s="30">
        <v>188.5</v>
      </c>
      <c r="K21" s="30">
        <v>612.03</v>
      </c>
      <c r="L21" s="30">
        <v>995.22</v>
      </c>
      <c r="M21" s="30">
        <v>161.30000000000001</v>
      </c>
      <c r="N21" s="30">
        <v>1355.71</v>
      </c>
      <c r="O21" s="30">
        <v>828.73</v>
      </c>
      <c r="P21" s="30">
        <v>133.4</v>
      </c>
      <c r="Q21" s="30">
        <v>131.4</v>
      </c>
      <c r="R21" s="30">
        <v>75.5</v>
      </c>
      <c r="S21" s="30">
        <v>0</v>
      </c>
      <c r="T21" s="30">
        <v>199.14</v>
      </c>
      <c r="U21" s="30">
        <v>60.4</v>
      </c>
      <c r="V21" s="30">
        <v>0</v>
      </c>
      <c r="W21" s="73">
        <v>0</v>
      </c>
      <c r="X21" s="73">
        <v>0</v>
      </c>
      <c r="Y21" s="73">
        <v>100</v>
      </c>
      <c r="Z21" s="73" t="s">
        <v>87</v>
      </c>
      <c r="AA21" s="30">
        <v>6</v>
      </c>
      <c r="AB21" s="90">
        <v>0</v>
      </c>
      <c r="AC21" s="30">
        <v>0</v>
      </c>
      <c r="AD21" s="30">
        <v>0</v>
      </c>
      <c r="AE21" s="76">
        <v>33</v>
      </c>
      <c r="AF21" s="30">
        <v>0</v>
      </c>
      <c r="AG21" s="30">
        <v>0</v>
      </c>
    </row>
    <row r="22" spans="1:34" x14ac:dyDescent="0.25">
      <c r="A22" s="29">
        <f t="shared" si="0"/>
        <v>21</v>
      </c>
      <c r="B22" s="30">
        <v>86</v>
      </c>
      <c r="C22" s="73">
        <v>0</v>
      </c>
      <c r="D22" s="73">
        <v>0</v>
      </c>
      <c r="E22" s="73">
        <v>69.8</v>
      </c>
      <c r="F22" s="73">
        <v>0</v>
      </c>
      <c r="G22" s="73">
        <v>0</v>
      </c>
      <c r="H22" s="30">
        <v>931.83</v>
      </c>
      <c r="I22" s="30">
        <v>0</v>
      </c>
      <c r="J22" s="30">
        <v>526.29999999999995</v>
      </c>
      <c r="K22" s="30">
        <v>1204.67</v>
      </c>
      <c r="L22" s="30">
        <v>1098.6300000000001</v>
      </c>
      <c r="M22" s="30">
        <v>129.80000000000001</v>
      </c>
      <c r="N22" s="30">
        <v>1386.52</v>
      </c>
      <c r="O22" s="30">
        <v>1353.69</v>
      </c>
      <c r="P22" s="30">
        <v>37.07</v>
      </c>
      <c r="Q22" s="30">
        <v>145.4</v>
      </c>
      <c r="R22" s="30">
        <v>86.5</v>
      </c>
      <c r="S22" s="30">
        <v>0</v>
      </c>
      <c r="T22" s="30">
        <v>130.09</v>
      </c>
      <c r="U22" s="30">
        <v>151.74</v>
      </c>
      <c r="V22" s="30">
        <v>0</v>
      </c>
      <c r="W22" s="73">
        <v>0</v>
      </c>
      <c r="X22" s="73">
        <v>0</v>
      </c>
      <c r="Y22" s="73">
        <v>0</v>
      </c>
      <c r="Z22" s="73">
        <v>0</v>
      </c>
      <c r="AA22" s="30">
        <v>6</v>
      </c>
      <c r="AB22" s="90">
        <v>0</v>
      </c>
      <c r="AC22" s="30">
        <v>0</v>
      </c>
      <c r="AD22" s="30">
        <v>0</v>
      </c>
      <c r="AE22" s="71">
        <v>680.3</v>
      </c>
      <c r="AF22" s="30">
        <v>0</v>
      </c>
      <c r="AG22" s="30">
        <v>0</v>
      </c>
    </row>
    <row r="23" spans="1:34" x14ac:dyDescent="0.25">
      <c r="A23" s="29">
        <f t="shared" si="0"/>
        <v>22</v>
      </c>
      <c r="B23" s="30">
        <v>60</v>
      </c>
      <c r="C23" s="73">
        <v>0</v>
      </c>
      <c r="D23" s="73">
        <v>0</v>
      </c>
      <c r="E23" s="73">
        <v>168.04</v>
      </c>
      <c r="F23" s="73">
        <v>0</v>
      </c>
      <c r="G23" s="73">
        <v>0</v>
      </c>
      <c r="H23" s="30">
        <v>1304.23</v>
      </c>
      <c r="I23" s="30">
        <v>0</v>
      </c>
      <c r="J23" s="30">
        <v>335.6</v>
      </c>
      <c r="K23" s="30">
        <v>1231.1099999999999</v>
      </c>
      <c r="L23" s="30">
        <v>1111.96</v>
      </c>
      <c r="M23" s="30">
        <v>110.5</v>
      </c>
      <c r="N23" s="30">
        <v>833.08</v>
      </c>
      <c r="O23" s="30">
        <v>1222.8499999999999</v>
      </c>
      <c r="P23" s="30">
        <v>150.65</v>
      </c>
      <c r="Q23" s="30">
        <v>370.72</v>
      </c>
      <c r="R23" s="30">
        <v>266.07</v>
      </c>
      <c r="S23" s="30">
        <v>74.900000000000006</v>
      </c>
      <c r="T23" s="30">
        <v>0</v>
      </c>
      <c r="U23" s="30">
        <v>543.20000000000005</v>
      </c>
      <c r="V23" s="30">
        <v>170.4</v>
      </c>
      <c r="W23" s="73">
        <v>0</v>
      </c>
      <c r="X23" s="73">
        <v>0</v>
      </c>
      <c r="Y23" s="73">
        <v>0</v>
      </c>
      <c r="Z23" s="73">
        <v>0</v>
      </c>
      <c r="AA23" s="30">
        <v>6</v>
      </c>
      <c r="AB23" s="90">
        <v>0</v>
      </c>
      <c r="AC23" s="30">
        <v>0</v>
      </c>
      <c r="AD23" s="30">
        <v>0</v>
      </c>
      <c r="AE23" s="90">
        <v>22</v>
      </c>
      <c r="AF23" s="30">
        <v>21.99</v>
      </c>
      <c r="AG23" s="30" t="s">
        <v>77</v>
      </c>
    </row>
    <row r="24" spans="1:34" x14ac:dyDescent="0.25">
      <c r="A24" s="29">
        <f t="shared" si="0"/>
        <v>23</v>
      </c>
      <c r="B24" s="30">
        <v>0</v>
      </c>
      <c r="C24" s="73">
        <v>0</v>
      </c>
      <c r="D24" s="73">
        <v>0</v>
      </c>
      <c r="E24" s="73">
        <v>289.83</v>
      </c>
      <c r="F24" s="73">
        <v>46.9</v>
      </c>
      <c r="G24" s="73">
        <v>0</v>
      </c>
      <c r="H24" s="30">
        <v>1120.81</v>
      </c>
      <c r="I24" s="30">
        <v>0</v>
      </c>
      <c r="J24" s="30">
        <v>366.8</v>
      </c>
      <c r="K24" s="30">
        <v>1238.45</v>
      </c>
      <c r="L24" s="30">
        <v>1575.24</v>
      </c>
      <c r="M24" s="30">
        <v>196.4</v>
      </c>
      <c r="N24" s="30">
        <v>680.41</v>
      </c>
      <c r="O24" s="30">
        <v>1772.53</v>
      </c>
      <c r="P24" s="30">
        <v>133.96</v>
      </c>
      <c r="Q24" s="30">
        <v>314.16000000000003</v>
      </c>
      <c r="R24" s="30">
        <v>135.4</v>
      </c>
      <c r="S24" s="30">
        <v>0</v>
      </c>
      <c r="T24" s="30">
        <v>119.73</v>
      </c>
      <c r="U24" s="30">
        <v>260.08</v>
      </c>
      <c r="V24" s="30">
        <v>0</v>
      </c>
      <c r="W24" s="73">
        <v>0</v>
      </c>
      <c r="X24" s="73">
        <v>0</v>
      </c>
      <c r="Y24" s="73">
        <v>0</v>
      </c>
      <c r="Z24" s="73">
        <v>0</v>
      </c>
      <c r="AA24" s="30">
        <v>6</v>
      </c>
      <c r="AB24" s="90">
        <v>0</v>
      </c>
      <c r="AC24" s="30">
        <v>0</v>
      </c>
      <c r="AD24" s="30">
        <v>0</v>
      </c>
      <c r="AE24" s="73">
        <v>33.4</v>
      </c>
      <c r="AF24" s="30">
        <v>14</v>
      </c>
      <c r="AG24" s="30" t="s">
        <v>104</v>
      </c>
    </row>
    <row r="25" spans="1:34" x14ac:dyDescent="0.25">
      <c r="A25" s="29">
        <f t="shared" si="0"/>
        <v>24</v>
      </c>
      <c r="B25" s="30">
        <v>50</v>
      </c>
      <c r="C25" s="30">
        <v>0</v>
      </c>
      <c r="D25" s="30">
        <v>0</v>
      </c>
      <c r="E25" s="73">
        <v>137.72</v>
      </c>
      <c r="F25" s="73">
        <v>0</v>
      </c>
      <c r="G25" s="73">
        <v>0</v>
      </c>
      <c r="H25" s="30">
        <v>1040.55</v>
      </c>
      <c r="I25" s="30">
        <v>50.9</v>
      </c>
      <c r="J25" s="30">
        <v>646.1</v>
      </c>
      <c r="K25" s="30">
        <v>1162.8699999999999</v>
      </c>
      <c r="L25" s="30">
        <v>1869.12</v>
      </c>
      <c r="M25" s="30">
        <v>224.7</v>
      </c>
      <c r="N25" s="30">
        <v>935.47</v>
      </c>
      <c r="O25" s="30">
        <v>1279.29</v>
      </c>
      <c r="P25" s="30">
        <v>102.87</v>
      </c>
      <c r="Q25" s="30">
        <v>252.12</v>
      </c>
      <c r="R25" s="30">
        <v>208.87</v>
      </c>
      <c r="S25" s="30">
        <v>57.5</v>
      </c>
      <c r="T25" s="30">
        <v>88.9</v>
      </c>
      <c r="U25" s="30">
        <v>172.2</v>
      </c>
      <c r="V25" s="30">
        <v>0</v>
      </c>
      <c r="W25" s="73">
        <v>0</v>
      </c>
      <c r="X25" s="73">
        <v>0</v>
      </c>
      <c r="Y25" s="73">
        <v>0</v>
      </c>
      <c r="Z25" s="73">
        <v>0</v>
      </c>
      <c r="AA25" s="30">
        <v>6</v>
      </c>
      <c r="AB25" s="90">
        <v>0</v>
      </c>
      <c r="AC25" s="30">
        <v>0</v>
      </c>
      <c r="AD25" s="30">
        <v>0</v>
      </c>
      <c r="AE25" s="90">
        <v>85.9</v>
      </c>
      <c r="AF25" s="30">
        <v>0</v>
      </c>
      <c r="AG25" s="30">
        <v>0</v>
      </c>
    </row>
    <row r="26" spans="1:34" x14ac:dyDescent="0.25">
      <c r="A26" s="29">
        <f t="shared" si="0"/>
        <v>25</v>
      </c>
      <c r="B26" s="30">
        <v>65</v>
      </c>
      <c r="C26" s="30">
        <v>0</v>
      </c>
      <c r="D26" s="30">
        <v>0</v>
      </c>
      <c r="E26" s="73">
        <v>179.01</v>
      </c>
      <c r="F26" s="73">
        <v>0</v>
      </c>
      <c r="G26" s="73">
        <v>0</v>
      </c>
      <c r="H26" s="30">
        <v>1642.9</v>
      </c>
      <c r="I26" s="30">
        <v>66.7</v>
      </c>
      <c r="J26" s="30">
        <v>1163.68</v>
      </c>
      <c r="K26" s="30">
        <v>1296.22</v>
      </c>
      <c r="L26" s="30">
        <v>1800.64</v>
      </c>
      <c r="M26" s="30">
        <v>350.52</v>
      </c>
      <c r="N26" s="30">
        <v>1447.4</v>
      </c>
      <c r="O26" s="30">
        <v>2260.2800000000002</v>
      </c>
      <c r="P26" s="30">
        <v>344.72</v>
      </c>
      <c r="Q26" s="30">
        <v>297.89999999999998</v>
      </c>
      <c r="R26" s="30">
        <v>342.5</v>
      </c>
      <c r="S26" s="30">
        <v>39.53</v>
      </c>
      <c r="T26" s="30">
        <v>217.5</v>
      </c>
      <c r="U26" s="30">
        <v>220.13</v>
      </c>
      <c r="V26" s="30">
        <v>56.8</v>
      </c>
      <c r="W26" s="73">
        <v>0</v>
      </c>
      <c r="X26" s="73">
        <v>0</v>
      </c>
      <c r="Y26" s="73">
        <v>0</v>
      </c>
      <c r="Z26" s="73">
        <v>0</v>
      </c>
      <c r="AA26" s="30">
        <v>6</v>
      </c>
      <c r="AB26" s="73">
        <v>0</v>
      </c>
      <c r="AC26" s="30">
        <v>0</v>
      </c>
      <c r="AD26" s="30">
        <v>0</v>
      </c>
      <c r="AE26" s="73">
        <v>18.600000000000001</v>
      </c>
      <c r="AF26" s="30">
        <v>20</v>
      </c>
      <c r="AG26" s="30" t="s">
        <v>77</v>
      </c>
    </row>
    <row r="27" spans="1:34" x14ac:dyDescent="0.25">
      <c r="A27" s="29">
        <f t="shared" si="0"/>
        <v>26</v>
      </c>
      <c r="B27" s="30">
        <v>78</v>
      </c>
      <c r="C27" s="73">
        <v>0</v>
      </c>
      <c r="D27" s="73">
        <v>0</v>
      </c>
      <c r="E27" s="73">
        <v>117.7</v>
      </c>
      <c r="F27" s="73">
        <v>0</v>
      </c>
      <c r="G27" s="73">
        <v>0</v>
      </c>
      <c r="H27" s="30">
        <v>379.7</v>
      </c>
      <c r="I27" s="30">
        <v>22.9</v>
      </c>
      <c r="J27" s="30">
        <v>862.25</v>
      </c>
      <c r="K27" s="30">
        <v>904.37</v>
      </c>
      <c r="L27" s="30">
        <v>2033.58</v>
      </c>
      <c r="M27" s="30">
        <v>1328.28</v>
      </c>
      <c r="N27" s="30">
        <v>1673.45</v>
      </c>
      <c r="O27" s="30">
        <v>2429.27</v>
      </c>
      <c r="P27" s="30">
        <v>0</v>
      </c>
      <c r="Q27" s="30">
        <v>231</v>
      </c>
      <c r="R27" s="30">
        <v>436.24</v>
      </c>
      <c r="S27" s="30">
        <v>0</v>
      </c>
      <c r="T27" s="30">
        <v>0</v>
      </c>
      <c r="U27" s="30">
        <v>211.1</v>
      </c>
      <c r="V27" s="30">
        <v>0</v>
      </c>
      <c r="W27" s="73">
        <v>0</v>
      </c>
      <c r="X27" s="73">
        <v>0</v>
      </c>
      <c r="Y27" s="73">
        <v>0</v>
      </c>
      <c r="Z27" s="73">
        <v>0</v>
      </c>
      <c r="AA27" s="30">
        <v>6</v>
      </c>
      <c r="AB27" s="73">
        <v>0</v>
      </c>
      <c r="AC27" s="30">
        <v>0</v>
      </c>
      <c r="AD27" s="30">
        <v>0</v>
      </c>
      <c r="AE27" s="71">
        <v>22</v>
      </c>
      <c r="AF27" s="30">
        <v>20</v>
      </c>
      <c r="AG27" s="30" t="s">
        <v>77</v>
      </c>
    </row>
    <row r="28" spans="1:34" x14ac:dyDescent="0.25">
      <c r="A28" s="29">
        <f t="shared" si="0"/>
        <v>27</v>
      </c>
      <c r="B28" s="30">
        <v>70</v>
      </c>
      <c r="C28" s="73">
        <v>0</v>
      </c>
      <c r="D28" s="73">
        <v>0</v>
      </c>
      <c r="E28" s="92">
        <v>85.8</v>
      </c>
      <c r="F28" s="92"/>
      <c r="G28" s="92"/>
      <c r="H28" s="93">
        <v>788.19</v>
      </c>
      <c r="I28" s="30">
        <v>0</v>
      </c>
      <c r="J28" s="30">
        <v>873.6</v>
      </c>
      <c r="K28" s="30">
        <v>555</v>
      </c>
      <c r="L28" s="30">
        <v>1182.8599999999999</v>
      </c>
      <c r="M28" s="30">
        <v>67</v>
      </c>
      <c r="N28" s="30">
        <v>859.7</v>
      </c>
      <c r="O28" s="30">
        <v>1565.85</v>
      </c>
      <c r="P28" s="30">
        <v>0</v>
      </c>
      <c r="Q28" s="30">
        <v>115.4</v>
      </c>
      <c r="R28" s="30">
        <v>89</v>
      </c>
      <c r="S28" s="30">
        <v>0</v>
      </c>
      <c r="T28" s="30">
        <v>0</v>
      </c>
      <c r="U28" s="30">
        <v>0</v>
      </c>
      <c r="V28" s="30">
        <v>0</v>
      </c>
      <c r="W28" s="73">
        <v>0</v>
      </c>
      <c r="X28" s="73">
        <v>0</v>
      </c>
      <c r="Y28" s="73">
        <v>0</v>
      </c>
      <c r="Z28" s="73">
        <v>0</v>
      </c>
      <c r="AA28" s="30">
        <v>6</v>
      </c>
      <c r="AB28" s="73">
        <v>0</v>
      </c>
      <c r="AC28" s="30">
        <v>0</v>
      </c>
      <c r="AD28" s="30">
        <v>0</v>
      </c>
      <c r="AE28" s="73">
        <v>33</v>
      </c>
      <c r="AF28" s="30">
        <v>0</v>
      </c>
      <c r="AG28" s="30">
        <v>0</v>
      </c>
    </row>
    <row r="29" spans="1:34" x14ac:dyDescent="0.25">
      <c r="A29" s="29">
        <f t="shared" si="0"/>
        <v>28</v>
      </c>
      <c r="B29" s="30">
        <v>40</v>
      </c>
      <c r="C29" s="73">
        <v>0</v>
      </c>
      <c r="D29" s="73">
        <v>0</v>
      </c>
      <c r="E29" s="73">
        <v>0</v>
      </c>
      <c r="F29" s="73">
        <v>0</v>
      </c>
      <c r="G29" s="73">
        <v>0</v>
      </c>
      <c r="H29" s="30">
        <v>702.9</v>
      </c>
      <c r="I29" s="30">
        <v>0</v>
      </c>
      <c r="J29" s="30">
        <v>671.31</v>
      </c>
      <c r="K29" s="30">
        <v>1132.32</v>
      </c>
      <c r="L29" s="30">
        <v>1635.9</v>
      </c>
      <c r="M29" s="30">
        <v>222.2</v>
      </c>
      <c r="N29" s="30">
        <v>1998.25</v>
      </c>
      <c r="O29" s="30">
        <v>1465.78</v>
      </c>
      <c r="P29" s="30">
        <v>150.38</v>
      </c>
      <c r="Q29" s="30">
        <v>156.46</v>
      </c>
      <c r="R29" s="30">
        <v>226.7</v>
      </c>
      <c r="S29" s="30">
        <v>0</v>
      </c>
      <c r="T29" s="30">
        <v>89.9</v>
      </c>
      <c r="U29" s="30">
        <v>294.31</v>
      </c>
      <c r="V29" s="30">
        <v>0</v>
      </c>
      <c r="W29" s="73">
        <v>0</v>
      </c>
      <c r="X29" s="73">
        <v>0</v>
      </c>
      <c r="Y29" s="73">
        <v>0</v>
      </c>
      <c r="Z29" s="73">
        <v>0</v>
      </c>
      <c r="AA29" s="30">
        <v>6</v>
      </c>
      <c r="AB29" s="73">
        <v>0</v>
      </c>
      <c r="AC29" s="30">
        <v>0</v>
      </c>
      <c r="AD29" s="30">
        <v>0</v>
      </c>
      <c r="AE29" s="73">
        <v>678</v>
      </c>
      <c r="AF29" s="30">
        <v>0</v>
      </c>
      <c r="AG29" s="30">
        <v>0</v>
      </c>
    </row>
    <row r="30" spans="1:34" x14ac:dyDescent="0.25">
      <c r="A30" s="29">
        <v>29</v>
      </c>
      <c r="B30" s="30">
        <v>0</v>
      </c>
      <c r="C30" s="73">
        <v>0</v>
      </c>
      <c r="D30" s="73">
        <v>0</v>
      </c>
      <c r="E30" s="73">
        <v>0</v>
      </c>
      <c r="F30" s="73">
        <v>0</v>
      </c>
      <c r="G30" s="73">
        <v>0</v>
      </c>
      <c r="H30" s="30">
        <v>784.8</v>
      </c>
      <c r="I30" s="30">
        <v>0</v>
      </c>
      <c r="J30" s="30">
        <v>745.44</v>
      </c>
      <c r="K30" s="30">
        <v>1162.56</v>
      </c>
      <c r="L30" s="30">
        <v>1323.21</v>
      </c>
      <c r="M30" s="30">
        <v>288.04000000000002</v>
      </c>
      <c r="N30" s="30">
        <v>822.21</v>
      </c>
      <c r="O30" s="30">
        <v>1538.71</v>
      </c>
      <c r="P30" s="30">
        <v>179.97</v>
      </c>
      <c r="Q30" s="30">
        <v>152</v>
      </c>
      <c r="R30" s="30">
        <v>177.3</v>
      </c>
      <c r="S30" s="30">
        <v>25.5</v>
      </c>
      <c r="T30" s="30">
        <v>157</v>
      </c>
      <c r="U30" s="30">
        <v>167.2</v>
      </c>
      <c r="V30" s="30">
        <v>0</v>
      </c>
      <c r="W30" s="73">
        <v>0</v>
      </c>
      <c r="X30" s="73">
        <v>0</v>
      </c>
      <c r="Y30" s="73">
        <v>0</v>
      </c>
      <c r="Z30" s="73">
        <v>0</v>
      </c>
      <c r="AA30" s="30">
        <v>6</v>
      </c>
      <c r="AB30" s="73">
        <v>0</v>
      </c>
      <c r="AC30" s="30">
        <v>0</v>
      </c>
      <c r="AD30" s="30">
        <v>0</v>
      </c>
      <c r="AE30" s="90">
        <v>22</v>
      </c>
      <c r="AF30" s="30">
        <v>0</v>
      </c>
      <c r="AG30" s="30">
        <v>0</v>
      </c>
    </row>
    <row r="31" spans="1:34" x14ac:dyDescent="0.25">
      <c r="A31" s="29">
        <v>30</v>
      </c>
      <c r="B31" s="30">
        <v>0</v>
      </c>
      <c r="C31" s="73">
        <v>0</v>
      </c>
      <c r="D31" s="73">
        <v>0</v>
      </c>
      <c r="E31" s="73">
        <v>0</v>
      </c>
      <c r="F31" s="73">
        <v>0</v>
      </c>
      <c r="G31" s="73">
        <v>0</v>
      </c>
      <c r="H31" s="30">
        <v>1017.2</v>
      </c>
      <c r="I31" s="30">
        <v>0</v>
      </c>
      <c r="J31" s="30">
        <v>781.85</v>
      </c>
      <c r="K31" s="30">
        <v>924.03</v>
      </c>
      <c r="L31" s="30">
        <v>2119.4899999999998</v>
      </c>
      <c r="M31" s="30">
        <v>176</v>
      </c>
      <c r="N31" s="30">
        <v>1175.6500000000001</v>
      </c>
      <c r="O31" s="30">
        <v>1231.67</v>
      </c>
      <c r="P31" s="30">
        <v>69.05</v>
      </c>
      <c r="Q31" s="30">
        <v>163.69999999999999</v>
      </c>
      <c r="R31" s="30">
        <v>267.02</v>
      </c>
      <c r="S31" s="30">
        <v>55.5</v>
      </c>
      <c r="T31" s="30">
        <v>172.85</v>
      </c>
      <c r="U31" s="30">
        <v>112.5</v>
      </c>
      <c r="V31" s="30">
        <v>0</v>
      </c>
      <c r="W31" s="71">
        <v>145.82</v>
      </c>
      <c r="X31" s="71" t="s">
        <v>109</v>
      </c>
      <c r="Y31" s="73">
        <v>0</v>
      </c>
      <c r="Z31" s="73">
        <v>0</v>
      </c>
      <c r="AA31" s="30">
        <v>6</v>
      </c>
      <c r="AB31" s="30" t="s">
        <v>62</v>
      </c>
      <c r="AC31" s="30">
        <v>0</v>
      </c>
      <c r="AD31" s="30">
        <v>0</v>
      </c>
      <c r="AE31" s="73">
        <v>22</v>
      </c>
      <c r="AF31" s="30">
        <v>0</v>
      </c>
      <c r="AG31" s="30">
        <v>0</v>
      </c>
    </row>
    <row r="32" spans="1:34" x14ac:dyDescent="0.25">
      <c r="A32" s="29">
        <v>31</v>
      </c>
      <c r="B32" s="30"/>
      <c r="C32" s="84">
        <v>730</v>
      </c>
      <c r="D32" s="84" t="s">
        <v>108</v>
      </c>
      <c r="E32" s="73"/>
      <c r="F32" s="73"/>
      <c r="G32" s="73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73"/>
      <c r="X32" s="73"/>
      <c r="Y32" s="90"/>
      <c r="Z32" s="90"/>
      <c r="AA32" s="30"/>
      <c r="AB32" s="30"/>
      <c r="AC32" s="30"/>
      <c r="AD32" s="30"/>
      <c r="AE32" s="30"/>
      <c r="AF32" s="30"/>
      <c r="AG32" s="30"/>
    </row>
    <row r="33" spans="1:33" ht="26.25" customHeight="1" x14ac:dyDescent="0.25">
      <c r="A33" s="28" t="s">
        <v>46</v>
      </c>
      <c r="B33" s="31">
        <f>SUM(B2:B32)</f>
        <v>1105</v>
      </c>
      <c r="C33" s="31">
        <f t="shared" ref="C33:AG33" si="1">SUM(C2:C32)</f>
        <v>730</v>
      </c>
      <c r="D33" s="31">
        <f t="shared" si="1"/>
        <v>0</v>
      </c>
      <c r="E33" s="31">
        <f t="shared" si="1"/>
        <v>2214.62</v>
      </c>
      <c r="F33" s="31">
        <f t="shared" si="1"/>
        <v>568.8599999999999</v>
      </c>
      <c r="G33" s="31">
        <f t="shared" si="1"/>
        <v>542.63</v>
      </c>
      <c r="H33" s="31">
        <f t="shared" si="1"/>
        <v>31483.52</v>
      </c>
      <c r="I33" s="31">
        <f t="shared" si="1"/>
        <v>186.29999999999998</v>
      </c>
      <c r="J33" s="31">
        <f t="shared" si="1"/>
        <v>17889.098000000002</v>
      </c>
      <c r="K33" s="31">
        <f t="shared" si="1"/>
        <v>29333.61</v>
      </c>
      <c r="L33" s="31">
        <f t="shared" si="1"/>
        <v>43638.630000000005</v>
      </c>
      <c r="M33" s="31">
        <f t="shared" si="1"/>
        <v>8183.579999999999</v>
      </c>
      <c r="N33" s="31">
        <f t="shared" si="1"/>
        <v>36522.490000000005</v>
      </c>
      <c r="O33" s="31">
        <f t="shared" si="1"/>
        <v>44185.219999999979</v>
      </c>
      <c r="P33" s="31">
        <f t="shared" si="1"/>
        <v>3812.28</v>
      </c>
      <c r="Q33" s="31">
        <f t="shared" si="1"/>
        <v>6241.7999999999993</v>
      </c>
      <c r="R33" s="31">
        <f t="shared" si="1"/>
        <v>6816.99</v>
      </c>
      <c r="S33" s="31">
        <f t="shared" si="1"/>
        <v>385.57999999999993</v>
      </c>
      <c r="T33" s="31">
        <f t="shared" si="1"/>
        <v>2415.91</v>
      </c>
      <c r="U33" s="31">
        <f t="shared" si="1"/>
        <v>6522.34</v>
      </c>
      <c r="V33" s="31">
        <f t="shared" si="1"/>
        <v>298.7</v>
      </c>
      <c r="W33" s="31">
        <f t="shared" si="1"/>
        <v>145.82</v>
      </c>
      <c r="X33" s="31">
        <f t="shared" si="1"/>
        <v>0</v>
      </c>
      <c r="Y33" s="31">
        <f t="shared" si="1"/>
        <v>440</v>
      </c>
      <c r="Z33" s="31">
        <f t="shared" si="1"/>
        <v>0</v>
      </c>
      <c r="AA33" s="31">
        <f t="shared" si="1"/>
        <v>180</v>
      </c>
      <c r="AB33" s="31">
        <f t="shared" si="1"/>
        <v>0</v>
      </c>
      <c r="AC33" s="31">
        <f t="shared" si="1"/>
        <v>0</v>
      </c>
      <c r="AD33" s="31">
        <f t="shared" si="1"/>
        <v>0</v>
      </c>
      <c r="AE33" s="31">
        <f t="shared" si="1"/>
        <v>3223.1</v>
      </c>
      <c r="AF33" s="31">
        <f t="shared" si="1"/>
        <v>455.9</v>
      </c>
      <c r="AG33" s="31">
        <f t="shared" si="1"/>
        <v>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33"/>
  <sheetViews>
    <sheetView workbookViewId="0">
      <pane ySplit="1" topLeftCell="A14" activePane="bottomLeft" state="frozen"/>
      <selection activeCell="Y30" sqref="Y30"/>
      <selection pane="bottomLeft" activeCell="K18" sqref="K18"/>
    </sheetView>
  </sheetViews>
  <sheetFormatPr defaultColWidth="9" defaultRowHeight="15" x14ac:dyDescent="0.25"/>
  <cols>
    <col min="1" max="1" width="7.7109375" bestFit="1" customWidth="1"/>
    <col min="2" max="2" width="12.140625" bestFit="1" customWidth="1"/>
    <col min="3" max="3" width="10.85546875" customWidth="1"/>
    <col min="4" max="4" width="18.42578125" bestFit="1" customWidth="1"/>
    <col min="5" max="5" width="13.28515625" bestFit="1" customWidth="1"/>
    <col min="6" max="6" width="13.28515625" customWidth="1"/>
    <col min="7" max="10" width="13.28515625" bestFit="1" customWidth="1"/>
    <col min="11" max="11" width="13.42578125" bestFit="1" customWidth="1"/>
    <col min="12" max="18" width="12.140625" bestFit="1" customWidth="1"/>
    <col min="19" max="19" width="13.28515625" bestFit="1" customWidth="1"/>
    <col min="20" max="20" width="12.85546875" bestFit="1" customWidth="1"/>
    <col min="21" max="22" width="10.5703125" bestFit="1" customWidth="1"/>
    <col min="23" max="23" width="12.140625" bestFit="1" customWidth="1"/>
    <col min="24" max="24" width="11" customWidth="1"/>
    <col min="25" max="25" width="22.28515625" bestFit="1" customWidth="1"/>
  </cols>
  <sheetData>
    <row r="1" spans="1:25" ht="27.75" customHeight="1" x14ac:dyDescent="0.25">
      <c r="A1" s="28" t="s">
        <v>26</v>
      </c>
      <c r="B1" s="28" t="s">
        <v>27</v>
      </c>
      <c r="C1" s="28" t="s">
        <v>50</v>
      </c>
      <c r="D1" s="28" t="s">
        <v>51</v>
      </c>
      <c r="E1" s="28" t="s">
        <v>47</v>
      </c>
      <c r="F1" s="28" t="s">
        <v>61</v>
      </c>
      <c r="G1" s="28" t="s">
        <v>35</v>
      </c>
      <c r="H1" s="28" t="s">
        <v>34</v>
      </c>
      <c r="I1" s="28" t="s">
        <v>39</v>
      </c>
      <c r="J1" s="28" t="s">
        <v>38</v>
      </c>
      <c r="K1" s="28" t="s">
        <v>28</v>
      </c>
      <c r="L1" s="28" t="s">
        <v>40</v>
      </c>
      <c r="M1" s="28" t="s">
        <v>41</v>
      </c>
      <c r="N1" s="28" t="s">
        <v>42</v>
      </c>
      <c r="O1" s="28" t="s">
        <v>43</v>
      </c>
      <c r="P1" s="28" t="s">
        <v>45</v>
      </c>
      <c r="Q1" s="28" t="s">
        <v>44</v>
      </c>
      <c r="R1" s="28" t="s">
        <v>29</v>
      </c>
      <c r="S1" s="28" t="s">
        <v>30</v>
      </c>
      <c r="T1" s="28" t="s">
        <v>56</v>
      </c>
      <c r="U1" s="28" t="s">
        <v>31</v>
      </c>
      <c r="V1" s="28" t="s">
        <v>56</v>
      </c>
      <c r="W1" s="28" t="s">
        <v>37</v>
      </c>
      <c r="X1" s="28" t="s">
        <v>33</v>
      </c>
      <c r="Y1" s="28" t="s">
        <v>55</v>
      </c>
    </row>
    <row r="2" spans="1:25" x14ac:dyDescent="0.25">
      <c r="A2" s="29">
        <v>1</v>
      </c>
      <c r="B2" s="30">
        <v>0</v>
      </c>
      <c r="C2" s="30">
        <v>0</v>
      </c>
      <c r="D2" s="30">
        <v>0</v>
      </c>
      <c r="E2" s="30">
        <v>924.1</v>
      </c>
      <c r="F2" s="30">
        <v>312</v>
      </c>
      <c r="G2" s="30">
        <v>0</v>
      </c>
      <c r="H2" s="30">
        <v>0</v>
      </c>
      <c r="I2" s="30">
        <v>265.89999999999998</v>
      </c>
      <c r="J2" s="30">
        <v>1099.7</v>
      </c>
      <c r="K2" s="30">
        <v>1160.0999999999999</v>
      </c>
      <c r="L2" s="30">
        <v>41.4</v>
      </c>
      <c r="M2" s="30">
        <v>372.7</v>
      </c>
      <c r="N2" s="30">
        <v>173.2</v>
      </c>
      <c r="O2" s="30">
        <v>218.2</v>
      </c>
      <c r="P2" s="30">
        <v>81.599999999999994</v>
      </c>
      <c r="Q2" s="30">
        <v>0</v>
      </c>
      <c r="R2" s="30">
        <v>0</v>
      </c>
      <c r="S2" s="30">
        <v>0</v>
      </c>
      <c r="T2" s="30">
        <v>0</v>
      </c>
      <c r="U2" s="30">
        <v>0</v>
      </c>
      <c r="V2" s="30">
        <v>0</v>
      </c>
      <c r="W2" s="30">
        <v>0</v>
      </c>
      <c r="X2" s="30">
        <v>24.96</v>
      </c>
      <c r="Y2" s="30" t="s">
        <v>77</v>
      </c>
    </row>
    <row r="3" spans="1:25" x14ac:dyDescent="0.25">
      <c r="A3" s="29">
        <f>A2+1</f>
        <v>2</v>
      </c>
      <c r="B3" s="30">
        <v>80</v>
      </c>
      <c r="C3" s="30">
        <v>0</v>
      </c>
      <c r="D3" s="30">
        <v>0</v>
      </c>
      <c r="E3" s="30">
        <v>738.4</v>
      </c>
      <c r="F3" s="30">
        <v>136.4</v>
      </c>
      <c r="G3" s="30">
        <v>0</v>
      </c>
      <c r="H3" s="30">
        <v>0</v>
      </c>
      <c r="I3" s="30">
        <v>336.5</v>
      </c>
      <c r="J3" s="30">
        <v>1486</v>
      </c>
      <c r="K3" s="30">
        <v>1034.0999999999999</v>
      </c>
      <c r="L3" s="30">
        <v>27.8</v>
      </c>
      <c r="M3" s="30">
        <v>139.19999999999999</v>
      </c>
      <c r="N3" s="30">
        <v>167.1</v>
      </c>
      <c r="O3" s="30">
        <v>8.6</v>
      </c>
      <c r="P3" s="30">
        <v>139</v>
      </c>
      <c r="Q3" s="30">
        <v>603.79999999999995</v>
      </c>
      <c r="R3" s="30">
        <v>0</v>
      </c>
      <c r="S3" s="30">
        <v>0</v>
      </c>
      <c r="T3" s="30">
        <v>0</v>
      </c>
      <c r="U3" s="30">
        <v>0</v>
      </c>
      <c r="V3" s="30">
        <v>0</v>
      </c>
      <c r="W3" s="73">
        <v>0</v>
      </c>
      <c r="X3" s="30">
        <v>28</v>
      </c>
      <c r="Y3" s="30" t="s">
        <v>77</v>
      </c>
    </row>
    <row r="4" spans="1:25" x14ac:dyDescent="0.25">
      <c r="A4" s="29">
        <f t="shared" ref="A4:A29" si="0">A3+1</f>
        <v>3</v>
      </c>
      <c r="B4" s="30">
        <v>0</v>
      </c>
      <c r="C4" s="73">
        <v>0</v>
      </c>
      <c r="D4" s="73">
        <v>0</v>
      </c>
      <c r="E4" s="30">
        <v>899.4</v>
      </c>
      <c r="F4" s="30">
        <v>325.3</v>
      </c>
      <c r="G4" s="30">
        <v>0</v>
      </c>
      <c r="H4" s="30">
        <v>0</v>
      </c>
      <c r="I4" s="30">
        <v>313.64999999999998</v>
      </c>
      <c r="J4" s="30">
        <v>1326.85</v>
      </c>
      <c r="K4" s="30">
        <v>1173</v>
      </c>
      <c r="L4" s="30">
        <v>76.400000000000006</v>
      </c>
      <c r="M4" s="30">
        <v>32.9</v>
      </c>
      <c r="N4" s="30">
        <v>59.8</v>
      </c>
      <c r="O4" s="30">
        <v>0</v>
      </c>
      <c r="P4" s="30">
        <v>143.80000000000001</v>
      </c>
      <c r="Q4" s="30">
        <v>396.1</v>
      </c>
      <c r="R4" s="30">
        <v>0</v>
      </c>
      <c r="S4" s="30">
        <v>0</v>
      </c>
      <c r="T4" s="30">
        <v>0</v>
      </c>
      <c r="U4" s="30">
        <v>0</v>
      </c>
      <c r="V4" s="30">
        <v>0</v>
      </c>
      <c r="W4" s="73">
        <v>11</v>
      </c>
      <c r="X4" s="30">
        <v>0</v>
      </c>
      <c r="Y4" s="30">
        <v>0</v>
      </c>
    </row>
    <row r="5" spans="1:25" x14ac:dyDescent="0.25">
      <c r="A5" s="29">
        <f t="shared" si="0"/>
        <v>4</v>
      </c>
      <c r="B5" s="30">
        <v>66</v>
      </c>
      <c r="C5" s="73">
        <v>0</v>
      </c>
      <c r="D5" s="73">
        <v>0</v>
      </c>
      <c r="E5" s="30">
        <v>589.15</v>
      </c>
      <c r="F5" s="30">
        <v>347.1</v>
      </c>
      <c r="G5" s="30">
        <v>0</v>
      </c>
      <c r="H5" s="30">
        <v>0</v>
      </c>
      <c r="I5" s="30">
        <v>116.7</v>
      </c>
      <c r="J5" s="30">
        <v>1380.2</v>
      </c>
      <c r="K5" s="30">
        <v>1507.6</v>
      </c>
      <c r="L5" s="30">
        <v>0</v>
      </c>
      <c r="M5" s="30">
        <v>0</v>
      </c>
      <c r="N5" s="30">
        <v>163.9</v>
      </c>
      <c r="O5" s="30">
        <v>0</v>
      </c>
      <c r="P5" s="30">
        <v>40.5</v>
      </c>
      <c r="Q5" s="30">
        <v>206.8</v>
      </c>
      <c r="R5" s="30">
        <v>57</v>
      </c>
      <c r="S5" s="30">
        <v>0</v>
      </c>
      <c r="T5" s="30">
        <v>0</v>
      </c>
      <c r="U5" s="30">
        <v>0</v>
      </c>
      <c r="V5" s="30">
        <v>0</v>
      </c>
      <c r="W5" s="73">
        <v>0</v>
      </c>
      <c r="X5" s="30">
        <v>20</v>
      </c>
      <c r="Y5" s="30">
        <v>0</v>
      </c>
    </row>
    <row r="6" spans="1:25" x14ac:dyDescent="0.25">
      <c r="A6" s="29">
        <f t="shared" si="0"/>
        <v>5</v>
      </c>
      <c r="B6" s="30">
        <v>40</v>
      </c>
      <c r="C6" s="73">
        <v>0</v>
      </c>
      <c r="D6" s="73">
        <v>0</v>
      </c>
      <c r="E6" s="30">
        <v>776.7</v>
      </c>
      <c r="F6" s="30">
        <v>150.4</v>
      </c>
      <c r="G6" s="30">
        <v>0</v>
      </c>
      <c r="H6" s="30">
        <v>0</v>
      </c>
      <c r="I6" s="30">
        <v>131.1</v>
      </c>
      <c r="J6" s="30">
        <v>1733.99</v>
      </c>
      <c r="K6" s="30">
        <v>2611.4</v>
      </c>
      <c r="L6" s="30">
        <v>59.2</v>
      </c>
      <c r="M6" s="30">
        <v>92.4</v>
      </c>
      <c r="N6" s="30">
        <v>0</v>
      </c>
      <c r="O6" s="30">
        <v>0</v>
      </c>
      <c r="P6" s="30">
        <v>42.4</v>
      </c>
      <c r="Q6" s="30">
        <v>164.6</v>
      </c>
      <c r="R6" s="30">
        <v>0</v>
      </c>
      <c r="S6" s="30">
        <v>0</v>
      </c>
      <c r="T6" s="30">
        <v>0</v>
      </c>
      <c r="U6" s="73">
        <v>0</v>
      </c>
      <c r="V6" s="73">
        <v>0</v>
      </c>
      <c r="W6" s="71">
        <v>11</v>
      </c>
      <c r="X6" s="30">
        <v>0</v>
      </c>
      <c r="Y6" s="30">
        <v>0</v>
      </c>
    </row>
    <row r="7" spans="1:25" x14ac:dyDescent="0.25">
      <c r="A7" s="29">
        <f t="shared" si="0"/>
        <v>6</v>
      </c>
      <c r="B7" s="30">
        <v>150</v>
      </c>
      <c r="C7" s="73">
        <v>0</v>
      </c>
      <c r="D7" s="73">
        <v>0</v>
      </c>
      <c r="E7" s="30">
        <v>352.4</v>
      </c>
      <c r="F7" s="30">
        <v>569</v>
      </c>
      <c r="G7" s="30">
        <v>0</v>
      </c>
      <c r="H7" s="30">
        <v>0</v>
      </c>
      <c r="I7" s="30">
        <v>251.3</v>
      </c>
      <c r="J7" s="30">
        <v>1471.8</v>
      </c>
      <c r="K7" s="30">
        <v>2221.4</v>
      </c>
      <c r="L7" s="30">
        <v>0</v>
      </c>
      <c r="M7" s="30">
        <v>137.19999999999999</v>
      </c>
      <c r="N7" s="30">
        <v>174.3</v>
      </c>
      <c r="O7" s="30">
        <v>82.8</v>
      </c>
      <c r="P7" s="30">
        <v>0</v>
      </c>
      <c r="Q7" s="30">
        <v>141.6</v>
      </c>
      <c r="R7" s="30">
        <v>0</v>
      </c>
      <c r="S7" s="30">
        <v>0</v>
      </c>
      <c r="T7" s="30">
        <v>0</v>
      </c>
      <c r="U7" s="73">
        <v>0</v>
      </c>
      <c r="V7" s="73">
        <v>0</v>
      </c>
      <c r="W7" s="73">
        <v>0</v>
      </c>
      <c r="X7" s="30">
        <v>0</v>
      </c>
      <c r="Y7" s="30">
        <v>0</v>
      </c>
    </row>
    <row r="8" spans="1:25" x14ac:dyDescent="0.25">
      <c r="A8" s="29">
        <f t="shared" si="0"/>
        <v>7</v>
      </c>
      <c r="B8" s="30">
        <v>0</v>
      </c>
      <c r="C8" s="73">
        <v>0</v>
      </c>
      <c r="D8" s="73">
        <v>0</v>
      </c>
      <c r="E8" s="30">
        <v>821.3</v>
      </c>
      <c r="F8" s="30">
        <v>95.7</v>
      </c>
      <c r="G8" s="30">
        <v>0</v>
      </c>
      <c r="H8" s="30">
        <v>0</v>
      </c>
      <c r="I8" s="30">
        <v>141.1</v>
      </c>
      <c r="J8" s="30">
        <v>1083.5</v>
      </c>
      <c r="K8" s="30">
        <v>1836.7</v>
      </c>
      <c r="L8" s="30">
        <v>32.9</v>
      </c>
      <c r="M8" s="30">
        <v>19.8</v>
      </c>
      <c r="N8" s="30">
        <v>112.9</v>
      </c>
      <c r="O8" s="30">
        <v>0</v>
      </c>
      <c r="P8" s="30">
        <v>47.3</v>
      </c>
      <c r="Q8" s="30">
        <v>382.1</v>
      </c>
      <c r="R8" s="30">
        <v>0</v>
      </c>
      <c r="S8" s="30">
        <v>0</v>
      </c>
      <c r="T8" s="30">
        <v>0</v>
      </c>
      <c r="U8" s="73">
        <v>0</v>
      </c>
      <c r="V8" s="73">
        <v>0</v>
      </c>
      <c r="W8" s="71">
        <v>782.3</v>
      </c>
      <c r="X8" s="30">
        <v>0</v>
      </c>
      <c r="Y8" s="30">
        <v>0</v>
      </c>
    </row>
    <row r="9" spans="1:25" x14ac:dyDescent="0.25">
      <c r="A9" s="29">
        <f t="shared" si="0"/>
        <v>8</v>
      </c>
      <c r="B9" s="30">
        <v>0</v>
      </c>
      <c r="C9" s="73">
        <v>0</v>
      </c>
      <c r="D9" s="73">
        <v>0</v>
      </c>
      <c r="E9" s="30">
        <v>449.15</v>
      </c>
      <c r="F9" s="30">
        <v>222.7</v>
      </c>
      <c r="G9" s="30">
        <v>0</v>
      </c>
      <c r="H9" s="30">
        <v>0</v>
      </c>
      <c r="I9" s="30">
        <v>204.8</v>
      </c>
      <c r="J9" s="30">
        <v>1288.8</v>
      </c>
      <c r="K9" s="30">
        <v>1514.4</v>
      </c>
      <c r="L9" s="30">
        <v>56.2</v>
      </c>
      <c r="M9" s="30">
        <v>42.7</v>
      </c>
      <c r="N9" s="30">
        <v>267.89999999999998</v>
      </c>
      <c r="O9" s="30">
        <v>0</v>
      </c>
      <c r="P9" s="30">
        <v>56.5</v>
      </c>
      <c r="Q9" s="30">
        <v>409.1</v>
      </c>
      <c r="R9" s="30">
        <v>0</v>
      </c>
      <c r="S9" s="73">
        <v>0</v>
      </c>
      <c r="T9" s="73">
        <v>0</v>
      </c>
      <c r="U9" s="73">
        <v>0</v>
      </c>
      <c r="V9" s="73">
        <v>0</v>
      </c>
      <c r="W9" s="73">
        <v>0</v>
      </c>
      <c r="X9" s="30">
        <v>0</v>
      </c>
      <c r="Y9" s="30">
        <v>0</v>
      </c>
    </row>
    <row r="10" spans="1:25" x14ac:dyDescent="0.25">
      <c r="A10" s="29">
        <f t="shared" si="0"/>
        <v>9</v>
      </c>
      <c r="B10" s="30">
        <v>50</v>
      </c>
      <c r="C10" s="73">
        <v>0</v>
      </c>
      <c r="D10" s="73">
        <v>0</v>
      </c>
      <c r="E10" s="30">
        <v>465.15</v>
      </c>
      <c r="F10" s="30">
        <v>236.7</v>
      </c>
      <c r="G10" s="30">
        <v>0</v>
      </c>
      <c r="H10" s="30">
        <v>0</v>
      </c>
      <c r="I10" s="30">
        <v>41.4</v>
      </c>
      <c r="J10" s="30">
        <v>1264.5</v>
      </c>
      <c r="K10" s="30">
        <v>1496.5</v>
      </c>
      <c r="L10" s="30">
        <v>32.799999999999997</v>
      </c>
      <c r="M10" s="30">
        <v>28.5</v>
      </c>
      <c r="N10" s="30">
        <v>159</v>
      </c>
      <c r="O10" s="30">
        <v>28.5</v>
      </c>
      <c r="P10" s="30">
        <v>15.9</v>
      </c>
      <c r="Q10" s="30">
        <v>342</v>
      </c>
      <c r="R10" s="30">
        <v>0</v>
      </c>
      <c r="S10" s="73">
        <v>0</v>
      </c>
      <c r="T10" s="73">
        <v>0</v>
      </c>
      <c r="U10" s="30">
        <v>0</v>
      </c>
      <c r="V10" s="30">
        <v>0</v>
      </c>
      <c r="W10" s="73">
        <v>0</v>
      </c>
      <c r="X10" s="30">
        <v>15</v>
      </c>
      <c r="Y10" s="30" t="s">
        <v>77</v>
      </c>
    </row>
    <row r="11" spans="1:25" x14ac:dyDescent="0.25">
      <c r="A11" s="29">
        <f t="shared" si="0"/>
        <v>10</v>
      </c>
      <c r="B11" s="30">
        <v>135</v>
      </c>
      <c r="C11" s="73">
        <v>0</v>
      </c>
      <c r="D11" s="73">
        <v>0</v>
      </c>
      <c r="E11" s="30">
        <v>723.65</v>
      </c>
      <c r="F11" s="30">
        <v>164.9</v>
      </c>
      <c r="G11" s="30">
        <v>0</v>
      </c>
      <c r="H11" s="30">
        <v>0</v>
      </c>
      <c r="I11" s="30">
        <v>221.6</v>
      </c>
      <c r="J11" s="30">
        <v>1901.7</v>
      </c>
      <c r="K11" s="30">
        <v>2095.4</v>
      </c>
      <c r="L11" s="30">
        <v>139.69999999999999</v>
      </c>
      <c r="M11" s="30">
        <v>8.5</v>
      </c>
      <c r="N11" s="30">
        <v>127.7</v>
      </c>
      <c r="O11" s="30">
        <v>0</v>
      </c>
      <c r="P11" s="30">
        <v>32.9</v>
      </c>
      <c r="Q11" s="30">
        <v>255.2</v>
      </c>
      <c r="R11" s="30">
        <v>0</v>
      </c>
      <c r="S11" s="73">
        <v>0</v>
      </c>
      <c r="T11" s="73">
        <v>0</v>
      </c>
      <c r="U11" s="30">
        <v>0</v>
      </c>
      <c r="V11" s="30">
        <v>0</v>
      </c>
      <c r="W11" s="73">
        <v>11</v>
      </c>
      <c r="X11" s="30">
        <v>22</v>
      </c>
      <c r="Y11" s="30" t="s">
        <v>86</v>
      </c>
    </row>
    <row r="12" spans="1:25" x14ac:dyDescent="0.25">
      <c r="A12" s="29">
        <f t="shared" si="0"/>
        <v>11</v>
      </c>
      <c r="B12" s="30">
        <v>50</v>
      </c>
      <c r="C12" s="73">
        <v>0</v>
      </c>
      <c r="D12" s="73">
        <v>0</v>
      </c>
      <c r="E12" s="30">
        <v>851.01</v>
      </c>
      <c r="F12" s="30">
        <v>275.10000000000002</v>
      </c>
      <c r="G12" s="30">
        <v>0</v>
      </c>
      <c r="H12" s="30">
        <v>0</v>
      </c>
      <c r="I12" s="30">
        <v>272.7</v>
      </c>
      <c r="J12" s="30">
        <v>1303.1099999999999</v>
      </c>
      <c r="K12" s="30">
        <v>1974.5</v>
      </c>
      <c r="L12" s="30">
        <v>482.5</v>
      </c>
      <c r="M12" s="30">
        <v>180.7</v>
      </c>
      <c r="N12" s="30">
        <v>0</v>
      </c>
      <c r="O12" s="30">
        <v>0</v>
      </c>
      <c r="P12" s="30">
        <v>0</v>
      </c>
      <c r="Q12" s="30">
        <v>0</v>
      </c>
      <c r="R12" s="30">
        <v>0</v>
      </c>
      <c r="S12" s="30">
        <v>0</v>
      </c>
      <c r="T12" s="30">
        <v>0</v>
      </c>
      <c r="U12" s="30">
        <v>0</v>
      </c>
      <c r="V12" s="30">
        <v>0</v>
      </c>
      <c r="W12" s="73">
        <v>12</v>
      </c>
      <c r="X12" s="30">
        <v>17.440000000000001</v>
      </c>
      <c r="Y12" s="30" t="s">
        <v>77</v>
      </c>
    </row>
    <row r="13" spans="1:25" x14ac:dyDescent="0.25">
      <c r="A13" s="29">
        <f t="shared" si="0"/>
        <v>12</v>
      </c>
      <c r="B13" s="30">
        <v>100</v>
      </c>
      <c r="C13" s="71">
        <v>100</v>
      </c>
      <c r="D13" s="71" t="s">
        <v>117</v>
      </c>
      <c r="E13" s="30">
        <v>351.4</v>
      </c>
      <c r="F13" s="30">
        <v>493.9</v>
      </c>
      <c r="G13" s="30">
        <v>0</v>
      </c>
      <c r="H13" s="30">
        <v>0</v>
      </c>
      <c r="I13" s="30">
        <v>459.8</v>
      </c>
      <c r="J13" s="30">
        <v>2113.6</v>
      </c>
      <c r="K13" s="30">
        <v>3883.1</v>
      </c>
      <c r="L13" s="30">
        <v>155.4</v>
      </c>
      <c r="M13" s="30">
        <v>330</v>
      </c>
      <c r="N13" s="30">
        <v>286.10000000000002</v>
      </c>
      <c r="O13" s="30">
        <v>0</v>
      </c>
      <c r="P13" s="30">
        <v>105.9</v>
      </c>
      <c r="Q13" s="30">
        <v>196.6</v>
      </c>
      <c r="R13" s="30">
        <v>0</v>
      </c>
      <c r="S13" s="30">
        <v>0</v>
      </c>
      <c r="T13" s="30">
        <v>0</v>
      </c>
      <c r="U13" s="30">
        <v>0</v>
      </c>
      <c r="V13" s="30">
        <v>0</v>
      </c>
      <c r="W13" s="73">
        <v>0</v>
      </c>
      <c r="X13" s="30">
        <v>0</v>
      </c>
      <c r="Y13" s="30">
        <v>0</v>
      </c>
    </row>
    <row r="14" spans="1:25" x14ac:dyDescent="0.25">
      <c r="A14" s="29">
        <f t="shared" si="0"/>
        <v>13</v>
      </c>
      <c r="B14" s="30">
        <v>0</v>
      </c>
      <c r="C14" s="73">
        <v>0</v>
      </c>
      <c r="D14" s="73">
        <v>0</v>
      </c>
      <c r="E14" s="30">
        <v>825.65</v>
      </c>
      <c r="F14" s="30">
        <v>73.400000000000006</v>
      </c>
      <c r="G14" s="30">
        <v>0</v>
      </c>
      <c r="H14" s="30">
        <v>0</v>
      </c>
      <c r="I14" s="30">
        <v>85.9</v>
      </c>
      <c r="J14" s="30">
        <v>1154.8</v>
      </c>
      <c r="K14" s="30">
        <v>2367.9</v>
      </c>
      <c r="L14" s="30">
        <v>32</v>
      </c>
      <c r="M14" s="30">
        <v>1387.7</v>
      </c>
      <c r="N14" s="30">
        <v>275.2</v>
      </c>
      <c r="O14" s="30">
        <v>87</v>
      </c>
      <c r="P14" s="30">
        <v>0</v>
      </c>
      <c r="Q14" s="30">
        <v>49.8</v>
      </c>
      <c r="R14" s="30">
        <v>0</v>
      </c>
      <c r="S14" s="73">
        <v>0</v>
      </c>
      <c r="T14" s="73">
        <v>0</v>
      </c>
      <c r="U14" s="30">
        <v>0</v>
      </c>
      <c r="V14" s="73">
        <v>0</v>
      </c>
      <c r="W14" s="73">
        <v>0</v>
      </c>
      <c r="X14" s="30">
        <v>0</v>
      </c>
      <c r="Y14" s="30"/>
    </row>
    <row r="15" spans="1:25" x14ac:dyDescent="0.25">
      <c r="A15" s="29">
        <f t="shared" si="0"/>
        <v>14</v>
      </c>
      <c r="B15" s="30">
        <v>0</v>
      </c>
      <c r="C15" s="73">
        <v>0</v>
      </c>
      <c r="D15" s="73">
        <v>0</v>
      </c>
      <c r="E15" s="30">
        <v>609.6</v>
      </c>
      <c r="F15" s="30">
        <v>307.3</v>
      </c>
      <c r="G15" s="30">
        <v>0</v>
      </c>
      <c r="H15" s="30">
        <v>0</v>
      </c>
      <c r="I15" s="30">
        <v>84.8</v>
      </c>
      <c r="J15" s="93">
        <v>128.19999999999999</v>
      </c>
      <c r="K15" s="30">
        <v>1683.4</v>
      </c>
      <c r="L15" s="30">
        <v>0</v>
      </c>
      <c r="M15" s="30">
        <v>44.8</v>
      </c>
      <c r="N15" s="30">
        <v>166.2</v>
      </c>
      <c r="O15" s="30">
        <v>0</v>
      </c>
      <c r="P15" s="30">
        <v>61.9</v>
      </c>
      <c r="Q15" s="30">
        <v>101.7</v>
      </c>
      <c r="R15" s="30">
        <v>0</v>
      </c>
      <c r="S15" s="73">
        <v>0</v>
      </c>
      <c r="T15" s="73">
        <v>0</v>
      </c>
      <c r="U15" s="30">
        <v>0</v>
      </c>
      <c r="V15" s="73">
        <v>0</v>
      </c>
      <c r="W15" s="71">
        <v>799.3</v>
      </c>
      <c r="X15" s="30">
        <v>128.69999999999999</v>
      </c>
      <c r="Y15" s="30" t="s">
        <v>77</v>
      </c>
    </row>
    <row r="16" spans="1:25" x14ac:dyDescent="0.25">
      <c r="A16" s="29">
        <f t="shared" si="0"/>
        <v>15</v>
      </c>
      <c r="B16" s="30">
        <v>0</v>
      </c>
      <c r="C16" s="73">
        <v>0</v>
      </c>
      <c r="D16" s="73">
        <v>0</v>
      </c>
      <c r="E16" s="30">
        <v>609.6</v>
      </c>
      <c r="F16" s="30">
        <v>307.3</v>
      </c>
      <c r="G16" s="30">
        <v>0</v>
      </c>
      <c r="H16" s="30">
        <v>0</v>
      </c>
      <c r="I16" s="30">
        <v>84.8</v>
      </c>
      <c r="J16" s="93">
        <v>128.19999999999999</v>
      </c>
      <c r="K16" s="30">
        <v>1683.4</v>
      </c>
      <c r="L16" s="30">
        <v>0</v>
      </c>
      <c r="M16" s="30">
        <v>44.8</v>
      </c>
      <c r="N16" s="30">
        <v>166.2</v>
      </c>
      <c r="O16" s="30">
        <v>0</v>
      </c>
      <c r="P16" s="30">
        <v>61.9</v>
      </c>
      <c r="Q16" s="30">
        <v>101.7</v>
      </c>
      <c r="R16" s="30">
        <v>0</v>
      </c>
      <c r="S16" s="73">
        <v>0</v>
      </c>
      <c r="T16" s="73">
        <v>0</v>
      </c>
      <c r="U16" s="30">
        <v>0</v>
      </c>
      <c r="V16" s="73">
        <v>0</v>
      </c>
      <c r="W16" s="73">
        <v>0</v>
      </c>
      <c r="X16" s="30">
        <v>0</v>
      </c>
      <c r="Y16" s="30">
        <v>0</v>
      </c>
    </row>
    <row r="17" spans="1:25" x14ac:dyDescent="0.25">
      <c r="A17" s="29">
        <f t="shared" si="0"/>
        <v>16</v>
      </c>
      <c r="B17" s="73">
        <v>0</v>
      </c>
      <c r="C17" s="73">
        <v>0</v>
      </c>
      <c r="D17" s="73">
        <v>0</v>
      </c>
      <c r="E17" s="30">
        <v>520.85</v>
      </c>
      <c r="F17" s="30">
        <v>85.9</v>
      </c>
      <c r="G17" s="30">
        <v>0</v>
      </c>
      <c r="H17" s="30">
        <v>0</v>
      </c>
      <c r="I17" s="30">
        <v>66.099999999999994</v>
      </c>
      <c r="J17" s="30">
        <v>1093.7</v>
      </c>
      <c r="K17" s="30">
        <v>1688</v>
      </c>
      <c r="L17" s="30">
        <v>177.1</v>
      </c>
      <c r="M17" s="30">
        <v>139.1</v>
      </c>
      <c r="N17" s="30">
        <v>88.5</v>
      </c>
      <c r="O17" s="30">
        <v>0</v>
      </c>
      <c r="P17" s="30">
        <v>0</v>
      </c>
      <c r="Q17" s="30">
        <v>131.6</v>
      </c>
      <c r="R17" s="30">
        <v>40.5</v>
      </c>
      <c r="S17" s="73">
        <v>0</v>
      </c>
      <c r="T17" s="73">
        <v>0</v>
      </c>
      <c r="U17" s="73">
        <v>0</v>
      </c>
      <c r="V17" s="73">
        <v>0</v>
      </c>
      <c r="W17" s="73">
        <v>25</v>
      </c>
      <c r="X17" s="30">
        <v>28</v>
      </c>
      <c r="Y17" s="30" t="s">
        <v>90</v>
      </c>
    </row>
    <row r="18" spans="1:25" x14ac:dyDescent="0.25">
      <c r="A18" s="29">
        <f t="shared" si="0"/>
        <v>17</v>
      </c>
      <c r="B18" s="73">
        <v>0</v>
      </c>
      <c r="C18" s="73">
        <v>0</v>
      </c>
      <c r="D18" s="73">
        <v>0</v>
      </c>
      <c r="E18" s="30">
        <v>433.65</v>
      </c>
      <c r="F18" s="30">
        <v>245.4</v>
      </c>
      <c r="G18" s="30">
        <v>0</v>
      </c>
      <c r="H18" s="30">
        <v>0</v>
      </c>
      <c r="I18" s="30">
        <v>275.3</v>
      </c>
      <c r="J18" s="30">
        <v>1364</v>
      </c>
      <c r="K18" s="93">
        <v>19389.8</v>
      </c>
      <c r="L18" s="30">
        <v>0</v>
      </c>
      <c r="M18" s="30">
        <v>172.3</v>
      </c>
      <c r="N18" s="30">
        <v>103.8</v>
      </c>
      <c r="O18" s="30">
        <v>0</v>
      </c>
      <c r="P18" s="30">
        <v>35.9</v>
      </c>
      <c r="Q18" s="30">
        <v>187.1</v>
      </c>
      <c r="R18" s="30">
        <v>46.5</v>
      </c>
      <c r="S18" s="73">
        <v>0</v>
      </c>
      <c r="T18" s="73">
        <v>0</v>
      </c>
      <c r="U18" s="73">
        <v>0</v>
      </c>
      <c r="V18" s="73">
        <v>0</v>
      </c>
      <c r="W18" s="73">
        <v>11</v>
      </c>
      <c r="X18" s="30">
        <v>20</v>
      </c>
      <c r="Y18" s="30" t="s">
        <v>95</v>
      </c>
    </row>
    <row r="19" spans="1:25" x14ac:dyDescent="0.25">
      <c r="A19" s="29">
        <f t="shared" si="0"/>
        <v>18</v>
      </c>
      <c r="B19" s="73">
        <v>45</v>
      </c>
      <c r="C19" s="73">
        <v>0</v>
      </c>
      <c r="D19" s="73">
        <v>0</v>
      </c>
      <c r="E19" s="30">
        <v>346.35</v>
      </c>
      <c r="F19" s="30">
        <v>732.8</v>
      </c>
      <c r="G19" s="30">
        <v>0</v>
      </c>
      <c r="H19" s="30">
        <v>0</v>
      </c>
      <c r="I19" s="30">
        <v>60.7</v>
      </c>
      <c r="J19" s="30">
        <v>1418.45</v>
      </c>
      <c r="K19" s="30">
        <v>2563.0500000000002</v>
      </c>
      <c r="L19" s="30">
        <v>32.9</v>
      </c>
      <c r="M19" s="30">
        <v>668.2</v>
      </c>
      <c r="N19" s="30">
        <v>302.5</v>
      </c>
      <c r="O19" s="30">
        <v>93.3</v>
      </c>
      <c r="P19" s="30">
        <v>72.8</v>
      </c>
      <c r="Q19" s="30">
        <v>126.3</v>
      </c>
      <c r="R19" s="30">
        <v>0</v>
      </c>
      <c r="S19" s="73">
        <v>0</v>
      </c>
      <c r="T19" s="73">
        <v>0</v>
      </c>
      <c r="U19" s="73">
        <v>0</v>
      </c>
      <c r="V19" s="73">
        <v>0</v>
      </c>
      <c r="W19" s="73">
        <v>11</v>
      </c>
      <c r="X19" s="30">
        <v>80</v>
      </c>
      <c r="Y19" s="30" t="s">
        <v>86</v>
      </c>
    </row>
    <row r="20" spans="1:25" x14ac:dyDescent="0.25">
      <c r="A20" s="29">
        <f>A19+1</f>
        <v>19</v>
      </c>
      <c r="B20" s="73">
        <v>0</v>
      </c>
      <c r="C20" s="73">
        <v>0</v>
      </c>
      <c r="D20" s="73">
        <v>0</v>
      </c>
      <c r="E20" s="30">
        <v>602.95000000000005</v>
      </c>
      <c r="F20" s="30">
        <v>174.4</v>
      </c>
      <c r="G20" s="30">
        <v>0</v>
      </c>
      <c r="H20" s="30">
        <v>0</v>
      </c>
      <c r="I20" s="30">
        <v>346.8</v>
      </c>
      <c r="J20" s="30">
        <v>2235.9</v>
      </c>
      <c r="K20" s="30">
        <v>1735.3</v>
      </c>
      <c r="L20" s="30">
        <v>0</v>
      </c>
      <c r="M20" s="30">
        <v>237.2</v>
      </c>
      <c r="N20" s="73">
        <v>121.4</v>
      </c>
      <c r="O20" s="30">
        <v>0</v>
      </c>
      <c r="P20" s="30">
        <v>127</v>
      </c>
      <c r="Q20" s="30">
        <v>32.9</v>
      </c>
      <c r="R20" s="30">
        <v>0</v>
      </c>
      <c r="S20" s="73">
        <v>0</v>
      </c>
      <c r="T20" s="73">
        <v>0</v>
      </c>
      <c r="U20" s="73">
        <v>0</v>
      </c>
      <c r="V20" s="73">
        <v>0</v>
      </c>
      <c r="W20" s="71">
        <v>0</v>
      </c>
      <c r="X20" s="30">
        <v>0</v>
      </c>
      <c r="Y20" s="30">
        <v>0</v>
      </c>
    </row>
    <row r="21" spans="1:25" x14ac:dyDescent="0.25">
      <c r="A21" s="29">
        <f t="shared" si="0"/>
        <v>20</v>
      </c>
      <c r="B21" s="73">
        <v>55</v>
      </c>
      <c r="C21" s="71">
        <v>50</v>
      </c>
      <c r="D21" s="71" t="s">
        <v>117</v>
      </c>
      <c r="E21" s="30">
        <v>38.9</v>
      </c>
      <c r="F21" s="30">
        <v>185.6</v>
      </c>
      <c r="G21" s="30">
        <v>0</v>
      </c>
      <c r="H21" s="30">
        <v>0</v>
      </c>
      <c r="I21" s="30">
        <v>0</v>
      </c>
      <c r="J21" s="30">
        <v>1243.3</v>
      </c>
      <c r="K21" s="30">
        <v>1595.6</v>
      </c>
      <c r="L21" s="30">
        <v>62.8</v>
      </c>
      <c r="M21" s="30">
        <v>170.6</v>
      </c>
      <c r="N21" s="30">
        <v>74.3</v>
      </c>
      <c r="O21" s="30">
        <v>0</v>
      </c>
      <c r="P21" s="30">
        <v>5.9</v>
      </c>
      <c r="Q21" s="30">
        <v>64.400000000000006</v>
      </c>
      <c r="R21" s="30">
        <v>0</v>
      </c>
      <c r="S21" s="30">
        <v>0</v>
      </c>
      <c r="T21" s="30">
        <v>0</v>
      </c>
      <c r="U21" s="30">
        <v>0</v>
      </c>
      <c r="V21" s="30">
        <v>0</v>
      </c>
      <c r="W21" s="30">
        <v>0</v>
      </c>
      <c r="X21" s="30">
        <v>0</v>
      </c>
      <c r="Y21" s="30">
        <v>0</v>
      </c>
    </row>
    <row r="22" spans="1:25" x14ac:dyDescent="0.25">
      <c r="A22" s="29">
        <f t="shared" si="0"/>
        <v>21</v>
      </c>
      <c r="B22" s="73">
        <v>0</v>
      </c>
      <c r="C22" s="73">
        <v>0</v>
      </c>
      <c r="D22" s="73">
        <v>0</v>
      </c>
      <c r="E22" s="30">
        <v>445.4</v>
      </c>
      <c r="F22" s="30">
        <v>97.8</v>
      </c>
      <c r="G22" s="30">
        <v>0</v>
      </c>
      <c r="H22" s="30">
        <v>0</v>
      </c>
      <c r="I22" s="30">
        <v>74.8</v>
      </c>
      <c r="J22" s="30">
        <v>655.9</v>
      </c>
      <c r="K22" s="30">
        <v>1178</v>
      </c>
      <c r="L22" s="30">
        <v>112</v>
      </c>
      <c r="M22" s="30">
        <v>9.9</v>
      </c>
      <c r="N22" s="30">
        <v>110.8</v>
      </c>
      <c r="O22" s="30">
        <v>0</v>
      </c>
      <c r="P22" s="30">
        <v>86.9</v>
      </c>
      <c r="Q22" s="30">
        <v>135</v>
      </c>
      <c r="R22" s="30">
        <v>0</v>
      </c>
      <c r="S22" s="30">
        <v>0</v>
      </c>
      <c r="T22" s="30">
        <v>0</v>
      </c>
      <c r="U22" s="30">
        <v>0</v>
      </c>
      <c r="V22" s="30">
        <v>0</v>
      </c>
      <c r="W22" s="71">
        <v>763.6</v>
      </c>
      <c r="X22" s="30">
        <v>11</v>
      </c>
      <c r="Y22" s="30" t="s">
        <v>86</v>
      </c>
    </row>
    <row r="23" spans="1:25" x14ac:dyDescent="0.25">
      <c r="A23" s="29">
        <f t="shared" si="0"/>
        <v>22</v>
      </c>
      <c r="B23" s="73">
        <v>0</v>
      </c>
      <c r="C23" s="73">
        <v>0</v>
      </c>
      <c r="D23" s="73">
        <v>0</v>
      </c>
      <c r="E23" s="30">
        <v>245.7</v>
      </c>
      <c r="F23" s="30">
        <v>42.8</v>
      </c>
      <c r="G23" s="30">
        <v>0</v>
      </c>
      <c r="H23" s="30">
        <v>0</v>
      </c>
      <c r="I23" s="30">
        <v>210.3</v>
      </c>
      <c r="J23" s="30">
        <v>1636.6</v>
      </c>
      <c r="K23" s="30">
        <v>1682.4</v>
      </c>
      <c r="L23" s="30">
        <v>135.80000000000001</v>
      </c>
      <c r="M23" s="30">
        <v>56.3</v>
      </c>
      <c r="N23" s="30">
        <v>181.1</v>
      </c>
      <c r="O23" s="30">
        <v>0</v>
      </c>
      <c r="P23" s="30">
        <v>56.5</v>
      </c>
      <c r="Q23" s="30">
        <v>129.19999999999999</v>
      </c>
      <c r="R23" s="30">
        <v>0</v>
      </c>
      <c r="S23" s="30">
        <v>0</v>
      </c>
      <c r="T23" s="30">
        <v>0</v>
      </c>
      <c r="U23" s="30">
        <v>0</v>
      </c>
      <c r="V23" s="30">
        <v>0</v>
      </c>
      <c r="W23" s="30">
        <v>11</v>
      </c>
      <c r="X23" s="30">
        <v>14.95</v>
      </c>
      <c r="Y23" s="30" t="s">
        <v>77</v>
      </c>
    </row>
    <row r="24" spans="1:25" x14ac:dyDescent="0.25">
      <c r="A24" s="29">
        <f t="shared" si="0"/>
        <v>23</v>
      </c>
      <c r="B24" s="73">
        <v>0</v>
      </c>
      <c r="C24" s="73">
        <v>0</v>
      </c>
      <c r="D24" s="73">
        <v>0</v>
      </c>
      <c r="E24" s="30">
        <v>559.45000000000005</v>
      </c>
      <c r="F24" s="30">
        <v>243.6</v>
      </c>
      <c r="G24" s="30">
        <v>0</v>
      </c>
      <c r="H24" s="30">
        <v>0</v>
      </c>
      <c r="I24" s="30">
        <v>74.3</v>
      </c>
      <c r="J24" s="30">
        <v>1273.0999999999999</v>
      </c>
      <c r="K24" s="30">
        <v>2691.4</v>
      </c>
      <c r="L24" s="30">
        <v>32.9</v>
      </c>
      <c r="M24" s="30">
        <v>150.69999999999999</v>
      </c>
      <c r="N24" s="30">
        <v>98.7</v>
      </c>
      <c r="O24" s="30">
        <v>0</v>
      </c>
      <c r="P24" s="30">
        <v>0</v>
      </c>
      <c r="Q24" s="30">
        <v>184.7</v>
      </c>
      <c r="R24" s="30">
        <v>0</v>
      </c>
      <c r="S24" s="30">
        <v>0</v>
      </c>
      <c r="T24" s="30">
        <v>0</v>
      </c>
      <c r="U24" s="30">
        <v>0</v>
      </c>
      <c r="V24" s="30">
        <v>0</v>
      </c>
      <c r="W24" s="30">
        <v>0</v>
      </c>
      <c r="X24" s="30">
        <v>0</v>
      </c>
      <c r="Y24" s="30">
        <v>0</v>
      </c>
    </row>
    <row r="25" spans="1:25" x14ac:dyDescent="0.25">
      <c r="A25" s="29">
        <f t="shared" si="0"/>
        <v>24</v>
      </c>
      <c r="B25" s="30">
        <v>0</v>
      </c>
      <c r="C25" s="30">
        <v>0</v>
      </c>
      <c r="D25" s="30">
        <v>0</v>
      </c>
      <c r="E25" s="30">
        <v>58.65</v>
      </c>
      <c r="F25" s="30">
        <v>168.5</v>
      </c>
      <c r="G25" s="30">
        <v>0</v>
      </c>
      <c r="H25" s="30">
        <v>0</v>
      </c>
      <c r="I25" s="30">
        <v>95.6</v>
      </c>
      <c r="J25" s="30">
        <v>1633.85</v>
      </c>
      <c r="K25" s="30">
        <v>2307.9</v>
      </c>
      <c r="L25" s="30">
        <v>0</v>
      </c>
      <c r="M25" s="30">
        <v>47.7</v>
      </c>
      <c r="N25" s="30">
        <v>240.1</v>
      </c>
      <c r="O25" s="30">
        <v>0</v>
      </c>
      <c r="P25" s="30">
        <v>32.9</v>
      </c>
      <c r="Q25" s="30">
        <v>215.5</v>
      </c>
      <c r="R25" s="30">
        <v>0</v>
      </c>
      <c r="S25" s="30">
        <v>0</v>
      </c>
      <c r="T25" s="30">
        <v>0</v>
      </c>
      <c r="U25" s="30">
        <v>0</v>
      </c>
      <c r="V25" s="30">
        <v>0</v>
      </c>
      <c r="W25" s="30">
        <v>0</v>
      </c>
      <c r="X25" s="30">
        <v>0</v>
      </c>
      <c r="Y25" s="30">
        <v>0</v>
      </c>
    </row>
    <row r="26" spans="1:25" x14ac:dyDescent="0.25">
      <c r="A26" s="29">
        <f t="shared" si="0"/>
        <v>25</v>
      </c>
      <c r="B26" s="30">
        <v>0</v>
      </c>
      <c r="C26" s="30">
        <v>0</v>
      </c>
      <c r="D26" s="30">
        <v>0</v>
      </c>
      <c r="E26" s="30">
        <v>686.4</v>
      </c>
      <c r="F26" s="30">
        <v>470.2</v>
      </c>
      <c r="G26" s="30">
        <v>0</v>
      </c>
      <c r="H26" s="30">
        <v>0</v>
      </c>
      <c r="I26" s="30">
        <v>60.5</v>
      </c>
      <c r="J26" s="30">
        <v>1635.01</v>
      </c>
      <c r="K26" s="30">
        <v>2973.59</v>
      </c>
      <c r="L26" s="30">
        <v>108.2</v>
      </c>
      <c r="M26" s="30">
        <v>185.8</v>
      </c>
      <c r="N26" s="30">
        <v>32.9</v>
      </c>
      <c r="O26" s="30">
        <v>0</v>
      </c>
      <c r="P26" s="30">
        <v>141.80000000000001</v>
      </c>
      <c r="Q26" s="30">
        <v>32.9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30">
        <v>0</v>
      </c>
      <c r="X26" s="30">
        <v>0</v>
      </c>
      <c r="Y26" s="30">
        <v>0</v>
      </c>
    </row>
    <row r="27" spans="1:25" x14ac:dyDescent="0.25">
      <c r="A27" s="29">
        <f t="shared" si="0"/>
        <v>26</v>
      </c>
      <c r="B27" s="30">
        <v>119</v>
      </c>
      <c r="C27" s="71">
        <v>100</v>
      </c>
      <c r="D27" s="71" t="s">
        <v>117</v>
      </c>
      <c r="E27" s="30">
        <v>351.8</v>
      </c>
      <c r="F27" s="30">
        <v>249.2</v>
      </c>
      <c r="G27" s="30">
        <v>0</v>
      </c>
      <c r="H27" s="30">
        <v>0</v>
      </c>
      <c r="I27" s="30">
        <v>0</v>
      </c>
      <c r="J27" s="30">
        <v>1699.49</v>
      </c>
      <c r="K27" s="30">
        <v>3195.8</v>
      </c>
      <c r="L27" s="30">
        <v>0</v>
      </c>
      <c r="M27" s="30">
        <v>153.6</v>
      </c>
      <c r="N27" s="30">
        <v>32.9</v>
      </c>
      <c r="O27" s="30">
        <v>0</v>
      </c>
      <c r="P27" s="30">
        <v>108.2</v>
      </c>
      <c r="Q27" s="30">
        <v>44.4</v>
      </c>
      <c r="R27" s="30">
        <v>0</v>
      </c>
      <c r="S27" s="30">
        <v>150</v>
      </c>
      <c r="T27" s="30" t="s">
        <v>107</v>
      </c>
      <c r="U27" s="30">
        <v>0</v>
      </c>
      <c r="V27" s="30">
        <v>0</v>
      </c>
      <c r="W27" s="71">
        <v>0</v>
      </c>
      <c r="X27" s="30">
        <v>13.8</v>
      </c>
      <c r="Y27" s="30" t="s">
        <v>77</v>
      </c>
    </row>
    <row r="28" spans="1:25" x14ac:dyDescent="0.25">
      <c r="A28" s="29">
        <f t="shared" si="0"/>
        <v>27</v>
      </c>
      <c r="B28" s="30">
        <v>0</v>
      </c>
      <c r="C28" s="30">
        <v>0</v>
      </c>
      <c r="D28" s="30">
        <v>0</v>
      </c>
      <c r="E28" s="30">
        <v>404.87</v>
      </c>
      <c r="F28" s="30">
        <v>383.8</v>
      </c>
      <c r="G28" s="30">
        <v>0</v>
      </c>
      <c r="H28" s="30">
        <v>0</v>
      </c>
      <c r="I28" s="30">
        <v>112.7</v>
      </c>
      <c r="J28" s="30">
        <v>1946.3</v>
      </c>
      <c r="K28" s="30">
        <v>2058.1</v>
      </c>
      <c r="L28" s="30">
        <v>0</v>
      </c>
      <c r="M28" s="30">
        <v>206.1</v>
      </c>
      <c r="N28" s="30">
        <v>176</v>
      </c>
      <c r="O28" s="30">
        <v>0</v>
      </c>
      <c r="P28" s="30">
        <v>48.7</v>
      </c>
      <c r="Q28" s="30">
        <v>141.1</v>
      </c>
      <c r="R28" s="30">
        <v>0</v>
      </c>
      <c r="S28" s="30">
        <v>0</v>
      </c>
      <c r="T28" s="30">
        <v>0</v>
      </c>
      <c r="U28" s="30">
        <v>0</v>
      </c>
      <c r="V28" s="30">
        <v>0</v>
      </c>
      <c r="W28" s="71">
        <v>13.5</v>
      </c>
      <c r="X28" s="30">
        <v>0</v>
      </c>
      <c r="Y28" s="30">
        <v>0</v>
      </c>
    </row>
    <row r="29" spans="1:25" x14ac:dyDescent="0.25">
      <c r="A29" s="29">
        <f t="shared" si="0"/>
        <v>28</v>
      </c>
      <c r="B29" s="30">
        <v>0</v>
      </c>
      <c r="C29" s="30">
        <v>0</v>
      </c>
      <c r="D29" s="30">
        <v>0</v>
      </c>
      <c r="E29" s="30">
        <v>511.2</v>
      </c>
      <c r="F29" s="30">
        <v>257.60000000000002</v>
      </c>
      <c r="G29" s="30">
        <v>0</v>
      </c>
      <c r="H29" s="30">
        <v>0</v>
      </c>
      <c r="I29" s="30">
        <v>27.8</v>
      </c>
      <c r="J29" s="30">
        <v>938.86</v>
      </c>
      <c r="K29" s="30">
        <v>2076.3000000000002</v>
      </c>
      <c r="L29" s="30">
        <v>45.5</v>
      </c>
      <c r="M29" s="30">
        <v>248.4</v>
      </c>
      <c r="N29" s="30">
        <v>166.4</v>
      </c>
      <c r="O29" s="30">
        <v>0</v>
      </c>
      <c r="P29" s="30">
        <v>0</v>
      </c>
      <c r="Q29" s="30">
        <v>34.840000000000003</v>
      </c>
      <c r="R29" s="30">
        <v>0</v>
      </c>
      <c r="S29" s="30">
        <v>0</v>
      </c>
      <c r="T29" s="30">
        <v>0</v>
      </c>
      <c r="U29" s="30">
        <v>0</v>
      </c>
      <c r="V29" s="30">
        <v>0</v>
      </c>
      <c r="W29" s="30">
        <v>743.15</v>
      </c>
      <c r="X29" s="30">
        <v>39</v>
      </c>
      <c r="Y29" s="30" t="s">
        <v>77</v>
      </c>
    </row>
    <row r="30" spans="1:25" x14ac:dyDescent="0.25">
      <c r="A30" s="29">
        <v>29</v>
      </c>
      <c r="B30" s="30">
        <v>58</v>
      </c>
      <c r="C30" s="30">
        <v>0</v>
      </c>
      <c r="D30" s="30">
        <v>0</v>
      </c>
      <c r="E30" s="30">
        <v>480.15</v>
      </c>
      <c r="F30" s="30">
        <v>531.4</v>
      </c>
      <c r="G30" s="30">
        <v>0</v>
      </c>
      <c r="H30" s="30">
        <v>0</v>
      </c>
      <c r="I30" s="30">
        <v>70.099999999999994</v>
      </c>
      <c r="J30" s="30">
        <v>1318.7</v>
      </c>
      <c r="K30" s="30">
        <v>1642</v>
      </c>
      <c r="L30" s="30">
        <v>32.9</v>
      </c>
      <c r="M30" s="30">
        <v>12.4</v>
      </c>
      <c r="N30" s="30">
        <v>194.1</v>
      </c>
      <c r="O30" s="30">
        <v>50.1</v>
      </c>
      <c r="P30" s="30">
        <v>75.3</v>
      </c>
      <c r="Q30" s="30">
        <v>215.1</v>
      </c>
      <c r="R30" s="30">
        <v>0</v>
      </c>
      <c r="S30" s="30">
        <v>0</v>
      </c>
      <c r="T30" s="30">
        <v>0</v>
      </c>
      <c r="U30" s="30">
        <v>0</v>
      </c>
      <c r="V30" s="30">
        <v>0</v>
      </c>
      <c r="W30" s="71">
        <v>0</v>
      </c>
      <c r="X30" s="30">
        <v>20</v>
      </c>
      <c r="Y30" s="30" t="s">
        <v>95</v>
      </c>
    </row>
    <row r="31" spans="1:25" x14ac:dyDescent="0.25">
      <c r="A31" s="29">
        <v>30</v>
      </c>
      <c r="B31" s="30">
        <v>67</v>
      </c>
      <c r="C31" s="30">
        <v>0</v>
      </c>
      <c r="D31" s="30">
        <v>0</v>
      </c>
      <c r="E31" s="30">
        <v>473.4</v>
      </c>
      <c r="F31" s="30">
        <v>268.3</v>
      </c>
      <c r="G31" s="30">
        <v>0</v>
      </c>
      <c r="H31" s="30">
        <v>0</v>
      </c>
      <c r="I31" s="30">
        <v>383.1</v>
      </c>
      <c r="J31" s="30">
        <v>1440.7</v>
      </c>
      <c r="K31" s="30">
        <v>1636.5</v>
      </c>
      <c r="L31" s="30">
        <v>32.9</v>
      </c>
      <c r="M31" s="30">
        <v>85.9</v>
      </c>
      <c r="N31" s="30">
        <v>267.60000000000002</v>
      </c>
      <c r="O31" s="30">
        <v>0</v>
      </c>
      <c r="P31" s="30">
        <v>1125.5</v>
      </c>
      <c r="Q31" s="30">
        <v>62.2</v>
      </c>
      <c r="R31" s="30">
        <v>0</v>
      </c>
      <c r="S31" s="30">
        <v>0</v>
      </c>
      <c r="T31" s="30">
        <v>0</v>
      </c>
      <c r="U31" s="30">
        <v>0</v>
      </c>
      <c r="V31" s="30">
        <v>0</v>
      </c>
      <c r="W31" s="30">
        <v>0</v>
      </c>
      <c r="X31" s="30">
        <v>0</v>
      </c>
      <c r="Y31" s="30">
        <v>0</v>
      </c>
    </row>
    <row r="32" spans="1:25" x14ac:dyDescent="0.25">
      <c r="A32" s="29">
        <v>31</v>
      </c>
      <c r="B32" s="30">
        <v>0</v>
      </c>
      <c r="C32" s="30">
        <v>0</v>
      </c>
      <c r="D32" s="30">
        <v>0</v>
      </c>
      <c r="E32" s="30">
        <v>228.85</v>
      </c>
      <c r="F32" s="30">
        <v>142.4</v>
      </c>
      <c r="G32" s="30">
        <v>0</v>
      </c>
      <c r="H32" s="30">
        <v>0</v>
      </c>
      <c r="I32" s="30">
        <v>257.39999999999998</v>
      </c>
      <c r="J32" s="30">
        <v>1264.7</v>
      </c>
      <c r="K32" s="30">
        <v>1741.09</v>
      </c>
      <c r="L32" s="30">
        <v>142.69999999999999</v>
      </c>
      <c r="M32" s="30">
        <v>187.9</v>
      </c>
      <c r="N32" s="30">
        <v>116.5</v>
      </c>
      <c r="O32" s="30">
        <v>0</v>
      </c>
      <c r="P32" s="30">
        <v>110.1</v>
      </c>
      <c r="Q32" s="30">
        <v>267.10000000000002</v>
      </c>
      <c r="R32" s="30">
        <v>0</v>
      </c>
      <c r="S32" s="30">
        <v>0</v>
      </c>
      <c r="T32" s="30">
        <v>0</v>
      </c>
      <c r="U32" s="30">
        <v>0</v>
      </c>
      <c r="V32" s="30">
        <v>0</v>
      </c>
      <c r="W32" s="30">
        <v>0</v>
      </c>
      <c r="X32" s="30">
        <v>59.1</v>
      </c>
      <c r="Y32" s="30" t="s">
        <v>90</v>
      </c>
    </row>
    <row r="33" spans="1:25" ht="24.75" customHeight="1" x14ac:dyDescent="0.25">
      <c r="A33" s="28" t="s">
        <v>46</v>
      </c>
      <c r="B33" s="31">
        <f>SUM(B2:B32)</f>
        <v>1015</v>
      </c>
      <c r="C33" s="31">
        <f t="shared" ref="C33:Y33" si="1">SUM(C2:C32)</f>
        <v>250</v>
      </c>
      <c r="D33" s="31">
        <f t="shared" si="1"/>
        <v>0</v>
      </c>
      <c r="E33" s="31">
        <f t="shared" si="1"/>
        <v>16375.230000000001</v>
      </c>
      <c r="F33" s="31">
        <f t="shared" si="1"/>
        <v>8296.9000000000015</v>
      </c>
      <c r="G33" s="31">
        <f t="shared" si="1"/>
        <v>0</v>
      </c>
      <c r="H33" s="31">
        <f t="shared" si="1"/>
        <v>0</v>
      </c>
      <c r="I33" s="31">
        <f t="shared" si="1"/>
        <v>5127.5500000000011</v>
      </c>
      <c r="J33" s="31">
        <f t="shared" si="1"/>
        <v>41663.509999999995</v>
      </c>
      <c r="K33" s="31">
        <f t="shared" si="1"/>
        <v>78397.73000000001</v>
      </c>
      <c r="L33" s="31">
        <f t="shared" si="1"/>
        <v>2052.0000000000005</v>
      </c>
      <c r="M33" s="31">
        <f t="shared" si="1"/>
        <v>5594</v>
      </c>
      <c r="N33" s="31">
        <f t="shared" si="1"/>
        <v>4607.1000000000013</v>
      </c>
      <c r="O33" s="31">
        <f t="shared" si="1"/>
        <v>568.5</v>
      </c>
      <c r="P33" s="31">
        <f t="shared" si="1"/>
        <v>2857.1</v>
      </c>
      <c r="Q33" s="31">
        <f t="shared" si="1"/>
        <v>5355.44</v>
      </c>
      <c r="R33" s="31">
        <f t="shared" si="1"/>
        <v>144</v>
      </c>
      <c r="S33" s="31">
        <f t="shared" si="1"/>
        <v>150</v>
      </c>
      <c r="T33" s="31">
        <f t="shared" si="1"/>
        <v>0</v>
      </c>
      <c r="U33" s="31">
        <f t="shared" si="1"/>
        <v>0</v>
      </c>
      <c r="V33" s="31">
        <f t="shared" si="1"/>
        <v>0</v>
      </c>
      <c r="W33" s="31">
        <f t="shared" si="1"/>
        <v>3204.85</v>
      </c>
      <c r="X33" s="31">
        <f t="shared" si="1"/>
        <v>541.95000000000005</v>
      </c>
      <c r="Y33" s="31">
        <f t="shared" si="1"/>
        <v>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42"/>
  <sheetViews>
    <sheetView topLeftCell="U1" zoomScale="110" zoomScaleNormal="110" workbookViewId="0">
      <pane ySplit="1" topLeftCell="A19" activePane="bottomLeft" state="frozen"/>
      <selection pane="bottomLeft" activeCell="AF2" sqref="AF2:AF32"/>
    </sheetView>
  </sheetViews>
  <sheetFormatPr defaultRowHeight="11.25" x14ac:dyDescent="0.2"/>
  <cols>
    <col min="1" max="1" width="6.7109375" style="72" bestFit="1" customWidth="1"/>
    <col min="2" max="2" width="12.42578125" style="72" bestFit="1" customWidth="1"/>
    <col min="3" max="3" width="12.28515625" style="72" bestFit="1" customWidth="1"/>
    <col min="4" max="4" width="17" style="72" bestFit="1" customWidth="1"/>
    <col min="5" max="6" width="13.28515625" style="72" bestFit="1" customWidth="1"/>
    <col min="7" max="7" width="13.28515625" style="72" customWidth="1"/>
    <col min="8" max="8" width="13.28515625" style="72" bestFit="1" customWidth="1"/>
    <col min="9" max="9" width="12.28515625" style="72" bestFit="1" customWidth="1"/>
    <col min="10" max="11" width="13.5703125" style="72" bestFit="1" customWidth="1"/>
    <col min="12" max="12" width="12.42578125" style="72" bestFit="1" customWidth="1"/>
    <col min="13" max="14" width="13.5703125" style="72" bestFit="1" customWidth="1"/>
    <col min="15" max="17" width="12.42578125" style="72" bestFit="1" customWidth="1"/>
    <col min="18" max="18" width="10.85546875" style="72" bestFit="1" customWidth="1"/>
    <col min="19" max="20" width="12.42578125" style="72" bestFit="1" customWidth="1"/>
    <col min="21" max="21" width="10.85546875" style="72" bestFit="1" customWidth="1"/>
    <col min="22" max="22" width="12.28515625" style="72" bestFit="1" customWidth="1"/>
    <col min="23" max="23" width="16.85546875" style="72" bestFit="1" customWidth="1"/>
    <col min="24" max="24" width="12.28515625" style="72" bestFit="1" customWidth="1"/>
    <col min="25" max="25" width="24.85546875" style="72" bestFit="1" customWidth="1"/>
    <col min="26" max="26" width="9.85546875" style="72" customWidth="1"/>
    <col min="27" max="27" width="7.7109375" style="72" bestFit="1" customWidth="1"/>
    <col min="28" max="28" width="10.7109375" style="72" bestFit="1" customWidth="1"/>
    <col min="29" max="30" width="12.42578125" style="72" bestFit="1" customWidth="1"/>
    <col min="31" max="31" width="12.28515625" style="72" bestFit="1" customWidth="1"/>
    <col min="32" max="32" width="16.28515625" style="72" bestFit="1" customWidth="1"/>
    <col min="33" max="16384" width="9.140625" style="72"/>
  </cols>
  <sheetData>
    <row r="1" spans="1:33" ht="27" customHeight="1" x14ac:dyDescent="0.2">
      <c r="A1" s="28" t="s">
        <v>26</v>
      </c>
      <c r="B1" s="28" t="s">
        <v>27</v>
      </c>
      <c r="C1" s="28" t="s">
        <v>52</v>
      </c>
      <c r="D1" s="28" t="s">
        <v>51</v>
      </c>
      <c r="E1" s="28" t="s">
        <v>59</v>
      </c>
      <c r="F1" s="28" t="s">
        <v>47</v>
      </c>
      <c r="G1" s="28" t="s">
        <v>74</v>
      </c>
      <c r="H1" s="28" t="s">
        <v>65</v>
      </c>
      <c r="I1" s="28" t="s">
        <v>48</v>
      </c>
      <c r="J1" s="28" t="s">
        <v>35</v>
      </c>
      <c r="K1" s="28" t="s">
        <v>34</v>
      </c>
      <c r="L1" s="28" t="s">
        <v>39</v>
      </c>
      <c r="M1" s="28" t="s">
        <v>38</v>
      </c>
      <c r="N1" s="28" t="s">
        <v>28</v>
      </c>
      <c r="O1" s="28" t="s">
        <v>40</v>
      </c>
      <c r="P1" s="28" t="s">
        <v>41</v>
      </c>
      <c r="Q1" s="28" t="s">
        <v>42</v>
      </c>
      <c r="R1" s="28" t="s">
        <v>43</v>
      </c>
      <c r="S1" s="28" t="s">
        <v>45</v>
      </c>
      <c r="T1" s="28" t="s">
        <v>44</v>
      </c>
      <c r="U1" s="28" t="s">
        <v>29</v>
      </c>
      <c r="V1" s="28" t="s">
        <v>30</v>
      </c>
      <c r="W1" s="28" t="s">
        <v>56</v>
      </c>
      <c r="X1" s="28" t="s">
        <v>31</v>
      </c>
      <c r="Y1" s="28" t="s">
        <v>56</v>
      </c>
      <c r="Z1" s="28" t="s">
        <v>66</v>
      </c>
      <c r="AA1" s="28" t="s">
        <v>56</v>
      </c>
      <c r="AB1" s="28" t="s">
        <v>32</v>
      </c>
      <c r="AC1" s="28" t="s">
        <v>36</v>
      </c>
      <c r="AD1" s="28" t="s">
        <v>37</v>
      </c>
      <c r="AE1" s="28" t="s">
        <v>33</v>
      </c>
      <c r="AF1" s="28" t="s">
        <v>84</v>
      </c>
    </row>
    <row r="2" spans="1:33" ht="15" x14ac:dyDescent="0.25">
      <c r="A2" s="29">
        <v>1</v>
      </c>
      <c r="B2" s="30">
        <v>205.1</v>
      </c>
      <c r="C2" s="73">
        <v>0</v>
      </c>
      <c r="D2" s="73">
        <v>0</v>
      </c>
      <c r="E2" s="73">
        <v>550.76</v>
      </c>
      <c r="F2" s="30">
        <v>752.1</v>
      </c>
      <c r="G2" s="30">
        <v>0</v>
      </c>
      <c r="H2" s="30">
        <v>49.31</v>
      </c>
      <c r="I2" s="30">
        <v>0</v>
      </c>
      <c r="J2" s="30">
        <v>684.7</v>
      </c>
      <c r="K2" s="30">
        <v>454.71</v>
      </c>
      <c r="L2" s="30">
        <v>148.19999999999999</v>
      </c>
      <c r="M2" s="30">
        <v>1484.6</v>
      </c>
      <c r="N2" s="30">
        <v>1075.1199999999999</v>
      </c>
      <c r="O2" s="30">
        <v>440.2</v>
      </c>
      <c r="P2" s="30">
        <v>85.5</v>
      </c>
      <c r="Q2" s="30">
        <v>111.05</v>
      </c>
      <c r="R2" s="30">
        <v>0</v>
      </c>
      <c r="S2" s="30">
        <v>148.69999999999999</v>
      </c>
      <c r="T2" s="30">
        <v>76.7</v>
      </c>
      <c r="U2" s="30">
        <v>0</v>
      </c>
      <c r="V2" s="30">
        <v>0</v>
      </c>
      <c r="W2" s="30">
        <v>0</v>
      </c>
      <c r="X2" s="76">
        <v>0</v>
      </c>
      <c r="Y2" s="76">
        <v>0</v>
      </c>
      <c r="Z2" s="73">
        <v>0</v>
      </c>
      <c r="AA2" s="73">
        <v>0</v>
      </c>
      <c r="AB2" s="30">
        <v>10</v>
      </c>
      <c r="AC2" s="90">
        <v>0</v>
      </c>
      <c r="AD2" s="90">
        <v>0</v>
      </c>
      <c r="AE2" s="30">
        <v>0</v>
      </c>
      <c r="AF2" s="30">
        <v>0</v>
      </c>
    </row>
    <row r="3" spans="1:33" ht="15" x14ac:dyDescent="0.25">
      <c r="A3" s="29">
        <f>A2+1</f>
        <v>2</v>
      </c>
      <c r="B3" s="30">
        <v>195.5</v>
      </c>
      <c r="C3" s="73">
        <v>0</v>
      </c>
      <c r="D3" s="73">
        <v>0</v>
      </c>
      <c r="E3" s="73">
        <v>386.51</v>
      </c>
      <c r="F3" s="30">
        <v>958.5</v>
      </c>
      <c r="G3" s="30">
        <v>0</v>
      </c>
      <c r="H3" s="30">
        <v>313.39</v>
      </c>
      <c r="I3" s="30">
        <v>0</v>
      </c>
      <c r="J3" s="30">
        <v>488.11</v>
      </c>
      <c r="K3" s="30">
        <v>716.23</v>
      </c>
      <c r="L3" s="30">
        <v>269.56</v>
      </c>
      <c r="M3" s="30">
        <v>1135.6199999999999</v>
      </c>
      <c r="N3" s="30">
        <v>1019.55</v>
      </c>
      <c r="O3" s="30">
        <v>80.7</v>
      </c>
      <c r="P3" s="30">
        <v>131.5</v>
      </c>
      <c r="Q3" s="30">
        <v>242</v>
      </c>
      <c r="R3" s="30">
        <v>0</v>
      </c>
      <c r="S3" s="30">
        <v>58.8</v>
      </c>
      <c r="T3" s="30">
        <v>85.1</v>
      </c>
      <c r="U3" s="30">
        <v>0</v>
      </c>
      <c r="V3" s="30">
        <v>0</v>
      </c>
      <c r="W3" s="30">
        <v>0</v>
      </c>
      <c r="X3" s="76">
        <v>0</v>
      </c>
      <c r="Y3" s="76">
        <v>0</v>
      </c>
      <c r="Z3" s="73">
        <v>0</v>
      </c>
      <c r="AA3" s="73">
        <v>0</v>
      </c>
      <c r="AB3" s="30">
        <v>10</v>
      </c>
      <c r="AC3" s="73">
        <v>0</v>
      </c>
      <c r="AD3" s="73">
        <v>0</v>
      </c>
      <c r="AE3" s="30">
        <v>0</v>
      </c>
      <c r="AF3" s="30">
        <v>0</v>
      </c>
      <c r="AG3" s="72" t="s">
        <v>60</v>
      </c>
    </row>
    <row r="4" spans="1:33" ht="15" x14ac:dyDescent="0.25">
      <c r="A4" s="29">
        <f t="shared" ref="A4:A30" si="0">A3+1</f>
        <v>3</v>
      </c>
      <c r="B4" s="30">
        <v>318</v>
      </c>
      <c r="C4" s="73">
        <v>0</v>
      </c>
      <c r="D4" s="73">
        <v>0</v>
      </c>
      <c r="E4" s="73">
        <v>795.5</v>
      </c>
      <c r="F4" s="30">
        <v>662.3</v>
      </c>
      <c r="G4" s="30">
        <v>0</v>
      </c>
      <c r="H4" s="30">
        <v>379.79</v>
      </c>
      <c r="I4" s="30">
        <v>0</v>
      </c>
      <c r="J4" s="30">
        <v>556</v>
      </c>
      <c r="K4" s="30">
        <v>1067.74</v>
      </c>
      <c r="L4" s="30">
        <v>37.9</v>
      </c>
      <c r="M4" s="30">
        <v>1438.81</v>
      </c>
      <c r="N4" s="30">
        <v>1242.44</v>
      </c>
      <c r="O4" s="30">
        <v>239.84</v>
      </c>
      <c r="P4" s="30">
        <v>234.77</v>
      </c>
      <c r="Q4" s="30">
        <v>224.1</v>
      </c>
      <c r="R4" s="30">
        <v>0</v>
      </c>
      <c r="S4" s="30">
        <v>0</v>
      </c>
      <c r="T4" s="30">
        <v>157.1</v>
      </c>
      <c r="U4" s="30">
        <v>0</v>
      </c>
      <c r="V4" s="30">
        <v>0</v>
      </c>
      <c r="W4" s="30">
        <v>0</v>
      </c>
      <c r="X4" s="76">
        <v>0</v>
      </c>
      <c r="Y4" s="76">
        <v>0</v>
      </c>
      <c r="Z4" s="73">
        <v>0</v>
      </c>
      <c r="AA4" s="73">
        <v>0</v>
      </c>
      <c r="AB4" s="30">
        <v>10</v>
      </c>
      <c r="AC4" s="73">
        <v>0</v>
      </c>
      <c r="AD4" s="73">
        <v>0</v>
      </c>
      <c r="AE4" s="30">
        <v>26.28</v>
      </c>
      <c r="AF4" s="30" t="s">
        <v>77</v>
      </c>
    </row>
    <row r="5" spans="1:33" ht="15" x14ac:dyDescent="0.25">
      <c r="A5" s="29">
        <f t="shared" si="0"/>
        <v>4</v>
      </c>
      <c r="B5" s="30">
        <v>81</v>
      </c>
      <c r="C5" s="73">
        <v>0</v>
      </c>
      <c r="D5" s="73">
        <v>0</v>
      </c>
      <c r="E5" s="73">
        <v>330.3</v>
      </c>
      <c r="F5" s="30">
        <v>1038.3</v>
      </c>
      <c r="G5" s="30">
        <v>160.69</v>
      </c>
      <c r="H5" s="30">
        <v>132.49</v>
      </c>
      <c r="I5" s="30">
        <v>0</v>
      </c>
      <c r="J5" s="30">
        <v>1248</v>
      </c>
      <c r="K5" s="30">
        <v>1478.32</v>
      </c>
      <c r="L5" s="30">
        <v>367.3</v>
      </c>
      <c r="M5" s="30">
        <v>2206.35</v>
      </c>
      <c r="N5" s="30">
        <v>1958.9</v>
      </c>
      <c r="O5" s="30">
        <v>0</v>
      </c>
      <c r="P5" s="30">
        <v>199.9</v>
      </c>
      <c r="Q5" s="30">
        <v>108.8</v>
      </c>
      <c r="R5" s="30">
        <v>0</v>
      </c>
      <c r="S5" s="30">
        <v>37.9</v>
      </c>
      <c r="T5" s="30">
        <v>263.10000000000002</v>
      </c>
      <c r="U5" s="30">
        <v>0</v>
      </c>
      <c r="V5" s="30">
        <v>0</v>
      </c>
      <c r="W5" s="30">
        <v>0</v>
      </c>
      <c r="X5" s="76">
        <v>0</v>
      </c>
      <c r="Y5" s="76">
        <v>0</v>
      </c>
      <c r="Z5" s="73">
        <v>0</v>
      </c>
      <c r="AA5" s="73">
        <v>0</v>
      </c>
      <c r="AB5" s="30">
        <v>10</v>
      </c>
      <c r="AC5" s="73">
        <v>0</v>
      </c>
      <c r="AD5" s="73">
        <v>0</v>
      </c>
      <c r="AE5" s="30">
        <v>0</v>
      </c>
      <c r="AF5" s="30">
        <v>0</v>
      </c>
    </row>
    <row r="6" spans="1:33" ht="15" x14ac:dyDescent="0.25">
      <c r="A6" s="29">
        <f t="shared" si="0"/>
        <v>5</v>
      </c>
      <c r="B6" s="30">
        <v>171.7</v>
      </c>
      <c r="C6" s="73">
        <v>0</v>
      </c>
      <c r="D6" s="73">
        <v>0</v>
      </c>
      <c r="E6" s="73">
        <v>928.7</v>
      </c>
      <c r="F6" s="30">
        <v>1897.74</v>
      </c>
      <c r="G6" s="30">
        <v>65.599999999999994</v>
      </c>
      <c r="H6" s="30">
        <v>408.59</v>
      </c>
      <c r="I6" s="30">
        <v>0</v>
      </c>
      <c r="J6" s="30">
        <v>1092.5</v>
      </c>
      <c r="K6" s="30">
        <v>1180.71</v>
      </c>
      <c r="L6" s="30">
        <v>402.63</v>
      </c>
      <c r="M6" s="30">
        <v>1921.86</v>
      </c>
      <c r="N6" s="30">
        <v>2202.09</v>
      </c>
      <c r="O6" s="30">
        <v>64.8</v>
      </c>
      <c r="P6" s="30">
        <v>476.72</v>
      </c>
      <c r="Q6" s="30">
        <v>525.6</v>
      </c>
      <c r="R6" s="30">
        <v>0</v>
      </c>
      <c r="S6" s="30">
        <v>238.3</v>
      </c>
      <c r="T6" s="30">
        <v>207.33</v>
      </c>
      <c r="U6" s="30">
        <v>0</v>
      </c>
      <c r="V6" s="30">
        <v>0</v>
      </c>
      <c r="W6" s="30">
        <v>0</v>
      </c>
      <c r="X6" s="71">
        <v>100</v>
      </c>
      <c r="Y6" s="71" t="s">
        <v>78</v>
      </c>
      <c r="Z6" s="73">
        <v>0</v>
      </c>
      <c r="AA6" s="73">
        <v>0</v>
      </c>
      <c r="AB6" s="30">
        <v>10</v>
      </c>
      <c r="AC6" s="73">
        <v>0</v>
      </c>
      <c r="AD6" s="76">
        <v>11</v>
      </c>
      <c r="AE6" s="30">
        <v>0</v>
      </c>
      <c r="AF6" s="30">
        <v>0</v>
      </c>
    </row>
    <row r="7" spans="1:33" ht="15" x14ac:dyDescent="0.25">
      <c r="A7" s="29">
        <f t="shared" si="0"/>
        <v>6</v>
      </c>
      <c r="B7" s="30">
        <v>183</v>
      </c>
      <c r="C7" s="73">
        <v>0</v>
      </c>
      <c r="D7" s="73">
        <v>0</v>
      </c>
      <c r="E7" s="73">
        <v>455.12</v>
      </c>
      <c r="F7" s="30">
        <v>651.1</v>
      </c>
      <c r="G7" s="30">
        <v>115.59</v>
      </c>
      <c r="H7" s="30">
        <v>262.2</v>
      </c>
      <c r="I7" s="30">
        <v>0</v>
      </c>
      <c r="J7" s="30">
        <v>813.4</v>
      </c>
      <c r="K7" s="30">
        <v>973.95</v>
      </c>
      <c r="L7" s="30">
        <v>106.1</v>
      </c>
      <c r="M7" s="30">
        <v>1221.8499999999999</v>
      </c>
      <c r="N7" s="30">
        <v>1845.13</v>
      </c>
      <c r="O7" s="30">
        <v>93.4</v>
      </c>
      <c r="P7" s="30">
        <v>81</v>
      </c>
      <c r="Q7" s="30">
        <v>181.7</v>
      </c>
      <c r="R7" s="30">
        <v>42.9</v>
      </c>
      <c r="S7" s="30">
        <v>70.8</v>
      </c>
      <c r="T7" s="30">
        <v>11</v>
      </c>
      <c r="U7" s="30">
        <v>0</v>
      </c>
      <c r="V7" s="30">
        <v>0</v>
      </c>
      <c r="W7" s="30">
        <v>0</v>
      </c>
      <c r="X7" s="76">
        <v>0</v>
      </c>
      <c r="Y7" s="76">
        <v>0</v>
      </c>
      <c r="Z7" s="73">
        <v>0</v>
      </c>
      <c r="AA7" s="73">
        <v>0</v>
      </c>
      <c r="AB7" s="30">
        <v>10</v>
      </c>
      <c r="AC7" s="73">
        <v>0</v>
      </c>
      <c r="AD7" s="73">
        <v>15</v>
      </c>
      <c r="AE7" s="30">
        <v>0</v>
      </c>
      <c r="AF7" s="30">
        <v>0</v>
      </c>
    </row>
    <row r="8" spans="1:33" ht="15" x14ac:dyDescent="0.25">
      <c r="A8" s="29">
        <f t="shared" si="0"/>
        <v>7</v>
      </c>
      <c r="B8" s="30">
        <v>0</v>
      </c>
      <c r="C8" s="73">
        <v>0</v>
      </c>
      <c r="D8" s="73">
        <v>0</v>
      </c>
      <c r="E8" s="73">
        <v>737.61</v>
      </c>
      <c r="F8" s="30">
        <v>782.8</v>
      </c>
      <c r="G8" s="30">
        <v>0</v>
      </c>
      <c r="H8" s="30">
        <v>0</v>
      </c>
      <c r="I8" s="30">
        <v>0</v>
      </c>
      <c r="J8" s="30">
        <v>1157.81</v>
      </c>
      <c r="K8" s="30">
        <v>1239.81</v>
      </c>
      <c r="L8" s="30">
        <v>118.7</v>
      </c>
      <c r="M8" s="30">
        <v>962.79</v>
      </c>
      <c r="N8" s="30">
        <v>856.85</v>
      </c>
      <c r="O8" s="30">
        <v>0</v>
      </c>
      <c r="P8" s="30">
        <v>227.7</v>
      </c>
      <c r="Q8" s="30">
        <v>40.700000000000003</v>
      </c>
      <c r="R8" s="30">
        <v>0</v>
      </c>
      <c r="S8" s="30">
        <v>73.8</v>
      </c>
      <c r="T8" s="30">
        <v>145.44</v>
      </c>
      <c r="U8" s="30">
        <v>0</v>
      </c>
      <c r="V8" s="30">
        <v>0</v>
      </c>
      <c r="W8" s="30">
        <v>0</v>
      </c>
      <c r="X8" s="76">
        <v>0</v>
      </c>
      <c r="Y8" s="76">
        <v>0</v>
      </c>
      <c r="Z8" s="73">
        <v>0</v>
      </c>
      <c r="AA8" s="73">
        <v>0</v>
      </c>
      <c r="AB8" s="30">
        <v>10</v>
      </c>
      <c r="AC8" s="73">
        <v>0</v>
      </c>
      <c r="AD8" s="71">
        <v>438.8</v>
      </c>
      <c r="AE8" s="30">
        <v>8.94</v>
      </c>
      <c r="AF8" s="30" t="s">
        <v>85</v>
      </c>
    </row>
    <row r="9" spans="1:33" ht="15" x14ac:dyDescent="0.25">
      <c r="A9" s="29">
        <f t="shared" si="0"/>
        <v>8</v>
      </c>
      <c r="B9" s="30">
        <v>96.6</v>
      </c>
      <c r="C9" s="73">
        <v>0</v>
      </c>
      <c r="D9" s="73">
        <v>0</v>
      </c>
      <c r="E9" s="73">
        <v>328.75</v>
      </c>
      <c r="F9" s="30">
        <v>669.17</v>
      </c>
      <c r="G9" s="30">
        <v>0</v>
      </c>
      <c r="H9" s="30">
        <v>44.9</v>
      </c>
      <c r="I9" s="30">
        <v>0</v>
      </c>
      <c r="J9" s="30">
        <v>326.83</v>
      </c>
      <c r="K9" s="30">
        <v>955.93</v>
      </c>
      <c r="L9" s="30">
        <v>142.53</v>
      </c>
      <c r="M9" s="30">
        <v>1031.17</v>
      </c>
      <c r="N9" s="30">
        <v>979.8</v>
      </c>
      <c r="O9" s="30">
        <v>0</v>
      </c>
      <c r="P9" s="30">
        <v>61.8</v>
      </c>
      <c r="Q9" s="30">
        <v>43.8</v>
      </c>
      <c r="R9" s="30">
        <v>96.1</v>
      </c>
      <c r="S9" s="30">
        <v>44.9</v>
      </c>
      <c r="T9" s="30">
        <v>198.51</v>
      </c>
      <c r="U9" s="30">
        <v>0</v>
      </c>
      <c r="V9" s="30">
        <v>0</v>
      </c>
      <c r="W9" s="30">
        <v>0</v>
      </c>
      <c r="X9" s="76">
        <v>0</v>
      </c>
      <c r="Y9" s="76">
        <v>0</v>
      </c>
      <c r="Z9" s="73">
        <v>0</v>
      </c>
      <c r="AA9" s="73">
        <v>0</v>
      </c>
      <c r="AB9" s="30">
        <v>10</v>
      </c>
      <c r="AC9" s="90">
        <v>0</v>
      </c>
      <c r="AD9" s="90">
        <v>0</v>
      </c>
      <c r="AE9" s="30">
        <v>0</v>
      </c>
      <c r="AF9" s="30">
        <v>0</v>
      </c>
    </row>
    <row r="10" spans="1:33" ht="15" x14ac:dyDescent="0.25">
      <c r="A10" s="29">
        <f t="shared" si="0"/>
        <v>9</v>
      </c>
      <c r="B10" s="30">
        <v>132.25</v>
      </c>
      <c r="C10" s="73">
        <v>0</v>
      </c>
      <c r="D10" s="73">
        <v>0</v>
      </c>
      <c r="E10" s="73">
        <v>897.9</v>
      </c>
      <c r="F10" s="30">
        <v>972.1</v>
      </c>
      <c r="G10" s="30">
        <v>0</v>
      </c>
      <c r="H10" s="30">
        <v>347.2</v>
      </c>
      <c r="I10" s="30">
        <v>0</v>
      </c>
      <c r="J10" s="30">
        <v>879</v>
      </c>
      <c r="K10" s="30">
        <v>1365.73</v>
      </c>
      <c r="L10" s="30">
        <v>158.5</v>
      </c>
      <c r="M10" s="30">
        <v>816</v>
      </c>
      <c r="N10" s="85">
        <v>1389.03</v>
      </c>
      <c r="O10" s="30">
        <v>23.8</v>
      </c>
      <c r="P10" s="30">
        <v>27.8</v>
      </c>
      <c r="Q10" s="30">
        <v>35.9</v>
      </c>
      <c r="R10" s="30">
        <v>0</v>
      </c>
      <c r="S10" s="30">
        <v>159.19999999999999</v>
      </c>
      <c r="T10" s="30">
        <v>207</v>
      </c>
      <c r="U10" s="30">
        <v>0</v>
      </c>
      <c r="V10" s="30">
        <v>0</v>
      </c>
      <c r="W10" s="30">
        <v>0</v>
      </c>
      <c r="X10" s="76">
        <v>0</v>
      </c>
      <c r="Y10" s="76">
        <v>0</v>
      </c>
      <c r="Z10" s="73">
        <v>0</v>
      </c>
      <c r="AA10" s="73">
        <v>0</v>
      </c>
      <c r="AB10" s="30">
        <v>10</v>
      </c>
      <c r="AC10" s="73">
        <v>50</v>
      </c>
      <c r="AD10" s="73">
        <v>0</v>
      </c>
      <c r="AE10" s="30">
        <v>0</v>
      </c>
      <c r="AF10" s="30">
        <v>0</v>
      </c>
    </row>
    <row r="11" spans="1:33" ht="15" x14ac:dyDescent="0.25">
      <c r="A11" s="29">
        <f t="shared" si="0"/>
        <v>10</v>
      </c>
      <c r="B11" s="30">
        <v>66</v>
      </c>
      <c r="C11" s="73">
        <v>0</v>
      </c>
      <c r="D11" s="73">
        <v>0</v>
      </c>
      <c r="E11" s="73">
        <v>604.35</v>
      </c>
      <c r="F11" s="30">
        <v>837.8</v>
      </c>
      <c r="G11" s="30">
        <v>0</v>
      </c>
      <c r="H11" s="30">
        <v>55.8</v>
      </c>
      <c r="I11" s="30">
        <v>77.25</v>
      </c>
      <c r="J11" s="30">
        <v>380.2</v>
      </c>
      <c r="K11" s="30">
        <v>811.83</v>
      </c>
      <c r="L11" s="30">
        <v>249.9</v>
      </c>
      <c r="M11" s="30">
        <v>1117.68</v>
      </c>
      <c r="N11" s="30">
        <v>2148.71</v>
      </c>
      <c r="O11" s="30">
        <v>30.9</v>
      </c>
      <c r="P11" s="30">
        <v>197.1</v>
      </c>
      <c r="Q11" s="30">
        <v>156.19999999999999</v>
      </c>
      <c r="R11" s="30">
        <v>0</v>
      </c>
      <c r="S11" s="30">
        <v>0</v>
      </c>
      <c r="T11" s="30">
        <v>70.8</v>
      </c>
      <c r="U11" s="30">
        <v>0</v>
      </c>
      <c r="V11" s="30">
        <v>0</v>
      </c>
      <c r="W11" s="30">
        <v>0</v>
      </c>
      <c r="X11" s="76">
        <v>0</v>
      </c>
      <c r="Y11" s="76">
        <v>0</v>
      </c>
      <c r="Z11" s="73">
        <v>0</v>
      </c>
      <c r="AA11" s="73">
        <v>0</v>
      </c>
      <c r="AB11" s="30">
        <v>10</v>
      </c>
      <c r="AC11" s="73">
        <v>0</v>
      </c>
      <c r="AD11" s="73">
        <v>0</v>
      </c>
      <c r="AE11" s="30">
        <v>0</v>
      </c>
      <c r="AF11" s="30">
        <v>0</v>
      </c>
    </row>
    <row r="12" spans="1:33" ht="15" x14ac:dyDescent="0.25">
      <c r="A12" s="29">
        <f t="shared" si="0"/>
        <v>11</v>
      </c>
      <c r="B12" s="30">
        <v>587</v>
      </c>
      <c r="C12" s="73">
        <v>0</v>
      </c>
      <c r="D12" s="73">
        <v>0</v>
      </c>
      <c r="E12" s="73">
        <v>1054.7</v>
      </c>
      <c r="F12" s="30">
        <v>916.1</v>
      </c>
      <c r="G12" s="30">
        <v>163.19999999999999</v>
      </c>
      <c r="H12" s="30">
        <v>125.55</v>
      </c>
      <c r="I12" s="30">
        <v>0</v>
      </c>
      <c r="J12" s="30">
        <v>710.13</v>
      </c>
      <c r="K12" s="30">
        <v>1071.57</v>
      </c>
      <c r="L12" s="30">
        <v>161.63</v>
      </c>
      <c r="M12" s="30">
        <v>1654.53</v>
      </c>
      <c r="N12" s="30">
        <v>2477.06</v>
      </c>
      <c r="O12" s="30">
        <v>105.8</v>
      </c>
      <c r="P12" s="30">
        <v>267.88</v>
      </c>
      <c r="Q12" s="30">
        <v>239.8</v>
      </c>
      <c r="R12" s="30">
        <v>0</v>
      </c>
      <c r="S12" s="30">
        <v>0</v>
      </c>
      <c r="T12" s="30">
        <v>181.3</v>
      </c>
      <c r="U12" s="73">
        <v>0</v>
      </c>
      <c r="V12" s="73">
        <v>0</v>
      </c>
      <c r="W12" s="73">
        <v>0</v>
      </c>
      <c r="X12" s="71">
        <v>70</v>
      </c>
      <c r="Y12" s="71" t="s">
        <v>78</v>
      </c>
      <c r="Z12" s="73">
        <v>0</v>
      </c>
      <c r="AA12" s="73">
        <v>0</v>
      </c>
      <c r="AB12" s="30">
        <v>10</v>
      </c>
      <c r="AC12" s="73">
        <v>0</v>
      </c>
      <c r="AD12" s="73">
        <v>11</v>
      </c>
      <c r="AE12" s="30">
        <v>0</v>
      </c>
      <c r="AF12" s="30">
        <v>0</v>
      </c>
    </row>
    <row r="13" spans="1:33" ht="15" x14ac:dyDescent="0.25">
      <c r="A13" s="29">
        <f t="shared" si="0"/>
        <v>12</v>
      </c>
      <c r="B13" s="30">
        <v>350</v>
      </c>
      <c r="C13" s="73">
        <v>0</v>
      </c>
      <c r="D13" s="73">
        <v>0</v>
      </c>
      <c r="E13" s="73">
        <v>886.82</v>
      </c>
      <c r="F13" s="30">
        <v>1187.7</v>
      </c>
      <c r="G13" s="30">
        <v>0</v>
      </c>
      <c r="H13" s="30">
        <v>190.12</v>
      </c>
      <c r="I13" s="30">
        <v>0</v>
      </c>
      <c r="J13" s="30">
        <v>1416.74</v>
      </c>
      <c r="K13" s="30">
        <v>2368.8200000000002</v>
      </c>
      <c r="L13" s="30">
        <v>0</v>
      </c>
      <c r="M13" s="30">
        <v>2010.98</v>
      </c>
      <c r="N13" s="30">
        <v>3690.11</v>
      </c>
      <c r="O13" s="30">
        <v>49.8</v>
      </c>
      <c r="P13" s="30">
        <v>709</v>
      </c>
      <c r="Q13" s="30">
        <v>817.3</v>
      </c>
      <c r="R13" s="30">
        <v>35.9</v>
      </c>
      <c r="S13" s="30">
        <v>0</v>
      </c>
      <c r="T13" s="30">
        <v>0</v>
      </c>
      <c r="U13" s="73">
        <v>0</v>
      </c>
      <c r="V13" s="73">
        <v>0</v>
      </c>
      <c r="W13" s="73">
        <v>0</v>
      </c>
      <c r="X13" s="71">
        <v>100</v>
      </c>
      <c r="Y13" s="71" t="s">
        <v>99</v>
      </c>
      <c r="Z13" s="73">
        <v>0</v>
      </c>
      <c r="AA13" s="73">
        <v>0</v>
      </c>
      <c r="AB13" s="30">
        <v>10</v>
      </c>
      <c r="AC13" s="73">
        <v>50</v>
      </c>
      <c r="AD13" s="73">
        <v>11</v>
      </c>
      <c r="AE13" s="30">
        <v>0</v>
      </c>
      <c r="AF13" s="30">
        <v>0</v>
      </c>
    </row>
    <row r="14" spans="1:33" ht="15" x14ac:dyDescent="0.25">
      <c r="A14" s="29">
        <v>13</v>
      </c>
      <c r="B14" s="30">
        <v>382.5</v>
      </c>
      <c r="C14" s="73">
        <v>0</v>
      </c>
      <c r="D14" s="73">
        <v>0</v>
      </c>
      <c r="E14" s="73">
        <v>1023.7</v>
      </c>
      <c r="F14" s="30">
        <v>982.8</v>
      </c>
      <c r="G14" s="30">
        <v>0</v>
      </c>
      <c r="H14" s="30">
        <v>588.16999999999996</v>
      </c>
      <c r="I14" s="30">
        <v>186.5</v>
      </c>
      <c r="J14" s="30">
        <v>1394.8</v>
      </c>
      <c r="K14" s="30">
        <v>1639.3</v>
      </c>
      <c r="L14" s="30">
        <v>253</v>
      </c>
      <c r="M14" s="30">
        <v>1593.07</v>
      </c>
      <c r="N14" s="30">
        <v>2609.0700000000002</v>
      </c>
      <c r="O14" s="30">
        <v>24.9</v>
      </c>
      <c r="P14" s="30">
        <v>114.4</v>
      </c>
      <c r="Q14" s="30">
        <v>328.6</v>
      </c>
      <c r="R14" s="30">
        <v>0</v>
      </c>
      <c r="S14" s="30">
        <v>0</v>
      </c>
      <c r="T14" s="30">
        <v>143.30000000000001</v>
      </c>
      <c r="U14" s="73">
        <v>0</v>
      </c>
      <c r="V14" s="73">
        <v>0</v>
      </c>
      <c r="W14" s="73">
        <v>0</v>
      </c>
      <c r="X14" s="71">
        <v>70</v>
      </c>
      <c r="Y14" s="71" t="s">
        <v>100</v>
      </c>
      <c r="Z14" s="73">
        <v>0</v>
      </c>
      <c r="AA14" s="73">
        <v>0</v>
      </c>
      <c r="AB14" s="30">
        <v>10</v>
      </c>
      <c r="AC14" s="90">
        <v>0</v>
      </c>
      <c r="AD14" s="90">
        <v>11</v>
      </c>
      <c r="AE14" s="30">
        <v>0</v>
      </c>
      <c r="AF14" s="30">
        <v>0</v>
      </c>
    </row>
    <row r="15" spans="1:33" ht="15" x14ac:dyDescent="0.25">
      <c r="A15" s="29">
        <f t="shared" si="0"/>
        <v>14</v>
      </c>
      <c r="B15" s="30">
        <v>254.5</v>
      </c>
      <c r="C15" s="73">
        <v>0</v>
      </c>
      <c r="D15" s="73">
        <v>0</v>
      </c>
      <c r="E15" s="73">
        <v>704.7</v>
      </c>
      <c r="F15" s="30">
        <v>612.5</v>
      </c>
      <c r="G15" s="30">
        <v>98.5</v>
      </c>
      <c r="H15" s="30">
        <v>212.98</v>
      </c>
      <c r="I15" s="30">
        <v>0</v>
      </c>
      <c r="J15" s="30">
        <v>498.6</v>
      </c>
      <c r="K15" s="30">
        <v>1155.6300000000001</v>
      </c>
      <c r="L15" s="30">
        <v>147.41</v>
      </c>
      <c r="M15" s="30">
        <v>805.09</v>
      </c>
      <c r="N15" s="30">
        <v>1015.3</v>
      </c>
      <c r="O15" s="30">
        <v>0</v>
      </c>
      <c r="P15" s="30">
        <v>186.3</v>
      </c>
      <c r="Q15" s="30">
        <v>0</v>
      </c>
      <c r="R15" s="30">
        <v>0</v>
      </c>
      <c r="S15" s="30">
        <v>0</v>
      </c>
      <c r="T15" s="30">
        <v>61.83</v>
      </c>
      <c r="U15" s="73">
        <v>0</v>
      </c>
      <c r="V15" s="73">
        <v>0</v>
      </c>
      <c r="W15" s="73">
        <v>0</v>
      </c>
      <c r="X15" s="76">
        <v>0</v>
      </c>
      <c r="Y15" s="76">
        <v>0</v>
      </c>
      <c r="Z15" s="73">
        <v>0</v>
      </c>
      <c r="AA15" s="73">
        <v>0</v>
      </c>
      <c r="AB15" s="30">
        <v>10</v>
      </c>
      <c r="AC15" s="90">
        <v>0</v>
      </c>
      <c r="AD15" s="71">
        <v>506</v>
      </c>
      <c r="AE15" s="30">
        <v>179.2</v>
      </c>
      <c r="AF15" s="30" t="s">
        <v>77</v>
      </c>
    </row>
    <row r="16" spans="1:33" ht="15" x14ac:dyDescent="0.25">
      <c r="A16" s="29">
        <f t="shared" si="0"/>
        <v>15</v>
      </c>
      <c r="B16" s="30">
        <v>366.79</v>
      </c>
      <c r="C16" s="73">
        <v>0</v>
      </c>
      <c r="D16" s="73">
        <v>0</v>
      </c>
      <c r="E16" s="73">
        <v>587.67999999999995</v>
      </c>
      <c r="F16" s="30">
        <v>670.8</v>
      </c>
      <c r="G16" s="30">
        <v>0</v>
      </c>
      <c r="H16" s="30">
        <v>122.6</v>
      </c>
      <c r="I16" s="30">
        <v>0</v>
      </c>
      <c r="J16" s="30">
        <v>582</v>
      </c>
      <c r="K16" s="30">
        <v>882.2</v>
      </c>
      <c r="L16" s="30">
        <v>239.3</v>
      </c>
      <c r="M16" s="30">
        <v>1222.93</v>
      </c>
      <c r="N16" s="30">
        <v>2271.86</v>
      </c>
      <c r="O16" s="30">
        <v>0</v>
      </c>
      <c r="P16" s="30">
        <v>199.8</v>
      </c>
      <c r="Q16" s="30">
        <v>153.30000000000001</v>
      </c>
      <c r="R16" s="30">
        <v>0</v>
      </c>
      <c r="S16" s="30">
        <v>114.8</v>
      </c>
      <c r="T16" s="30">
        <v>182.12</v>
      </c>
      <c r="U16" s="73">
        <v>0</v>
      </c>
      <c r="V16" s="73">
        <v>0</v>
      </c>
      <c r="W16" s="73">
        <v>0</v>
      </c>
      <c r="X16" s="76">
        <v>0</v>
      </c>
      <c r="Y16" s="76">
        <v>0</v>
      </c>
      <c r="Z16" s="73">
        <v>0</v>
      </c>
      <c r="AA16" s="73">
        <v>0</v>
      </c>
      <c r="AB16" s="30">
        <v>10</v>
      </c>
      <c r="AC16" s="90">
        <v>0</v>
      </c>
      <c r="AD16" s="90">
        <v>0</v>
      </c>
      <c r="AE16" s="30">
        <v>19.95</v>
      </c>
      <c r="AF16" s="30" t="s">
        <v>97</v>
      </c>
    </row>
    <row r="17" spans="1:32" ht="15" x14ac:dyDescent="0.25">
      <c r="A17" s="29">
        <f t="shared" si="0"/>
        <v>16</v>
      </c>
      <c r="B17" s="30">
        <v>0</v>
      </c>
      <c r="C17" s="73">
        <v>60</v>
      </c>
      <c r="D17" s="73" t="s">
        <v>91</v>
      </c>
      <c r="E17" s="73">
        <v>555.36</v>
      </c>
      <c r="F17" s="30">
        <v>826.6</v>
      </c>
      <c r="G17" s="30">
        <v>0</v>
      </c>
      <c r="H17" s="30">
        <v>234.49</v>
      </c>
      <c r="I17" s="30">
        <v>0</v>
      </c>
      <c r="J17" s="30">
        <v>650.35</v>
      </c>
      <c r="K17" s="30">
        <v>838.25</v>
      </c>
      <c r="L17" s="30">
        <v>0</v>
      </c>
      <c r="M17" s="30">
        <v>1024.92</v>
      </c>
      <c r="N17" s="30">
        <v>1937.76</v>
      </c>
      <c r="O17" s="30">
        <v>0</v>
      </c>
      <c r="P17" s="30">
        <v>74.599999999999994</v>
      </c>
      <c r="Q17" s="30">
        <v>25.8</v>
      </c>
      <c r="R17" s="30">
        <v>0</v>
      </c>
      <c r="S17" s="30">
        <v>125.6</v>
      </c>
      <c r="T17" s="30">
        <v>71.400000000000006</v>
      </c>
      <c r="U17" s="73">
        <v>0</v>
      </c>
      <c r="V17" s="73">
        <v>0</v>
      </c>
      <c r="W17" s="73">
        <v>0</v>
      </c>
      <c r="X17" s="90">
        <v>0</v>
      </c>
      <c r="Y17" s="90">
        <v>0</v>
      </c>
      <c r="Z17" s="90">
        <v>0</v>
      </c>
      <c r="AA17" s="90">
        <v>0</v>
      </c>
      <c r="AB17" s="30">
        <v>10</v>
      </c>
      <c r="AC17" s="90">
        <v>0</v>
      </c>
      <c r="AD17" s="73">
        <v>0</v>
      </c>
      <c r="AE17" s="30">
        <v>0</v>
      </c>
      <c r="AF17" s="30">
        <v>0</v>
      </c>
    </row>
    <row r="18" spans="1:32" ht="15" x14ac:dyDescent="0.25">
      <c r="A18" s="29">
        <f t="shared" si="0"/>
        <v>17</v>
      </c>
      <c r="B18" s="30">
        <v>297</v>
      </c>
      <c r="C18" s="73">
        <v>0</v>
      </c>
      <c r="D18" s="73">
        <v>0</v>
      </c>
      <c r="E18" s="73">
        <v>684.6</v>
      </c>
      <c r="F18" s="30">
        <v>700.5</v>
      </c>
      <c r="G18" s="30">
        <v>0</v>
      </c>
      <c r="H18" s="30">
        <v>204.39</v>
      </c>
      <c r="I18" s="30">
        <v>0</v>
      </c>
      <c r="J18" s="30">
        <v>613.29</v>
      </c>
      <c r="K18" s="30">
        <v>552.51</v>
      </c>
      <c r="L18" s="30">
        <v>39.799999999999997</v>
      </c>
      <c r="M18" s="30">
        <v>1302.43</v>
      </c>
      <c r="N18" s="30">
        <v>1614.29</v>
      </c>
      <c r="O18" s="30">
        <v>59.9</v>
      </c>
      <c r="P18" s="30">
        <v>193.1</v>
      </c>
      <c r="Q18" s="30">
        <v>260.39999999999998</v>
      </c>
      <c r="R18" s="30">
        <v>37.9</v>
      </c>
      <c r="S18" s="30">
        <v>39.799999999999997</v>
      </c>
      <c r="T18" s="30">
        <v>0</v>
      </c>
      <c r="U18" s="73">
        <v>0</v>
      </c>
      <c r="V18" s="73">
        <v>0</v>
      </c>
      <c r="W18" s="73">
        <v>0</v>
      </c>
      <c r="X18" s="90">
        <v>0</v>
      </c>
      <c r="Y18" s="90">
        <v>0</v>
      </c>
      <c r="Z18" s="90">
        <v>0</v>
      </c>
      <c r="AA18" s="90">
        <v>0</v>
      </c>
      <c r="AB18" s="30">
        <v>10</v>
      </c>
      <c r="AC18" s="90">
        <v>0</v>
      </c>
      <c r="AD18" s="30">
        <v>0</v>
      </c>
      <c r="AE18" s="30">
        <v>0</v>
      </c>
      <c r="AF18" s="30">
        <v>0</v>
      </c>
    </row>
    <row r="19" spans="1:32" ht="15" x14ac:dyDescent="0.25">
      <c r="A19" s="29">
        <f t="shared" si="0"/>
        <v>18</v>
      </c>
      <c r="B19" s="30">
        <v>118.5</v>
      </c>
      <c r="C19" s="73">
        <v>1530</v>
      </c>
      <c r="D19" s="73" t="s">
        <v>98</v>
      </c>
      <c r="E19" s="73">
        <v>954.23</v>
      </c>
      <c r="F19" s="30">
        <v>1150.5999999999999</v>
      </c>
      <c r="G19" s="30">
        <v>0</v>
      </c>
      <c r="H19" s="30">
        <v>257.39999999999998</v>
      </c>
      <c r="I19" s="30">
        <v>0</v>
      </c>
      <c r="J19" s="30">
        <v>487.52</v>
      </c>
      <c r="K19" s="30">
        <v>947.42</v>
      </c>
      <c r="L19" s="30">
        <v>147.61000000000001</v>
      </c>
      <c r="M19" s="30">
        <v>832.81</v>
      </c>
      <c r="N19" s="30">
        <v>1591.8</v>
      </c>
      <c r="O19" s="30">
        <v>80.5</v>
      </c>
      <c r="P19" s="30">
        <v>51.8</v>
      </c>
      <c r="Q19" s="30">
        <v>164.2</v>
      </c>
      <c r="R19" s="30">
        <v>0</v>
      </c>
      <c r="S19" s="30">
        <v>79.8</v>
      </c>
      <c r="T19" s="30">
        <v>204.1</v>
      </c>
      <c r="U19" s="73">
        <v>0</v>
      </c>
      <c r="V19" s="71">
        <v>300</v>
      </c>
      <c r="W19" s="71" t="s">
        <v>112</v>
      </c>
      <c r="X19" s="71">
        <v>1530</v>
      </c>
      <c r="Y19" s="71" t="s">
        <v>98</v>
      </c>
      <c r="Z19" s="90">
        <v>0</v>
      </c>
      <c r="AA19" s="90">
        <v>0</v>
      </c>
      <c r="AB19" s="30">
        <v>10</v>
      </c>
      <c r="AC19" s="90">
        <v>0</v>
      </c>
      <c r="AD19" s="73">
        <v>0</v>
      </c>
      <c r="AE19" s="30">
        <v>41.89</v>
      </c>
      <c r="AF19" s="30" t="s">
        <v>96</v>
      </c>
    </row>
    <row r="20" spans="1:32" ht="15" x14ac:dyDescent="0.25">
      <c r="A20" s="29">
        <f>A19+1</f>
        <v>19</v>
      </c>
      <c r="B20" s="30">
        <v>171.05</v>
      </c>
      <c r="C20" s="73">
        <v>0</v>
      </c>
      <c r="D20" s="73">
        <v>0</v>
      </c>
      <c r="E20" s="73">
        <v>994.71</v>
      </c>
      <c r="F20" s="30">
        <v>1353.4</v>
      </c>
      <c r="G20" s="30">
        <v>0</v>
      </c>
      <c r="H20" s="30">
        <v>428.32</v>
      </c>
      <c r="I20" s="30">
        <v>0</v>
      </c>
      <c r="J20" s="30">
        <v>897.5</v>
      </c>
      <c r="K20" s="30">
        <v>1712.7</v>
      </c>
      <c r="L20" s="30">
        <v>68.8</v>
      </c>
      <c r="M20" s="30">
        <v>1357.91</v>
      </c>
      <c r="N20" s="30">
        <v>3421.82</v>
      </c>
      <c r="O20" s="30">
        <v>108</v>
      </c>
      <c r="P20" s="30">
        <v>152.4</v>
      </c>
      <c r="Q20" s="30">
        <v>369.07</v>
      </c>
      <c r="R20" s="30">
        <v>0</v>
      </c>
      <c r="S20" s="30">
        <v>49.8</v>
      </c>
      <c r="T20" s="30">
        <v>0</v>
      </c>
      <c r="U20" s="73">
        <v>0</v>
      </c>
      <c r="V20" s="71">
        <v>148.81</v>
      </c>
      <c r="W20" s="71" t="s">
        <v>113</v>
      </c>
      <c r="X20" s="90">
        <v>0</v>
      </c>
      <c r="Y20" s="90">
        <v>0</v>
      </c>
      <c r="Z20" s="90">
        <v>0</v>
      </c>
      <c r="AA20" s="90">
        <v>0</v>
      </c>
      <c r="AB20" s="30">
        <v>10</v>
      </c>
      <c r="AC20" s="90">
        <v>0</v>
      </c>
      <c r="AD20" s="71">
        <v>0</v>
      </c>
      <c r="AE20" s="73">
        <v>0</v>
      </c>
      <c r="AF20" s="30">
        <v>0</v>
      </c>
    </row>
    <row r="21" spans="1:32" ht="15" x14ac:dyDescent="0.25">
      <c r="A21" s="29">
        <f t="shared" si="0"/>
        <v>20</v>
      </c>
      <c r="B21" s="30">
        <v>216.25</v>
      </c>
      <c r="C21" s="73">
        <v>0</v>
      </c>
      <c r="D21" s="73">
        <v>0</v>
      </c>
      <c r="E21" s="73">
        <v>923.5</v>
      </c>
      <c r="F21" s="30">
        <v>1299.5</v>
      </c>
      <c r="G21" s="30">
        <v>0</v>
      </c>
      <c r="H21" s="30">
        <v>417.69</v>
      </c>
      <c r="I21" s="30">
        <v>0</v>
      </c>
      <c r="J21" s="30">
        <v>744.3</v>
      </c>
      <c r="K21" s="30">
        <v>792.07</v>
      </c>
      <c r="L21" s="30">
        <v>215.2</v>
      </c>
      <c r="M21" s="30">
        <v>1281.32</v>
      </c>
      <c r="N21" s="30">
        <v>1804.81</v>
      </c>
      <c r="O21" s="30">
        <v>0</v>
      </c>
      <c r="P21" s="30">
        <v>187.3</v>
      </c>
      <c r="Q21" s="30">
        <v>157.19999999999999</v>
      </c>
      <c r="R21" s="30">
        <v>0</v>
      </c>
      <c r="S21" s="30">
        <v>158</v>
      </c>
      <c r="T21" s="30">
        <v>94.5</v>
      </c>
      <c r="U21" s="30">
        <v>0</v>
      </c>
      <c r="V21" s="71">
        <v>250</v>
      </c>
      <c r="W21" s="71" t="s">
        <v>114</v>
      </c>
      <c r="X21" s="90">
        <v>0</v>
      </c>
      <c r="Y21" s="90">
        <v>0</v>
      </c>
      <c r="Z21" s="90">
        <v>0</v>
      </c>
      <c r="AA21" s="90">
        <v>0</v>
      </c>
      <c r="AB21" s="30">
        <v>10</v>
      </c>
      <c r="AC21" s="90">
        <v>0</v>
      </c>
      <c r="AD21" s="76">
        <v>0</v>
      </c>
      <c r="AE21" s="30">
        <v>0</v>
      </c>
      <c r="AF21" s="30">
        <v>0</v>
      </c>
    </row>
    <row r="22" spans="1:32" ht="15" x14ac:dyDescent="0.25">
      <c r="A22" s="29">
        <f t="shared" si="0"/>
        <v>21</v>
      </c>
      <c r="B22" s="30">
        <v>32.4</v>
      </c>
      <c r="C22" s="73">
        <v>0</v>
      </c>
      <c r="D22" s="73">
        <v>0</v>
      </c>
      <c r="E22" s="73">
        <v>580.20000000000005</v>
      </c>
      <c r="F22" s="30">
        <v>933.7</v>
      </c>
      <c r="G22" s="30">
        <v>0</v>
      </c>
      <c r="H22" s="30">
        <v>105.8</v>
      </c>
      <c r="I22" s="30">
        <v>0</v>
      </c>
      <c r="J22" s="30">
        <v>251.8</v>
      </c>
      <c r="K22" s="30">
        <v>667.53</v>
      </c>
      <c r="L22" s="30">
        <v>86.66</v>
      </c>
      <c r="M22" s="30">
        <v>583.44000000000005</v>
      </c>
      <c r="N22" s="30">
        <v>1065.45</v>
      </c>
      <c r="O22" s="30">
        <v>84.6</v>
      </c>
      <c r="P22" s="30">
        <v>79.7</v>
      </c>
      <c r="Q22" s="30">
        <v>116.2</v>
      </c>
      <c r="R22" s="30">
        <v>0</v>
      </c>
      <c r="S22" s="30">
        <v>108.8</v>
      </c>
      <c r="T22" s="30">
        <v>77.95</v>
      </c>
      <c r="U22" s="30">
        <v>0</v>
      </c>
      <c r="V22" s="71">
        <v>400</v>
      </c>
      <c r="W22" s="71" t="s">
        <v>115</v>
      </c>
      <c r="X22" s="90">
        <v>0</v>
      </c>
      <c r="Y22" s="90">
        <v>0</v>
      </c>
      <c r="Z22" s="90">
        <v>0</v>
      </c>
      <c r="AA22" s="90">
        <v>0</v>
      </c>
      <c r="AB22" s="30">
        <v>10</v>
      </c>
      <c r="AC22" s="90">
        <v>0</v>
      </c>
      <c r="AD22" s="71">
        <v>491</v>
      </c>
      <c r="AE22" s="30">
        <v>0</v>
      </c>
      <c r="AF22" s="30">
        <v>0</v>
      </c>
    </row>
    <row r="23" spans="1:32" ht="15" x14ac:dyDescent="0.25">
      <c r="A23" s="29">
        <f t="shared" si="0"/>
        <v>22</v>
      </c>
      <c r="B23" s="30">
        <v>136.25</v>
      </c>
      <c r="C23" s="73">
        <v>0</v>
      </c>
      <c r="D23" s="73">
        <v>0</v>
      </c>
      <c r="E23" s="73">
        <v>527.84</v>
      </c>
      <c r="F23" s="30">
        <v>820.1</v>
      </c>
      <c r="G23" s="30">
        <v>127.4</v>
      </c>
      <c r="H23" s="30">
        <v>140.5</v>
      </c>
      <c r="I23" s="30">
        <v>0</v>
      </c>
      <c r="J23" s="30">
        <v>281.25</v>
      </c>
      <c r="K23" s="30">
        <v>640</v>
      </c>
      <c r="L23" s="30">
        <v>37.369999999999997</v>
      </c>
      <c r="M23" s="30">
        <v>705.01</v>
      </c>
      <c r="N23" s="30">
        <v>1434.98</v>
      </c>
      <c r="O23" s="30">
        <v>0</v>
      </c>
      <c r="P23" s="30">
        <v>81.7</v>
      </c>
      <c r="Q23" s="30">
        <v>68.599999999999994</v>
      </c>
      <c r="R23" s="30">
        <v>0</v>
      </c>
      <c r="S23" s="30">
        <v>87.8</v>
      </c>
      <c r="T23" s="30">
        <v>0</v>
      </c>
      <c r="U23" s="30">
        <v>0</v>
      </c>
      <c r="V23" s="30">
        <v>0</v>
      </c>
      <c r="W23" s="30">
        <v>0</v>
      </c>
      <c r="X23" s="90">
        <v>0</v>
      </c>
      <c r="Y23" s="90">
        <v>0</v>
      </c>
      <c r="Z23" s="90">
        <v>0</v>
      </c>
      <c r="AA23" s="90">
        <v>0</v>
      </c>
      <c r="AB23" s="30">
        <v>10</v>
      </c>
      <c r="AC23" s="90">
        <v>0</v>
      </c>
      <c r="AD23" s="90">
        <v>0</v>
      </c>
      <c r="AE23" s="30">
        <v>0</v>
      </c>
      <c r="AF23" s="30">
        <v>0</v>
      </c>
    </row>
    <row r="24" spans="1:32" ht="15" x14ac:dyDescent="0.25">
      <c r="A24" s="29">
        <f t="shared" si="0"/>
        <v>23</v>
      </c>
      <c r="B24" s="30">
        <v>12.65</v>
      </c>
      <c r="C24" s="73">
        <v>0</v>
      </c>
      <c r="D24" s="73">
        <v>0</v>
      </c>
      <c r="E24" s="73">
        <v>412.6</v>
      </c>
      <c r="F24" s="30">
        <v>875.5</v>
      </c>
      <c r="G24" s="30">
        <v>73.8</v>
      </c>
      <c r="H24" s="30">
        <v>93.6</v>
      </c>
      <c r="I24" s="30">
        <v>0</v>
      </c>
      <c r="J24" s="30">
        <v>490.98</v>
      </c>
      <c r="K24" s="30">
        <v>1053</v>
      </c>
      <c r="L24" s="30">
        <v>0</v>
      </c>
      <c r="M24" s="30">
        <v>1031</v>
      </c>
      <c r="N24" s="30">
        <v>1594.64</v>
      </c>
      <c r="O24" s="30">
        <v>24.9</v>
      </c>
      <c r="P24" s="30">
        <v>83.7</v>
      </c>
      <c r="Q24" s="30">
        <v>184.2</v>
      </c>
      <c r="R24" s="30">
        <v>43.7</v>
      </c>
      <c r="S24" s="30">
        <v>0</v>
      </c>
      <c r="T24" s="30">
        <v>0</v>
      </c>
      <c r="U24" s="30">
        <v>0</v>
      </c>
      <c r="V24" s="30">
        <v>0</v>
      </c>
      <c r="W24" s="30">
        <v>0</v>
      </c>
      <c r="X24" s="90">
        <v>0</v>
      </c>
      <c r="Y24" s="90">
        <v>0</v>
      </c>
      <c r="Z24" s="90">
        <v>0</v>
      </c>
      <c r="AA24" s="90">
        <v>0</v>
      </c>
      <c r="AB24" s="30">
        <v>10</v>
      </c>
      <c r="AC24" s="90">
        <v>0</v>
      </c>
      <c r="AD24" s="30">
        <v>0</v>
      </c>
      <c r="AE24" s="30">
        <v>0</v>
      </c>
      <c r="AF24" s="30">
        <v>0</v>
      </c>
    </row>
    <row r="25" spans="1:32" ht="15" x14ac:dyDescent="0.25">
      <c r="A25" s="29">
        <f t="shared" si="0"/>
        <v>24</v>
      </c>
      <c r="B25" s="30">
        <v>150</v>
      </c>
      <c r="C25" s="73">
        <v>0</v>
      </c>
      <c r="D25" s="73">
        <v>0</v>
      </c>
      <c r="E25" s="73">
        <v>736.29</v>
      </c>
      <c r="F25" s="30">
        <v>1374.22</v>
      </c>
      <c r="G25" s="30">
        <v>34.9</v>
      </c>
      <c r="H25" s="30">
        <v>148.69999999999999</v>
      </c>
      <c r="I25" s="30">
        <v>60.7</v>
      </c>
      <c r="J25" s="30">
        <v>737.11</v>
      </c>
      <c r="K25" s="30">
        <v>1207.58</v>
      </c>
      <c r="L25" s="30">
        <v>213.08</v>
      </c>
      <c r="M25" s="30">
        <v>1151.0899999999999</v>
      </c>
      <c r="N25" s="30">
        <v>1196.8499999999999</v>
      </c>
      <c r="O25" s="30">
        <v>32.799999999999997</v>
      </c>
      <c r="P25" s="30">
        <v>201.3</v>
      </c>
      <c r="Q25" s="30">
        <v>39.799999999999997</v>
      </c>
      <c r="R25" s="30">
        <v>84.8</v>
      </c>
      <c r="S25" s="30">
        <v>115.9</v>
      </c>
      <c r="T25" s="30">
        <v>137.5</v>
      </c>
      <c r="U25" s="73">
        <v>0</v>
      </c>
      <c r="V25" s="73">
        <v>0</v>
      </c>
      <c r="W25" s="73">
        <v>0</v>
      </c>
      <c r="X25" s="90">
        <v>0</v>
      </c>
      <c r="Y25" s="90">
        <v>0</v>
      </c>
      <c r="Z25" s="90">
        <v>0</v>
      </c>
      <c r="AA25" s="90">
        <v>0</v>
      </c>
      <c r="AB25" s="30">
        <v>10</v>
      </c>
      <c r="AC25" s="90">
        <v>0</v>
      </c>
      <c r="AD25" s="30">
        <v>0</v>
      </c>
      <c r="AE25" s="30">
        <v>0</v>
      </c>
      <c r="AF25" s="30">
        <v>0</v>
      </c>
    </row>
    <row r="26" spans="1:32" ht="15" x14ac:dyDescent="0.25">
      <c r="A26" s="29">
        <f t="shared" si="0"/>
        <v>25</v>
      </c>
      <c r="B26" s="30">
        <v>277.2</v>
      </c>
      <c r="C26" s="73">
        <v>0</v>
      </c>
      <c r="D26" s="73">
        <v>0</v>
      </c>
      <c r="E26" s="73">
        <v>896</v>
      </c>
      <c r="F26" s="30">
        <v>1274.0999999999999</v>
      </c>
      <c r="G26" s="30">
        <v>168.1</v>
      </c>
      <c r="H26" s="30">
        <v>194.1</v>
      </c>
      <c r="I26" s="30">
        <v>0</v>
      </c>
      <c r="J26" s="30">
        <v>952.9</v>
      </c>
      <c r="K26" s="30">
        <v>1148.9000000000001</v>
      </c>
      <c r="L26" s="30">
        <v>36.9</v>
      </c>
      <c r="M26" s="30">
        <v>1091.18</v>
      </c>
      <c r="N26" s="30">
        <v>1781.2</v>
      </c>
      <c r="O26" s="30">
        <v>0</v>
      </c>
      <c r="P26" s="30">
        <v>469.9</v>
      </c>
      <c r="Q26" s="30">
        <v>337.4</v>
      </c>
      <c r="R26" s="30">
        <v>0</v>
      </c>
      <c r="S26" s="30">
        <v>0</v>
      </c>
      <c r="T26" s="30">
        <v>0</v>
      </c>
      <c r="U26" s="73">
        <v>0</v>
      </c>
      <c r="V26" s="73">
        <v>0</v>
      </c>
      <c r="W26" s="73">
        <v>0</v>
      </c>
      <c r="X26" s="90">
        <v>0</v>
      </c>
      <c r="Y26" s="90">
        <v>0</v>
      </c>
      <c r="Z26" s="90">
        <v>0</v>
      </c>
      <c r="AA26" s="90">
        <v>0</v>
      </c>
      <c r="AB26" s="30">
        <v>10</v>
      </c>
      <c r="AC26" s="90">
        <v>0</v>
      </c>
      <c r="AD26" s="73">
        <v>0</v>
      </c>
      <c r="AE26" s="30">
        <v>0</v>
      </c>
      <c r="AF26" s="30">
        <v>0</v>
      </c>
    </row>
    <row r="27" spans="1:32" ht="15" x14ac:dyDescent="0.25">
      <c r="A27" s="29">
        <f t="shared" si="0"/>
        <v>26</v>
      </c>
      <c r="B27" s="30">
        <v>69</v>
      </c>
      <c r="C27" s="73">
        <v>0</v>
      </c>
      <c r="D27" s="73">
        <v>0</v>
      </c>
      <c r="E27" s="73">
        <v>1441.5</v>
      </c>
      <c r="F27" s="30">
        <v>1427.8</v>
      </c>
      <c r="G27" s="30">
        <v>73.900000000000006</v>
      </c>
      <c r="H27" s="30">
        <v>30.9</v>
      </c>
      <c r="I27" s="30">
        <v>0</v>
      </c>
      <c r="J27" s="30">
        <v>1083.72</v>
      </c>
      <c r="K27" s="30">
        <v>2328.37</v>
      </c>
      <c r="L27" s="30">
        <v>64.8</v>
      </c>
      <c r="M27" s="30">
        <v>2147.14</v>
      </c>
      <c r="N27" s="30">
        <v>2143.96</v>
      </c>
      <c r="O27" s="30">
        <v>116.4</v>
      </c>
      <c r="P27" s="30">
        <v>445.3</v>
      </c>
      <c r="Q27" s="30">
        <v>0</v>
      </c>
      <c r="R27" s="30">
        <v>0</v>
      </c>
      <c r="S27" s="30">
        <v>0</v>
      </c>
      <c r="T27" s="30">
        <v>182.32</v>
      </c>
      <c r="U27" s="30">
        <v>0</v>
      </c>
      <c r="V27" s="30">
        <v>0</v>
      </c>
      <c r="W27" s="30">
        <v>0</v>
      </c>
      <c r="X27" s="90">
        <v>0</v>
      </c>
      <c r="Y27" s="90">
        <v>0</v>
      </c>
      <c r="Z27" s="90">
        <v>0</v>
      </c>
      <c r="AA27" s="90">
        <v>0</v>
      </c>
      <c r="AB27" s="30">
        <v>10</v>
      </c>
      <c r="AC27" s="90">
        <v>50</v>
      </c>
      <c r="AD27" s="73">
        <v>0</v>
      </c>
      <c r="AE27" s="30">
        <v>0</v>
      </c>
      <c r="AF27" s="30">
        <v>0</v>
      </c>
    </row>
    <row r="28" spans="1:32" ht="15" x14ac:dyDescent="0.25">
      <c r="A28" s="29">
        <f t="shared" si="0"/>
        <v>27</v>
      </c>
      <c r="B28" s="30">
        <v>157</v>
      </c>
      <c r="C28" s="73">
        <v>0</v>
      </c>
      <c r="D28" s="73">
        <v>0</v>
      </c>
      <c r="E28" s="73">
        <v>696.9</v>
      </c>
      <c r="F28" s="85">
        <v>663.68</v>
      </c>
      <c r="G28" s="85">
        <v>120.7</v>
      </c>
      <c r="H28" s="85">
        <v>93.8</v>
      </c>
      <c r="I28" s="30">
        <v>0</v>
      </c>
      <c r="J28" s="30">
        <v>630.26</v>
      </c>
      <c r="K28" s="30">
        <v>1681.1</v>
      </c>
      <c r="L28" s="30">
        <v>0</v>
      </c>
      <c r="M28" s="30">
        <v>1320.8</v>
      </c>
      <c r="N28" s="30">
        <v>1579.09</v>
      </c>
      <c r="O28" s="30">
        <v>0</v>
      </c>
      <c r="P28" s="30">
        <v>71.7</v>
      </c>
      <c r="Q28" s="30">
        <v>0</v>
      </c>
      <c r="R28" s="30">
        <v>0</v>
      </c>
      <c r="S28" s="30">
        <v>0</v>
      </c>
      <c r="T28" s="30">
        <v>217.31</v>
      </c>
      <c r="U28" s="30">
        <v>0</v>
      </c>
      <c r="V28" s="30">
        <v>0</v>
      </c>
      <c r="W28" s="30">
        <v>0</v>
      </c>
      <c r="X28" s="90">
        <v>0</v>
      </c>
      <c r="Y28" s="90">
        <v>0</v>
      </c>
      <c r="Z28" s="90">
        <v>0</v>
      </c>
      <c r="AA28" s="90">
        <v>0</v>
      </c>
      <c r="AB28" s="30">
        <v>10</v>
      </c>
      <c r="AC28" s="90">
        <v>0</v>
      </c>
      <c r="AD28" s="73">
        <v>11</v>
      </c>
      <c r="AE28" s="30">
        <v>0</v>
      </c>
      <c r="AF28" s="30">
        <v>0</v>
      </c>
    </row>
    <row r="29" spans="1:32" ht="15" x14ac:dyDescent="0.25">
      <c r="A29" s="29">
        <f t="shared" si="0"/>
        <v>28</v>
      </c>
      <c r="B29" s="30">
        <v>120</v>
      </c>
      <c r="C29" s="73">
        <v>0</v>
      </c>
      <c r="D29" s="73">
        <v>0</v>
      </c>
      <c r="E29" s="73">
        <v>410.13</v>
      </c>
      <c r="F29" s="30">
        <v>472.85</v>
      </c>
      <c r="G29" s="30">
        <v>92.79</v>
      </c>
      <c r="H29" s="30">
        <v>98.61</v>
      </c>
      <c r="I29" s="30">
        <v>49.9</v>
      </c>
      <c r="J29" s="30">
        <v>494.55</v>
      </c>
      <c r="K29" s="30">
        <v>1041.33</v>
      </c>
      <c r="L29" s="30">
        <v>89.6</v>
      </c>
      <c r="M29" s="30">
        <v>1065.1099999999999</v>
      </c>
      <c r="N29" s="30">
        <v>1627.92</v>
      </c>
      <c r="O29" s="30">
        <v>0</v>
      </c>
      <c r="P29" s="30">
        <v>177.14</v>
      </c>
      <c r="Q29" s="30">
        <v>96.7</v>
      </c>
      <c r="R29" s="30">
        <v>105.7</v>
      </c>
      <c r="S29" s="30">
        <v>102.5</v>
      </c>
      <c r="T29" s="30">
        <v>49.8</v>
      </c>
      <c r="U29" s="30">
        <v>0</v>
      </c>
      <c r="V29" s="30">
        <v>0</v>
      </c>
      <c r="W29" s="30">
        <v>0</v>
      </c>
      <c r="X29" s="90">
        <v>70</v>
      </c>
      <c r="Y29" s="90" t="s">
        <v>93</v>
      </c>
      <c r="Z29" s="90">
        <v>0</v>
      </c>
      <c r="AA29" s="90">
        <v>0</v>
      </c>
      <c r="AB29" s="30">
        <v>10</v>
      </c>
      <c r="AC29" s="90">
        <v>0</v>
      </c>
      <c r="AD29" s="71">
        <v>528</v>
      </c>
      <c r="AE29" s="30">
        <v>0</v>
      </c>
      <c r="AF29" s="30">
        <v>0</v>
      </c>
    </row>
    <row r="30" spans="1:32" ht="15" x14ac:dyDescent="0.25">
      <c r="A30" s="29">
        <f t="shared" si="0"/>
        <v>29</v>
      </c>
      <c r="B30" s="30">
        <v>151</v>
      </c>
      <c r="C30" s="73">
        <v>0</v>
      </c>
      <c r="D30" s="73">
        <v>0</v>
      </c>
      <c r="E30" s="73">
        <v>441.47</v>
      </c>
      <c r="F30" s="30">
        <v>1425.59</v>
      </c>
      <c r="G30" s="30">
        <v>200</v>
      </c>
      <c r="H30" s="30">
        <v>95.8</v>
      </c>
      <c r="I30" s="30">
        <v>102.6</v>
      </c>
      <c r="J30" s="30">
        <v>472</v>
      </c>
      <c r="K30" s="30">
        <v>767.11</v>
      </c>
      <c r="L30" s="30">
        <v>146.19999999999999</v>
      </c>
      <c r="M30" s="30">
        <v>1911.64</v>
      </c>
      <c r="N30" s="30">
        <v>1095.29</v>
      </c>
      <c r="O30" s="30">
        <v>0</v>
      </c>
      <c r="P30" s="30">
        <v>186.2</v>
      </c>
      <c r="Q30" s="30">
        <v>222.55</v>
      </c>
      <c r="R30" s="30">
        <v>0</v>
      </c>
      <c r="S30" s="30">
        <v>47.7</v>
      </c>
      <c r="T30" s="30">
        <v>84.7</v>
      </c>
      <c r="U30" s="30">
        <v>0</v>
      </c>
      <c r="V30" s="30">
        <v>0</v>
      </c>
      <c r="W30" s="30">
        <v>0</v>
      </c>
      <c r="X30" s="90">
        <v>100</v>
      </c>
      <c r="Y30" s="90" t="s">
        <v>98</v>
      </c>
      <c r="Z30" s="90">
        <v>0</v>
      </c>
      <c r="AA30" s="90">
        <v>0</v>
      </c>
      <c r="AB30" s="30">
        <v>10</v>
      </c>
      <c r="AC30" s="90">
        <v>0</v>
      </c>
      <c r="AD30" s="90">
        <v>0</v>
      </c>
      <c r="AE30" s="30">
        <v>0</v>
      </c>
      <c r="AF30" s="30">
        <v>0</v>
      </c>
    </row>
    <row r="31" spans="1:32" ht="15" x14ac:dyDescent="0.25">
      <c r="A31" s="29">
        <v>30</v>
      </c>
      <c r="B31" s="30">
        <v>169</v>
      </c>
      <c r="C31" s="90">
        <v>0</v>
      </c>
      <c r="D31" s="90">
        <v>0</v>
      </c>
      <c r="E31" s="90">
        <v>952.36</v>
      </c>
      <c r="F31" s="30">
        <v>680.93</v>
      </c>
      <c r="G31" s="30">
        <v>349.5</v>
      </c>
      <c r="H31" s="30">
        <v>179.3</v>
      </c>
      <c r="I31" s="30">
        <v>952.36</v>
      </c>
      <c r="J31" s="30">
        <v>539.77</v>
      </c>
      <c r="K31" s="30">
        <v>1135.4000000000001</v>
      </c>
      <c r="L31" s="30">
        <v>0</v>
      </c>
      <c r="M31" s="30">
        <v>793.35</v>
      </c>
      <c r="N31" s="30">
        <v>920.75</v>
      </c>
      <c r="O31" s="30">
        <v>0</v>
      </c>
      <c r="P31" s="30">
        <v>288.82</v>
      </c>
      <c r="Q31" s="30">
        <v>182.4</v>
      </c>
      <c r="R31" s="30">
        <v>66.58</v>
      </c>
      <c r="S31" s="30">
        <v>37.799999999999997</v>
      </c>
      <c r="T31" s="30">
        <v>121.5</v>
      </c>
      <c r="U31" s="30">
        <v>0</v>
      </c>
      <c r="V31" s="30">
        <v>0</v>
      </c>
      <c r="W31" s="30">
        <v>0</v>
      </c>
      <c r="X31" s="90">
        <v>0</v>
      </c>
      <c r="Y31" s="90">
        <v>0</v>
      </c>
      <c r="Z31" s="90">
        <v>0</v>
      </c>
      <c r="AA31" s="90">
        <v>0</v>
      </c>
      <c r="AB31" s="30">
        <v>10</v>
      </c>
      <c r="AC31" s="30">
        <v>0</v>
      </c>
      <c r="AD31" s="30">
        <v>0</v>
      </c>
      <c r="AE31" s="30">
        <v>0</v>
      </c>
      <c r="AF31" s="30">
        <v>0</v>
      </c>
    </row>
    <row r="32" spans="1:32" ht="15" x14ac:dyDescent="0.25">
      <c r="A32" s="29">
        <v>31</v>
      </c>
      <c r="B32" s="30">
        <v>70.400000000000006</v>
      </c>
      <c r="C32" s="84">
        <v>760</v>
      </c>
      <c r="D32" s="84" t="s">
        <v>116</v>
      </c>
      <c r="E32" s="73">
        <v>508.9</v>
      </c>
      <c r="F32" s="30">
        <v>942.68</v>
      </c>
      <c r="G32" s="30">
        <v>0</v>
      </c>
      <c r="H32" s="30">
        <v>148.69</v>
      </c>
      <c r="I32" s="30">
        <v>0</v>
      </c>
      <c r="J32" s="30">
        <v>717.31</v>
      </c>
      <c r="K32" s="30">
        <v>1018.42</v>
      </c>
      <c r="L32" s="30">
        <v>270.8</v>
      </c>
      <c r="M32" s="30">
        <v>1302.1500000000001</v>
      </c>
      <c r="N32" s="30">
        <v>1454.82</v>
      </c>
      <c r="O32" s="30">
        <v>128</v>
      </c>
      <c r="P32" s="30">
        <v>34.9</v>
      </c>
      <c r="Q32" s="30">
        <v>172</v>
      </c>
      <c r="R32" s="30">
        <v>0</v>
      </c>
      <c r="S32" s="30">
        <v>34.020000000000003</v>
      </c>
      <c r="T32" s="30">
        <v>199.3</v>
      </c>
      <c r="U32" s="30">
        <v>0</v>
      </c>
      <c r="V32" s="30">
        <v>0</v>
      </c>
      <c r="W32" s="30">
        <v>0</v>
      </c>
      <c r="X32" s="90">
        <v>0</v>
      </c>
      <c r="Y32" s="90">
        <v>0</v>
      </c>
      <c r="Z32" s="90">
        <v>0</v>
      </c>
      <c r="AA32" s="90">
        <v>0</v>
      </c>
      <c r="AB32" s="30">
        <v>10</v>
      </c>
      <c r="AC32" s="30">
        <v>3312</v>
      </c>
      <c r="AD32" s="30">
        <v>0</v>
      </c>
      <c r="AE32" s="30">
        <v>0</v>
      </c>
      <c r="AF32" s="30">
        <v>0</v>
      </c>
    </row>
    <row r="33" spans="1:32" ht="25.5" customHeight="1" x14ac:dyDescent="0.2">
      <c r="A33" s="28" t="s">
        <v>46</v>
      </c>
      <c r="B33" s="31">
        <f>SUM(B2:B32)</f>
        <v>5537.6399999999985</v>
      </c>
      <c r="C33" s="31">
        <f t="shared" ref="C33:AF33" si="1">SUM(C2:C32)</f>
        <v>2350</v>
      </c>
      <c r="D33" s="31">
        <f t="shared" si="1"/>
        <v>0</v>
      </c>
      <c r="E33" s="31">
        <f t="shared" si="1"/>
        <v>21989.690000000006</v>
      </c>
      <c r="F33" s="31">
        <f t="shared" si="1"/>
        <v>29813.559999999998</v>
      </c>
      <c r="G33" s="31">
        <f t="shared" si="1"/>
        <v>1844.6699999999998</v>
      </c>
      <c r="H33" s="31">
        <f t="shared" si="1"/>
        <v>6105.1799999999994</v>
      </c>
      <c r="I33" s="31">
        <f t="shared" si="1"/>
        <v>1429.31</v>
      </c>
      <c r="J33" s="31">
        <f t="shared" si="1"/>
        <v>22273.43</v>
      </c>
      <c r="K33" s="31">
        <f t="shared" si="1"/>
        <v>34894.169999999991</v>
      </c>
      <c r="L33" s="31">
        <f t="shared" si="1"/>
        <v>4219.4800000000005</v>
      </c>
      <c r="M33" s="31">
        <f t="shared" si="1"/>
        <v>39524.630000000005</v>
      </c>
      <c r="N33" s="31">
        <f t="shared" si="1"/>
        <v>53046.44999999999</v>
      </c>
      <c r="O33" s="31">
        <f t="shared" si="1"/>
        <v>1789.24</v>
      </c>
      <c r="P33" s="31">
        <f t="shared" si="1"/>
        <v>5980.73</v>
      </c>
      <c r="Q33" s="31">
        <f t="shared" si="1"/>
        <v>5605.37</v>
      </c>
      <c r="R33" s="31">
        <f t="shared" si="1"/>
        <v>513.58000000000004</v>
      </c>
      <c r="S33" s="31">
        <f t="shared" si="1"/>
        <v>1934.7199999999996</v>
      </c>
      <c r="T33" s="31">
        <f t="shared" si="1"/>
        <v>3431.0099999999998</v>
      </c>
      <c r="U33" s="31">
        <f t="shared" si="1"/>
        <v>0</v>
      </c>
      <c r="V33" s="31">
        <f t="shared" si="1"/>
        <v>1098.81</v>
      </c>
      <c r="W33" s="31">
        <f t="shared" si="1"/>
        <v>0</v>
      </c>
      <c r="X33" s="31">
        <f t="shared" si="1"/>
        <v>2040</v>
      </c>
      <c r="Y33" s="31">
        <f t="shared" si="1"/>
        <v>0</v>
      </c>
      <c r="Z33" s="31">
        <f t="shared" si="1"/>
        <v>0</v>
      </c>
      <c r="AA33" s="31">
        <f t="shared" si="1"/>
        <v>0</v>
      </c>
      <c r="AB33" s="31">
        <f t="shared" si="1"/>
        <v>310</v>
      </c>
      <c r="AC33" s="31">
        <f t="shared" si="1"/>
        <v>3462</v>
      </c>
      <c r="AD33" s="31">
        <f t="shared" si="1"/>
        <v>2033.8</v>
      </c>
      <c r="AE33" s="31">
        <f t="shared" si="1"/>
        <v>276.26</v>
      </c>
      <c r="AF33" s="31">
        <f t="shared" si="1"/>
        <v>0</v>
      </c>
    </row>
    <row r="42" spans="1:32" x14ac:dyDescent="0.2">
      <c r="AD42" s="72" t="s">
        <v>60</v>
      </c>
      <c r="AE42" s="72" t="s">
        <v>118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74"/>
  <sheetViews>
    <sheetView tabSelected="1" topLeftCell="J1" workbookViewId="0">
      <selection activeCell="B2" sqref="B1:V2"/>
    </sheetView>
  </sheetViews>
  <sheetFormatPr defaultRowHeight="15" x14ac:dyDescent="0.25"/>
  <cols>
    <col min="1" max="1" width="6.5703125" bestFit="1" customWidth="1"/>
    <col min="2" max="2" width="12.140625" bestFit="1" customWidth="1"/>
    <col min="3" max="3" width="10.5703125" bestFit="1" customWidth="1"/>
    <col min="4" max="4" width="15.140625" bestFit="1" customWidth="1"/>
    <col min="5" max="6" width="14.28515625" bestFit="1" customWidth="1"/>
    <col min="7" max="7" width="13.28515625" bestFit="1" customWidth="1"/>
    <col min="8" max="8" width="12.140625" bestFit="1" customWidth="1"/>
    <col min="9" max="9" width="14.42578125" bestFit="1" customWidth="1"/>
    <col min="10" max="10" width="15.85546875" bestFit="1" customWidth="1"/>
    <col min="11" max="12" width="14.28515625" bestFit="1" customWidth="1"/>
    <col min="13" max="13" width="12.140625" bestFit="1" customWidth="1"/>
    <col min="14" max="14" width="10.7109375" bestFit="1" customWidth="1"/>
    <col min="15" max="16" width="12.140625" bestFit="1" customWidth="1"/>
    <col min="17" max="18" width="10.5703125" bestFit="1" customWidth="1"/>
    <col min="19" max="19" width="7.7109375" bestFit="1" customWidth="1"/>
    <col min="20" max="20" width="12.140625" bestFit="1" customWidth="1"/>
    <col min="21" max="21" width="11" customWidth="1"/>
    <col min="22" max="22" width="16.5703125" bestFit="1" customWidth="1"/>
  </cols>
  <sheetData>
    <row r="1" spans="1:22" ht="23.25" customHeight="1" x14ac:dyDescent="0.25">
      <c r="A1" s="28" t="s">
        <v>26</v>
      </c>
      <c r="B1" s="28" t="s">
        <v>27</v>
      </c>
      <c r="C1" s="28" t="s">
        <v>50</v>
      </c>
      <c r="D1" s="28" t="s">
        <v>51</v>
      </c>
      <c r="E1" s="28" t="s">
        <v>47</v>
      </c>
      <c r="F1" s="28" t="s">
        <v>35</v>
      </c>
      <c r="G1" s="28" t="s">
        <v>34</v>
      </c>
      <c r="H1" s="28" t="s">
        <v>39</v>
      </c>
      <c r="I1" s="28" t="s">
        <v>38</v>
      </c>
      <c r="J1" s="28" t="s">
        <v>28</v>
      </c>
      <c r="K1" s="28" t="s">
        <v>40</v>
      </c>
      <c r="L1" s="28" t="s">
        <v>41</v>
      </c>
      <c r="M1" s="28" t="s">
        <v>42</v>
      </c>
      <c r="N1" s="28" t="s">
        <v>43</v>
      </c>
      <c r="O1" s="28" t="s">
        <v>45</v>
      </c>
      <c r="P1" s="28" t="s">
        <v>44</v>
      </c>
      <c r="Q1" s="28" t="s">
        <v>29</v>
      </c>
      <c r="R1" s="28" t="s">
        <v>30</v>
      </c>
      <c r="S1" s="28" t="s">
        <v>31</v>
      </c>
      <c r="T1" s="28" t="s">
        <v>37</v>
      </c>
      <c r="U1" s="28" t="s">
        <v>57</v>
      </c>
      <c r="V1" s="28" t="s">
        <v>51</v>
      </c>
    </row>
    <row r="2" spans="1:22" x14ac:dyDescent="0.25">
      <c r="A2" s="29">
        <v>1</v>
      </c>
      <c r="B2" s="30"/>
      <c r="C2" s="30"/>
      <c r="D2" s="30"/>
      <c r="E2" s="30"/>
      <c r="F2" s="30"/>
      <c r="G2" s="30"/>
      <c r="H2" s="30"/>
      <c r="I2" s="86" t="s">
        <v>68</v>
      </c>
      <c r="J2" s="71"/>
      <c r="K2" s="30"/>
      <c r="L2" s="30" t="s">
        <v>69</v>
      </c>
      <c r="M2" s="30"/>
      <c r="N2" s="30"/>
      <c r="O2" s="30"/>
      <c r="P2" s="30"/>
      <c r="Q2" s="30"/>
      <c r="R2" s="30"/>
      <c r="S2" s="30"/>
      <c r="T2" s="30"/>
      <c r="U2" s="30"/>
      <c r="V2" s="30"/>
    </row>
    <row r="3" spans="1:22" x14ac:dyDescent="0.25">
      <c r="A3" s="29">
        <f>A2+1</f>
        <v>2</v>
      </c>
      <c r="B3" s="30"/>
      <c r="C3" s="30"/>
      <c r="D3" s="30"/>
      <c r="E3" s="30"/>
      <c r="F3" s="30"/>
      <c r="G3" s="30"/>
      <c r="H3" s="30"/>
      <c r="I3" s="84" t="s">
        <v>67</v>
      </c>
      <c r="J3" s="84" t="s">
        <v>36</v>
      </c>
      <c r="K3" s="30"/>
      <c r="L3" s="84" t="s">
        <v>67</v>
      </c>
      <c r="M3" s="84" t="s">
        <v>36</v>
      </c>
      <c r="N3" s="30"/>
      <c r="O3" s="30"/>
      <c r="P3" s="30"/>
      <c r="Q3" s="30"/>
      <c r="R3" s="30"/>
      <c r="S3" s="30"/>
      <c r="T3" s="71"/>
      <c r="U3" s="30"/>
      <c r="V3" s="30"/>
    </row>
    <row r="4" spans="1:22" x14ac:dyDescent="0.25">
      <c r="A4" s="29">
        <f t="shared" ref="A4:A29" si="0">A3+1</f>
        <v>3</v>
      </c>
      <c r="B4" s="30"/>
      <c r="C4" s="71"/>
      <c r="D4" s="71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</row>
    <row r="5" spans="1:22" x14ac:dyDescent="0.25">
      <c r="A5" s="29">
        <f t="shared" si="0"/>
        <v>4</v>
      </c>
      <c r="B5" s="30"/>
      <c r="C5" s="73"/>
      <c r="D5" s="73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</row>
    <row r="6" spans="1:22" x14ac:dyDescent="0.25">
      <c r="A6" s="29">
        <f t="shared" si="0"/>
        <v>5</v>
      </c>
      <c r="B6" s="30"/>
      <c r="C6" s="73"/>
      <c r="D6" s="73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</row>
    <row r="7" spans="1:22" x14ac:dyDescent="0.25">
      <c r="A7" s="29">
        <f t="shared" si="0"/>
        <v>6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</row>
    <row r="8" spans="1:22" x14ac:dyDescent="0.25">
      <c r="A8" s="29">
        <f t="shared" si="0"/>
        <v>7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</row>
    <row r="9" spans="1:22" x14ac:dyDescent="0.25">
      <c r="A9" s="29">
        <f t="shared" si="0"/>
        <v>8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</row>
    <row r="10" spans="1:22" x14ac:dyDescent="0.25">
      <c r="A10" s="29">
        <f t="shared" si="0"/>
        <v>9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71"/>
      <c r="U10" s="30"/>
      <c r="V10" s="30"/>
    </row>
    <row r="11" spans="1:22" x14ac:dyDescent="0.25">
      <c r="A11" s="29">
        <f t="shared" si="0"/>
        <v>10</v>
      </c>
      <c r="B11" s="30"/>
      <c r="C11" s="71"/>
      <c r="D11" s="71"/>
      <c r="E11" s="30"/>
      <c r="F11" s="74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</row>
    <row r="12" spans="1:22" x14ac:dyDescent="0.25">
      <c r="A12" s="29">
        <f t="shared" si="0"/>
        <v>11</v>
      </c>
      <c r="B12" s="30"/>
      <c r="C12" s="30"/>
      <c r="D12" s="30"/>
      <c r="E12" s="30"/>
      <c r="F12" s="30"/>
      <c r="G12" s="30"/>
      <c r="H12" s="30"/>
      <c r="I12" s="73"/>
      <c r="J12" s="73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</row>
    <row r="13" spans="1:22" x14ac:dyDescent="0.25">
      <c r="A13" s="29">
        <f t="shared" si="0"/>
        <v>12</v>
      </c>
      <c r="B13" s="30"/>
      <c r="C13" s="73"/>
      <c r="D13" s="73"/>
      <c r="E13" s="30"/>
      <c r="F13" s="30"/>
      <c r="G13" s="30"/>
      <c r="H13" s="30"/>
      <c r="I13" s="71"/>
      <c r="J13" s="71"/>
      <c r="K13" s="30"/>
      <c r="L13" s="71"/>
      <c r="M13" s="71"/>
      <c r="N13" s="30"/>
      <c r="O13" s="30"/>
      <c r="P13" s="30"/>
      <c r="Q13" s="30"/>
      <c r="R13" s="30"/>
      <c r="S13" s="30"/>
      <c r="T13" s="30"/>
      <c r="U13" s="30"/>
      <c r="V13" s="30"/>
    </row>
    <row r="14" spans="1:22" x14ac:dyDescent="0.25">
      <c r="A14" s="29">
        <f t="shared" si="0"/>
        <v>13</v>
      </c>
      <c r="B14" s="30"/>
      <c r="C14" s="73"/>
      <c r="D14" s="73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</row>
    <row r="15" spans="1:22" x14ac:dyDescent="0.25">
      <c r="A15" s="29">
        <f t="shared" si="0"/>
        <v>14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</row>
    <row r="16" spans="1:22" x14ac:dyDescent="0.25">
      <c r="A16" s="29">
        <f t="shared" si="0"/>
        <v>15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</row>
    <row r="17" spans="1:22" x14ac:dyDescent="0.25">
      <c r="A17" s="29">
        <f t="shared" si="0"/>
        <v>16</v>
      </c>
      <c r="B17" s="30"/>
      <c r="C17" s="75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</row>
    <row r="18" spans="1:22" x14ac:dyDescent="0.25">
      <c r="A18" s="29">
        <f t="shared" si="0"/>
        <v>17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</row>
    <row r="19" spans="1:22" x14ac:dyDescent="0.25">
      <c r="A19" s="29">
        <f t="shared" si="0"/>
        <v>18</v>
      </c>
      <c r="B19" s="30"/>
      <c r="C19" s="71"/>
      <c r="D19" s="71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</row>
    <row r="20" spans="1:22" x14ac:dyDescent="0.25">
      <c r="A20" s="29">
        <f>A19+1</f>
        <v>19</v>
      </c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</row>
    <row r="21" spans="1:22" x14ac:dyDescent="0.25">
      <c r="A21" s="29">
        <f t="shared" si="0"/>
        <v>20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</row>
    <row r="22" spans="1:22" x14ac:dyDescent="0.25">
      <c r="A22" s="29">
        <f t="shared" si="0"/>
        <v>21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</row>
    <row r="23" spans="1:22" x14ac:dyDescent="0.25">
      <c r="A23" s="29">
        <f t="shared" si="0"/>
        <v>22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</row>
    <row r="24" spans="1:22" x14ac:dyDescent="0.25">
      <c r="A24" s="29">
        <f t="shared" si="0"/>
        <v>23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</row>
    <row r="25" spans="1:22" x14ac:dyDescent="0.25">
      <c r="A25" s="29">
        <f t="shared" si="0"/>
        <v>24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</row>
    <row r="26" spans="1:22" x14ac:dyDescent="0.25">
      <c r="A26" s="29">
        <f t="shared" si="0"/>
        <v>25</v>
      </c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</row>
    <row r="27" spans="1:22" x14ac:dyDescent="0.25">
      <c r="A27" s="29">
        <f t="shared" si="0"/>
        <v>26</v>
      </c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</row>
    <row r="28" spans="1:22" x14ac:dyDescent="0.25">
      <c r="A28" s="29">
        <f t="shared" si="0"/>
        <v>27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</row>
    <row r="29" spans="1:22" x14ac:dyDescent="0.25">
      <c r="A29" s="29">
        <f t="shared" si="0"/>
        <v>28</v>
      </c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</row>
    <row r="30" spans="1:22" x14ac:dyDescent="0.25">
      <c r="A30" s="29">
        <v>29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</row>
    <row r="31" spans="1:22" x14ac:dyDescent="0.25">
      <c r="A31" s="29">
        <v>30</v>
      </c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</row>
    <row r="32" spans="1:22" x14ac:dyDescent="0.25">
      <c r="A32" s="29">
        <v>31</v>
      </c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</row>
    <row r="33" spans="1:22" ht="25.5" customHeight="1" x14ac:dyDescent="0.25">
      <c r="A33" s="28" t="s">
        <v>46</v>
      </c>
      <c r="B33" s="31">
        <f>SUM(B2:B32)</f>
        <v>0</v>
      </c>
      <c r="C33" s="31">
        <f>SUM(C2:C32)</f>
        <v>0</v>
      </c>
      <c r="D33" s="31">
        <f>SUM(D2:D32)</f>
        <v>0</v>
      </c>
      <c r="E33" s="31">
        <f>SUM(E2:E32)</f>
        <v>0</v>
      </c>
      <c r="F33" s="31">
        <f t="shared" ref="F33:V33" si="1">SUM(F2:F32)</f>
        <v>0</v>
      </c>
      <c r="G33" s="31">
        <f t="shared" si="1"/>
        <v>0</v>
      </c>
      <c r="H33" s="31">
        <f t="shared" si="1"/>
        <v>0</v>
      </c>
      <c r="I33" s="31">
        <f t="shared" si="1"/>
        <v>0</v>
      </c>
      <c r="J33" s="31">
        <f t="shared" si="1"/>
        <v>0</v>
      </c>
      <c r="K33" s="31">
        <f t="shared" si="1"/>
        <v>0</v>
      </c>
      <c r="L33" s="31">
        <f t="shared" si="1"/>
        <v>0</v>
      </c>
      <c r="M33" s="31">
        <f t="shared" si="1"/>
        <v>0</v>
      </c>
      <c r="N33" s="31">
        <f t="shared" si="1"/>
        <v>0</v>
      </c>
      <c r="O33" s="31">
        <f t="shared" si="1"/>
        <v>0</v>
      </c>
      <c r="P33" s="31">
        <f t="shared" si="1"/>
        <v>0</v>
      </c>
      <c r="Q33" s="31">
        <f t="shared" si="1"/>
        <v>0</v>
      </c>
      <c r="R33" s="31">
        <f t="shared" si="1"/>
        <v>0</v>
      </c>
      <c r="S33" s="31">
        <f t="shared" si="1"/>
        <v>0</v>
      </c>
      <c r="T33" s="31">
        <f t="shared" si="1"/>
        <v>0</v>
      </c>
      <c r="U33" s="31"/>
      <c r="V33" s="31">
        <f t="shared" si="1"/>
        <v>0</v>
      </c>
    </row>
    <row r="74" spans="12:12" x14ac:dyDescent="0.25">
      <c r="L74">
        <v>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OUTUBRO 2024</vt:lpstr>
      <vt:lpstr>SPLT</vt:lpstr>
      <vt:lpstr>TLPS</vt:lpstr>
      <vt:lpstr>PATIO</vt:lpstr>
      <vt:lpstr>KONI</vt:lpstr>
      <vt:lpstr>BOULEVARD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Evandro Costa</cp:lastModifiedBy>
  <cp:lastPrinted>2022-06-07T16:11:51Z</cp:lastPrinted>
  <dcterms:created xsi:type="dcterms:W3CDTF">2020-05-12T14:28:13Z</dcterms:created>
  <dcterms:modified xsi:type="dcterms:W3CDTF">2025-01-17T17:15:31Z</dcterms:modified>
</cp:coreProperties>
</file>