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4.xml" ContentType="application/vnd.ms-excel.person+xml"/>
  <Override PartName="/xl/persons/person9.xml" ContentType="application/vnd.ms-excel.person+xml"/>
  <Override PartName="/xl/persons/person22.xml" ContentType="application/vnd.ms-excel.person+xml"/>
  <Override PartName="/xl/persons/person30.xml" ContentType="application/vnd.ms-excel.person+xml"/>
  <Override PartName="/xl/persons/person35.xml" ContentType="application/vnd.ms-excel.person+xml"/>
  <Override PartName="/xl/persons/person38.xml" ContentType="application/vnd.ms-excel.person+xml"/>
  <Override PartName="/xl/persons/person43.xml" ContentType="application/vnd.ms-excel.person+xml"/>
  <Override PartName="/xl/persons/person51.xml" ContentType="application/vnd.ms-excel.person+xml"/>
  <Override PartName="/xl/persons/person55.xml" ContentType="application/vnd.ms-excel.person+xml"/>
  <Override PartName="/xl/persons/person63.xml" ContentType="application/vnd.ms-excel.person+xml"/>
  <Override PartName="/xl/persons/person71.xml" ContentType="application/vnd.ms-excel.person+xml"/>
  <Override PartName="/xl/persons/person77.xml" ContentType="application/vnd.ms-excel.person+xml"/>
  <Override PartName="/xl/persons/person85.xml" ContentType="application/vnd.ms-excel.person+xml"/>
  <Override PartName="/xl/persons/person57.xml" ContentType="application/vnd.ms-excel.person+xml"/>
  <Override PartName="/xl/persons/person80.xml" ContentType="application/vnd.ms-excel.person+xml"/>
  <Override PartName="/xl/persons/person4.xml" ContentType="application/vnd.ms-excel.person+xml"/>
  <Override PartName="/xl/persons/person17.xml" ContentType="application/vnd.ms-excel.person+xml"/>
  <Override PartName="/xl/persons/person12.xml" ContentType="application/vnd.ms-excel.person+xml"/>
  <Override PartName="/xl/persons/person19.xml" ContentType="application/vnd.ms-excel.person+xml"/>
  <Override PartName="/xl/persons/person25.xml" ContentType="application/vnd.ms-excel.person+xml"/>
  <Override PartName="/xl/persons/person28.xml" ContentType="application/vnd.ms-excel.person+xml"/>
  <Override PartName="/xl/persons/person32.xml" ContentType="application/vnd.ms-excel.person+xml"/>
  <Override PartName="/xl/persons/person40.xml" ContentType="application/vnd.ms-excel.person+xml"/>
  <Override PartName="/xl/persons/person46.xml" ContentType="application/vnd.ms-excel.person+xml"/>
  <Override PartName="/xl/persons/person53.xml" ContentType="application/vnd.ms-excel.person+xml"/>
  <Override PartName="/xl/persons/person61.xml" ContentType="application/vnd.ms-excel.person+xml"/>
  <Override PartName="/xl/persons/person66.xml" ContentType="application/vnd.ms-excel.person+xml"/>
  <Override PartName="/xl/persons/person74.xml" ContentType="application/vnd.ms-excel.person+xml"/>
  <Override PartName="/xl/persons/person89.xml" ContentType="application/vnd.ms-excel.person+xml"/>
  <Override PartName="/xl/persons/person48.xml" ContentType="application/vnd.ms-excel.person+xml"/>
  <Override PartName="/xl/persons/person69.xml" ContentType="application/vnd.ms-excel.person+xml"/>
  <Override PartName="/xl/persons/person78.xml" ContentType="application/vnd.ms-excel.person+xml"/>
  <Override PartName="/xl/persons/person82.xml" ContentType="application/vnd.ms-excel.person+xml"/>
  <Override PartName="/xl/persons/person8.xml" ContentType="application/vnd.ms-excel.person+xml"/>
  <Override PartName="/xl/persons/person67.xml" ContentType="application/vnd.ms-excel.person+xml"/>
  <Override PartName="/xl/persons/person59.xml" ContentType="application/vnd.ms-excel.person+xml"/>
  <Override PartName="/xl/persons/person54.xml" ContentType="application/vnd.ms-excel.person+xml"/>
  <Override PartName="/xl/persons/person45.xml" ContentType="application/vnd.ms-excel.person+xml"/>
  <Override PartName="/xl/persons/person37.xml" ContentType="application/vnd.ms-excel.person+xml"/>
  <Override PartName="/xl/persons/person33.xml" ContentType="application/vnd.ms-excel.person+xml"/>
  <Override PartName="/xl/persons/person24.xml" ContentType="application/vnd.ms-excel.person+xml"/>
  <Override PartName="/xl/persons/person20.xml" ContentType="application/vnd.ms-excel.person+xml"/>
  <Override PartName="/xl/persons/person16.xml" ContentType="application/vnd.ms-excel.person+xml"/>
  <Override PartName="/xl/persons/person11.xml" ContentType="application/vnd.ms-excel.person+xml"/>
  <Override PartName="/xl/persons/person3.xml" ContentType="application/vnd.ms-excel.person+xml"/>
  <Override PartName="/xl/persons/person87.xml" ContentType="application/vnd.ms-excel.person+xml"/>
  <Override PartName="/xl/persons/person73.xml" ContentType="application/vnd.ms-excel.person+xml"/>
  <Override PartName="/xl/persons/person70.xml" ContentType="application/vnd.ms-excel.person+xml"/>
  <Override PartName="/xl/persons/person62.xml" ContentType="application/vnd.ms-excel.person+xml"/>
  <Override PartName="/xl/persons/person41.xml" ContentType="application/vnd.ms-excel.person+xml"/>
  <Override PartName="/xl/persons/person81.xml" ContentType="application/vnd.ms-excel.person+xml"/>
  <Override PartName="/xl/persons/person86.xml" ContentType="application/vnd.ms-excel.person+xml"/>
  <Override PartName="/xl/persons/person56.xml" ContentType="application/vnd.ms-excel.person+xml"/>
  <Override PartName="/xl/persons/person0.xml" ContentType="application/vnd.ms-excel.person+xml"/>
  <Override PartName="/xl/persons/person5.xml" ContentType="application/vnd.ms-excel.person+xml"/>
  <Override PartName="/xl/persons/person13.xml" ContentType="application/vnd.ms-excel.person+xml"/>
  <Override PartName="/xl/persons/person21.xml" ContentType="application/vnd.ms-excel.person+xml"/>
  <Override PartName="/xl/persons/person26.xml" ContentType="application/vnd.ms-excel.person+xml"/>
  <Override PartName="/xl/persons/person34.xml" ContentType="application/vnd.ms-excel.person+xml"/>
  <Override PartName="/xl/persons/person47.xml" ContentType="application/vnd.ms-excel.person+xml"/>
  <Override PartName="/xl/persons/person72.xml" ContentType="application/vnd.ms-excel.person+xml"/>
  <Override PartName="/xl/persons/person64.xml" ContentType="application/vnd.ms-excel.person+xml"/>
  <Override PartName="/xl/persons/person58.xml" ContentType="application/vnd.ms-excel.person+xml"/>
  <Override PartName="/xl/persons/person7.xml" ContentType="application/vnd.ms-excel.person+xml"/>
  <Override PartName="/xl/persons/person29.xml" ContentType="application/vnd.ms-excel.person+xml"/>
  <Override PartName="/xl/persons/person42.xml" ContentType="application/vnd.ms-excel.person+xml"/>
  <Override PartName="/xl/persons/person50.xml" ContentType="application/vnd.ms-excel.person+xml"/>
  <Override PartName="/xl/persons/person76.xml" ContentType="application/vnd.ms-excel.person+xml"/>
  <Override PartName="/xl/persons/person79.xml" ContentType="application/vnd.ms-excel.person+xml"/>
  <Override PartName="/xl/persons/person84.xml" ContentType="application/vnd.ms-excel.person+xml"/>
  <Override PartName="/xl/persons/person2.xml" ContentType="application/vnd.ms-excel.person+xml"/>
  <Override PartName="/xl/persons/person10.xml" ContentType="application/vnd.ms-excel.person+xml"/>
  <Override PartName="/xl/persons/person15.xml" ContentType="application/vnd.ms-excel.person+xml"/>
  <Override PartName="/xl/persons/person23.xml" ContentType="application/vnd.ms-excel.person+xml"/>
  <Override PartName="/xl/persons/person36.xml" ContentType="application/vnd.ms-excel.person+xml"/>
  <Override PartName="/xl/persons/person44.xml" ContentType="application/vnd.ms-excel.person+xml"/>
  <Override PartName="/xl/persons/person.xml" ContentType="application/vnd.ms-excel.person+xml"/>
  <Override PartName="/xl/persons/person88.xml" ContentType="application/vnd.ms-excel.person+xml"/>
  <Override PartName="/xl/persons/person83.xml" ContentType="application/vnd.ms-excel.person+xml"/>
  <Override PartName="/xl/persons/person75.xml" ContentType="application/vnd.ms-excel.person+xml"/>
  <Override PartName="/xl/persons/person49.xml" ContentType="application/vnd.ms-excel.person+xml"/>
  <Override PartName="/xl/persons/person18.xml" ContentType="application/vnd.ms-excel.person+xml"/>
  <Override PartName="/xl/persons/person31.xml" ContentType="application/vnd.ms-excel.person+xml"/>
  <Override PartName="/xl/persons/person39.xml" ContentType="application/vnd.ms-excel.person+xml"/>
  <Override PartName="/xl/persons/person52.xml" ContentType="application/vnd.ms-excel.person+xml"/>
  <Override PartName="/xl/persons/person60.xml" ContentType="application/vnd.ms-excel.person+xml"/>
  <Override PartName="/xl/persons/person65.xml" ContentType="application/vnd.ms-excel.person+xml"/>
  <Override PartName="/xl/persons/person68.xml" ContentType="application/vnd.ms-excel.person+xml"/>
  <Override PartName="/xl/persons/person1.xml" ContentType="application/vnd.ms-excel.person+xml"/>
  <Override PartName="/xl/persons/person6.xml" ContentType="application/vnd.ms-excel.person+xml"/>
  <Override PartName="/xl/persons/person27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d.docs.live.net/f88a172aeb6821ba/Área de Trabalho/NOVA BORDRO/BORDERO 2024/"/>
    </mc:Choice>
  </mc:AlternateContent>
  <xr:revisionPtr revIDLastSave="435" documentId="13_ncr:1_{D147424B-C9B0-4565-B73F-07544F76A5B0}" xr6:coauthVersionLast="47" xr6:coauthVersionMax="47" xr10:uidLastSave="{B4922CF7-79A5-473E-BA4D-28C981E16DB9}"/>
  <bookViews>
    <workbookView xWindow="-120" yWindow="-120" windowWidth="20730" windowHeight="11160" activeTab="4" xr2:uid="{00000000-000D-0000-FFFF-FFFF00000000}"/>
  </bookViews>
  <sheets>
    <sheet name="SETEMBRO 2024" sheetId="4" r:id="rId1"/>
    <sheet name="SPLT" sheetId="6" r:id="rId2"/>
    <sheet name="TLPS" sheetId="7" r:id="rId3"/>
    <sheet name="PATIO" sheetId="9" r:id="rId4"/>
    <sheet name="KONI" sheetId="5" r:id="rId5"/>
    <sheet name="BOULEVARD" sheetId="10" r:id="rId6"/>
  </sheets>
  <calcPr calcId="191029"/>
</workbook>
</file>

<file path=xl/calcChain.xml><?xml version="1.0" encoding="utf-8"?>
<calcChain xmlns="http://schemas.openxmlformats.org/spreadsheetml/2006/main">
  <c r="C33" i="9" l="1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B33" i="9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B33" i="5"/>
  <c r="C33" i="7"/>
  <c r="D33" i="7"/>
  <c r="B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F33" i="7"/>
  <c r="G33" i="7"/>
  <c r="H33" i="7"/>
  <c r="I33" i="7"/>
  <c r="J33" i="7"/>
  <c r="K33" i="7"/>
  <c r="L33" i="7"/>
  <c r="M33" i="7"/>
  <c r="E33" i="7"/>
  <c r="G33" i="6"/>
  <c r="B33" i="10"/>
  <c r="B33" i="6"/>
  <c r="C33" i="6"/>
  <c r="Z33" i="6"/>
  <c r="AA33" i="6"/>
  <c r="AB33" i="6"/>
  <c r="AC33" i="6"/>
  <c r="AD33" i="6"/>
  <c r="AE33" i="6"/>
  <c r="AF33" i="6"/>
  <c r="P33" i="6"/>
  <c r="Q33" i="6"/>
  <c r="R33" i="6"/>
  <c r="S33" i="6"/>
  <c r="T33" i="6"/>
  <c r="U33" i="6"/>
  <c r="V33" i="6"/>
  <c r="W33" i="6"/>
  <c r="X33" i="6"/>
  <c r="Y33" i="6"/>
  <c r="D33" i="6"/>
  <c r="E33" i="6"/>
  <c r="F33" i="6"/>
  <c r="H33" i="6"/>
  <c r="I33" i="6"/>
  <c r="J33" i="6"/>
  <c r="K33" i="6"/>
  <c r="L33" i="6"/>
  <c r="M33" i="6"/>
  <c r="N33" i="6"/>
  <c r="O33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5" i="9"/>
  <c r="A3" i="9"/>
  <c r="A4" i="9" s="1"/>
  <c r="D6" i="4"/>
  <c r="D5" i="4"/>
  <c r="H5" i="4"/>
  <c r="X5" i="4"/>
  <c r="T5" i="4"/>
  <c r="P5" i="4"/>
  <c r="L5" i="4"/>
  <c r="A6" i="9" l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D7" i="4"/>
  <c r="D4" i="4"/>
  <c r="A3" i="10" l="1"/>
  <c r="A4" i="10" s="1"/>
  <c r="A5" i="10" s="1"/>
  <c r="A6" i="10" s="1"/>
  <c r="A7" i="10" s="1"/>
  <c r="A8" i="10" s="1"/>
  <c r="A9" i="10" s="1"/>
  <c r="A10" i="10" s="1"/>
  <c r="A11" i="10" s="1"/>
  <c r="A12" i="10" s="1"/>
  <c r="A13" i="10" s="1"/>
  <c r="A14" i="10" s="1"/>
  <c r="A15" i="10" s="1"/>
  <c r="A16" i="10" s="1"/>
  <c r="A17" i="10" s="1"/>
  <c r="A18" i="10" s="1"/>
  <c r="A19" i="10" s="1"/>
  <c r="A20" i="10" s="1"/>
  <c r="A21" i="10" s="1"/>
  <c r="A22" i="10" s="1"/>
  <c r="A23" i="10" s="1"/>
  <c r="A24" i="10" s="1"/>
  <c r="A25" i="10" s="1"/>
  <c r="A26" i="10" s="1"/>
  <c r="A27" i="10" s="1"/>
  <c r="A28" i="10" s="1"/>
  <c r="A29" i="10" s="1"/>
  <c r="T6" i="4"/>
  <c r="H6" i="4"/>
  <c r="P6" i="4"/>
  <c r="L6" i="4"/>
  <c r="D33" i="10"/>
  <c r="C33" i="10"/>
  <c r="P4" i="4" l="1"/>
  <c r="P7" i="4"/>
  <c r="T7" i="4"/>
  <c r="T4" i="4"/>
  <c r="L4" i="4"/>
  <c r="L7" i="4"/>
  <c r="H4" i="4"/>
  <c r="H7" i="4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5" i="5" s="1"/>
  <c r="A16" i="5" s="1"/>
  <c r="A17" i="5" s="1"/>
  <c r="A18" i="5" s="1"/>
  <c r="A19" i="5" s="1"/>
  <c r="A20" i="5" s="1"/>
  <c r="A21" i="5" s="1"/>
  <c r="V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22" i="5" l="1"/>
  <c r="A23" i="5" s="1"/>
  <c r="A24" i="5" s="1"/>
  <c r="A25" i="5" s="1"/>
  <c r="A26" i="5" s="1"/>
  <c r="A27" i="5" s="1"/>
  <c r="A28" i="5" s="1"/>
  <c r="A29" i="5" s="1"/>
  <c r="A30" i="5" s="1"/>
  <c r="U17" i="4"/>
  <c r="X6" i="4"/>
  <c r="Y17" i="4" l="1"/>
  <c r="X7" i="4"/>
  <c r="X4" i="4"/>
  <c r="D10" i="4"/>
  <c r="D13" i="4"/>
  <c r="E13" i="4" s="1"/>
  <c r="I17" i="4"/>
  <c r="H10" i="4"/>
  <c r="H13" i="4"/>
  <c r="I13" i="4" s="1"/>
  <c r="T10" i="4"/>
  <c r="I14" i="4"/>
  <c r="H16" i="4"/>
  <c r="I16" i="4" s="1"/>
  <c r="E16" i="4"/>
  <c r="X16" i="4"/>
  <c r="Y16" i="4" s="1"/>
  <c r="Y18" i="4" s="1"/>
  <c r="X10" i="4"/>
  <c r="I11" i="4"/>
  <c r="Y11" i="4"/>
  <c r="T13" i="4"/>
  <c r="U13" i="4" s="1"/>
  <c r="E14" i="4"/>
  <c r="U14" i="4"/>
  <c r="X13" i="4"/>
  <c r="Y13" i="4" s="1"/>
  <c r="T16" i="4"/>
  <c r="U16" i="4" s="1"/>
  <c r="U11" i="4"/>
  <c r="E11" i="4"/>
  <c r="E17" i="4"/>
  <c r="Y14" i="4"/>
  <c r="I18" i="4" l="1"/>
  <c r="I15" i="4"/>
  <c r="Y10" i="4"/>
  <c r="Y12" i="4" s="1"/>
  <c r="I10" i="4"/>
  <c r="I12" i="4" s="1"/>
  <c r="U10" i="4"/>
  <c r="U12" i="4" s="1"/>
  <c r="E10" i="4"/>
  <c r="E12" i="4" s="1"/>
  <c r="E18" i="4"/>
  <c r="E15" i="4"/>
  <c r="M14" i="4"/>
  <c r="L13" i="4"/>
  <c r="M13" i="4" s="1"/>
  <c r="L16" i="4"/>
  <c r="M16" i="4" s="1"/>
  <c r="M17" i="4"/>
  <c r="M11" i="4"/>
  <c r="L10" i="4"/>
  <c r="U15" i="4"/>
  <c r="P16" i="4"/>
  <c r="Q16" i="4" s="1"/>
  <c r="P10" i="4"/>
  <c r="Q11" i="4"/>
  <c r="Q14" i="4"/>
  <c r="P13" i="4"/>
  <c r="Q13" i="4" s="1"/>
  <c r="Q17" i="4"/>
  <c r="Y15" i="4"/>
  <c r="M10" i="4" l="1"/>
  <c r="M12" i="4" s="1"/>
  <c r="Q10" i="4"/>
  <c r="Q12" i="4" s="1"/>
  <c r="Q15" i="4"/>
  <c r="Q18" i="4"/>
  <c r="M18" i="4"/>
  <c r="M15" i="4"/>
</calcChain>
</file>

<file path=xl/sharedStrings.xml><?xml version="1.0" encoding="utf-8"?>
<sst xmlns="http://schemas.openxmlformats.org/spreadsheetml/2006/main" count="608" uniqueCount="124">
  <si>
    <t>Vendas Diárias</t>
  </si>
  <si>
    <t>Gerente</t>
  </si>
  <si>
    <t>Equipe</t>
  </si>
  <si>
    <t>1ª Meta</t>
  </si>
  <si>
    <t>2ª Meta</t>
  </si>
  <si>
    <t>Projeção</t>
  </si>
  <si>
    <t>Dia</t>
  </si>
  <si>
    <t>dom</t>
  </si>
  <si>
    <t>seg</t>
  </si>
  <si>
    <t>ter</t>
  </si>
  <si>
    <t>qua</t>
  </si>
  <si>
    <t>qui</t>
  </si>
  <si>
    <t>sex</t>
  </si>
  <si>
    <t>sáb</t>
  </si>
  <si>
    <t>3ª Meta</t>
  </si>
  <si>
    <t>Metas de Vendas</t>
  </si>
  <si>
    <t xml:space="preserve">B O N I F I C A Ç Õ E S </t>
  </si>
  <si>
    <t>Vendas Acumuladas</t>
  </si>
  <si>
    <t>META DIÁRIA DE VENDAS PARA ALCANÇAR 2ª META</t>
  </si>
  <si>
    <t>Média/ Diária Realizada</t>
  </si>
  <si>
    <t>MÉDIA DIÁRIA DE VENDAS PARA ALCANÇAR 1ª META</t>
  </si>
  <si>
    <t>SPOLETO BSB</t>
  </si>
  <si>
    <t>SPOLETO CNB</t>
  </si>
  <si>
    <t>PEIXE PATIO</t>
  </si>
  <si>
    <t>KONI</t>
  </si>
  <si>
    <t>META DE FATURAMENTO</t>
  </si>
  <si>
    <t>DIA</t>
  </si>
  <si>
    <t>DINHEIRO</t>
  </si>
  <si>
    <t>MASTER CRED</t>
  </si>
  <si>
    <t>VOUCHER</t>
  </si>
  <si>
    <t>VALE</t>
  </si>
  <si>
    <t>EXTRA</t>
  </si>
  <si>
    <t>PÃO</t>
  </si>
  <si>
    <t>DESPESAS</t>
  </si>
  <si>
    <t>VISA CRED</t>
  </si>
  <si>
    <t>VISA DEB</t>
  </si>
  <si>
    <t>ALMOÇO</t>
  </si>
  <si>
    <t>PASSAGEM</t>
  </si>
  <si>
    <t>MASTER DEB</t>
  </si>
  <si>
    <t>ALELO</t>
  </si>
  <si>
    <t>TICKET</t>
  </si>
  <si>
    <t>ELO DEB</t>
  </si>
  <si>
    <t>ELO CRED</t>
  </si>
  <si>
    <t>AMERICAN</t>
  </si>
  <si>
    <t>SODEXO</t>
  </si>
  <si>
    <t>VR</t>
  </si>
  <si>
    <t>TOTAL</t>
  </si>
  <si>
    <t>IFOOD</t>
  </si>
  <si>
    <t>RAPPI</t>
  </si>
  <si>
    <t>....... +14</t>
  </si>
  <si>
    <t>GRATIFI</t>
  </si>
  <si>
    <t>DISCRI</t>
  </si>
  <si>
    <t>GRATIF</t>
  </si>
  <si>
    <t>CONSUMO</t>
  </si>
  <si>
    <t>DISTRI</t>
  </si>
  <si>
    <t>DISCRIM</t>
  </si>
  <si>
    <t>NOME</t>
  </si>
  <si>
    <t>DEPESAS</t>
  </si>
  <si>
    <t>[J</t>
  </si>
  <si>
    <t>PIX</t>
  </si>
  <si>
    <t xml:space="preserve"> </t>
  </si>
  <si>
    <t>PIX:</t>
  </si>
  <si>
    <t xml:space="preserve">  </t>
  </si>
  <si>
    <t/>
  </si>
  <si>
    <t>MARC</t>
  </si>
  <si>
    <t>POKE´S</t>
  </si>
  <si>
    <t>CONSUME</t>
  </si>
  <si>
    <t>PASSAGENS</t>
  </si>
  <si>
    <t>210.00,00</t>
  </si>
  <si>
    <t>SPLT</t>
  </si>
  <si>
    <t>CNB</t>
  </si>
  <si>
    <t>RISOTO</t>
  </si>
  <si>
    <t>SALADA</t>
  </si>
  <si>
    <t>CARNE</t>
  </si>
  <si>
    <t xml:space="preserve">RISOTO </t>
  </si>
  <si>
    <t>YAKISOBA</t>
  </si>
  <si>
    <t>MIMO IFFOD</t>
  </si>
  <si>
    <t>META DIÁRIA DE VENDAS PARA ALCANÇAR 3ª META</t>
  </si>
  <si>
    <t>MERCADO</t>
  </si>
  <si>
    <t>ADESIVO</t>
  </si>
  <si>
    <t>PIZZA</t>
  </si>
  <si>
    <t>FLAVIO</t>
  </si>
  <si>
    <t>ADESIVOS E XEROX</t>
  </si>
  <si>
    <t xml:space="preserve">ME </t>
  </si>
  <si>
    <t>GABRIEL</t>
  </si>
  <si>
    <t>PRISCILA</t>
  </si>
  <si>
    <t>CHRISTIANE</t>
  </si>
  <si>
    <t>FLAVIO E GABRIEL</t>
  </si>
  <si>
    <t>ADESIVOS E BALINHA</t>
  </si>
  <si>
    <t>??</t>
  </si>
  <si>
    <t>UVA PASSAS</t>
  </si>
  <si>
    <t>LENIR</t>
  </si>
  <si>
    <t>BALINHAS IFFOD</t>
  </si>
  <si>
    <t>ADESIVOS IFFOD</t>
  </si>
  <si>
    <t>KENIA</t>
  </si>
  <si>
    <t>ELINEUDO</t>
  </si>
  <si>
    <t>STEFANY</t>
  </si>
  <si>
    <t>VALDIR</t>
  </si>
  <si>
    <t>ANA PAULA</t>
  </si>
  <si>
    <t>ELQUIANA</t>
  </si>
  <si>
    <t>LORRANY</t>
  </si>
  <si>
    <t>SUELIR</t>
  </si>
  <si>
    <t>KENYA</t>
  </si>
  <si>
    <t>IDALIA</t>
  </si>
  <si>
    <t>EDUARDO</t>
  </si>
  <si>
    <t>RAFAEL</t>
  </si>
  <si>
    <t>BEATRIZ</t>
  </si>
  <si>
    <t>3,0,40</t>
  </si>
  <si>
    <t>LUANA</t>
  </si>
  <si>
    <t>ADESIVOS</t>
  </si>
  <si>
    <t>BONI DE VENDA</t>
  </si>
  <si>
    <t>DESCR</t>
  </si>
  <si>
    <t>BALA IFOOD</t>
  </si>
  <si>
    <t>JHONY</t>
  </si>
  <si>
    <t>ADESIVOS IFOODS</t>
  </si>
  <si>
    <t>REMEDIO</t>
  </si>
  <si>
    <t>CAFÉ REUNIAO</t>
  </si>
  <si>
    <t>ANTONIA</t>
  </si>
  <si>
    <t>1306,,03</t>
  </si>
  <si>
    <t>BONIFI DE VENDA</t>
  </si>
  <si>
    <t>ULTENSILIO</t>
  </si>
  <si>
    <t>AÇÃO DELIVERY</t>
  </si>
  <si>
    <t>,ANUTENÇÃO</t>
  </si>
  <si>
    <t>XEROX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</si>
</sst>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  <numFmt numFmtId="165" formatCode="00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Calibri"/>
      <family val="2"/>
      <scheme val="minor"/>
    </font>
    <font>
      <sz val="16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sz val="11"/>
      <color indexed="8"/>
      <name val="Calibri"/>
      <family val="2"/>
      <scheme val="minor"/>
    </font>
    <font>
      <b/>
      <i/>
      <sz val="11"/>
      <color theme="8" tint="-0.249977111117893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rgb="FF000000"/>
      </bottom>
      <diagonal/>
    </border>
    <border>
      <left/>
      <right style="hair">
        <color indexed="64"/>
      </right>
      <top style="hair">
        <color indexed="64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4" fontId="1" fillId="0" borderId="0" applyFont="0" applyFill="0" applyBorder="0" applyAlignment="0" applyProtection="0"/>
    <xf numFmtId="0" fontId="40" fillId="0" borderId="0"/>
  </cellStyleXfs>
  <cellXfs count="138">
    <xf numFmtId="0" fontId="0" fillId="0" borderId="0" xfId="0"/>
    <xf numFmtId="0" fontId="0" fillId="0" borderId="0" xfId="0" applyAlignment="1">
      <alignment vertical="center"/>
    </xf>
    <xf numFmtId="0" fontId="19" fillId="0" borderId="0" xfId="0" applyFont="1" applyAlignment="1">
      <alignment vertical="center"/>
    </xf>
    <xf numFmtId="0" fontId="0" fillId="0" borderId="0" xfId="0" applyAlignment="1">
      <alignment horizontal="right" vertical="center"/>
    </xf>
    <xf numFmtId="0" fontId="22" fillId="0" borderId="0" xfId="0" applyFont="1" applyAlignment="1">
      <alignment vertical="center"/>
    </xf>
    <xf numFmtId="0" fontId="0" fillId="33" borderId="0" xfId="0" applyFill="1" applyAlignment="1">
      <alignment vertical="center"/>
    </xf>
    <xf numFmtId="0" fontId="18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0" fillId="33" borderId="0" xfId="0" applyFill="1" applyAlignment="1">
      <alignment horizontal="right" vertical="center"/>
    </xf>
    <xf numFmtId="0" fontId="17" fillId="33" borderId="0" xfId="0" applyFont="1" applyFill="1" applyAlignment="1">
      <alignment horizontal="center" vertical="center"/>
    </xf>
    <xf numFmtId="0" fontId="17" fillId="33" borderId="0" xfId="0" applyFont="1" applyFill="1" applyAlignment="1">
      <alignment vertical="center"/>
    </xf>
    <xf numFmtId="0" fontId="24" fillId="33" borderId="0" xfId="0" applyFont="1" applyFill="1" applyAlignment="1">
      <alignment horizontal="center" vertical="center"/>
    </xf>
    <xf numFmtId="0" fontId="16" fillId="33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26" fillId="33" borderId="0" xfId="0" applyFont="1" applyFill="1" applyAlignment="1">
      <alignment vertical="center"/>
    </xf>
    <xf numFmtId="0" fontId="26" fillId="0" borderId="0" xfId="0" applyFont="1" applyAlignment="1">
      <alignment horizontal="center" vertical="center"/>
    </xf>
    <xf numFmtId="0" fontId="19" fillId="33" borderId="0" xfId="0" applyFont="1" applyFill="1" applyAlignment="1">
      <alignment horizontal="center" vertical="center"/>
    </xf>
    <xf numFmtId="0" fontId="27" fillId="0" borderId="0" xfId="0" applyFont="1" applyAlignment="1">
      <alignment vertical="center"/>
    </xf>
    <xf numFmtId="4" fontId="17" fillId="33" borderId="0" xfId="0" applyNumberFormat="1" applyFont="1" applyFill="1" applyAlignment="1">
      <alignment horizontal="center" vertical="center"/>
    </xf>
    <xf numFmtId="4" fontId="13" fillId="33" borderId="0" xfId="0" applyNumberFormat="1" applyFont="1" applyFill="1" applyAlignment="1">
      <alignment horizontal="center" vertical="center"/>
    </xf>
    <xf numFmtId="164" fontId="0" fillId="33" borderId="0" xfId="0" applyNumberFormat="1" applyFill="1" applyAlignment="1">
      <alignment vertical="center"/>
    </xf>
    <xf numFmtId="0" fontId="29" fillId="33" borderId="0" xfId="0" applyFont="1" applyFill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44" fontId="0" fillId="0" borderId="0" xfId="42" applyFont="1" applyAlignment="1">
      <alignment horizontal="center"/>
    </xf>
    <xf numFmtId="0" fontId="13" fillId="36" borderId="26" xfId="0" applyFont="1" applyFill="1" applyBorder="1" applyAlignment="1">
      <alignment horizontal="center" vertical="center"/>
    </xf>
    <xf numFmtId="0" fontId="30" fillId="37" borderId="26" xfId="0" applyFont="1" applyFill="1" applyBorder="1" applyAlignment="1">
      <alignment horizontal="center"/>
    </xf>
    <xf numFmtId="44" fontId="30" fillId="37" borderId="26" xfId="42" applyFont="1" applyFill="1" applyBorder="1" applyAlignment="1">
      <alignment horizontal="center"/>
    </xf>
    <xf numFmtId="44" fontId="13" fillId="36" borderId="26" xfId="42" applyFont="1" applyFill="1" applyBorder="1" applyAlignment="1">
      <alignment horizontal="center" vertical="center"/>
    </xf>
    <xf numFmtId="4" fontId="17" fillId="0" borderId="0" xfId="0" applyNumberFormat="1" applyFont="1" applyAlignment="1">
      <alignment horizontal="center" vertical="center"/>
    </xf>
    <xf numFmtId="4" fontId="17" fillId="0" borderId="0" xfId="0" applyNumberFormat="1" applyFont="1" applyAlignment="1">
      <alignment vertical="center"/>
    </xf>
    <xf numFmtId="4" fontId="28" fillId="0" borderId="0" xfId="0" applyNumberFormat="1" applyFont="1" applyAlignment="1">
      <alignment horizontal="center" vertical="center"/>
    </xf>
    <xf numFmtId="4" fontId="28" fillId="0" borderId="0" xfId="0" applyNumberFormat="1" applyFont="1" applyAlignment="1">
      <alignment vertical="center"/>
    </xf>
    <xf numFmtId="4" fontId="24" fillId="0" borderId="0" xfId="0" applyNumberFormat="1" applyFont="1" applyAlignment="1">
      <alignment horizontal="center" vertical="center"/>
    </xf>
    <xf numFmtId="4" fontId="24" fillId="0" borderId="0" xfId="0" applyNumberFormat="1" applyFont="1" applyAlignment="1">
      <alignment vertical="center"/>
    </xf>
    <xf numFmtId="0" fontId="24" fillId="0" borderId="0" xfId="0" applyFont="1" applyAlignment="1">
      <alignment horizontal="center" vertical="center"/>
    </xf>
    <xf numFmtId="4" fontId="29" fillId="0" borderId="0" xfId="0" applyNumberFormat="1" applyFont="1" applyAlignment="1">
      <alignment horizontal="center" vertical="center"/>
    </xf>
    <xf numFmtId="0" fontId="17" fillId="0" borderId="0" xfId="0" applyFont="1" applyAlignment="1">
      <alignment vertical="center"/>
    </xf>
    <xf numFmtId="4" fontId="13" fillId="0" borderId="0" xfId="0" applyNumberFormat="1" applyFont="1" applyAlignment="1">
      <alignment horizontal="center" vertical="center"/>
    </xf>
    <xf numFmtId="0" fontId="26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4" fontId="13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164" fontId="16" fillId="0" borderId="0" xfId="0" applyNumberFormat="1" applyFont="1" applyAlignment="1">
      <alignment vertical="center"/>
    </xf>
    <xf numFmtId="0" fontId="31" fillId="0" borderId="0" xfId="0" applyFont="1" applyAlignment="1">
      <alignment vertical="center"/>
    </xf>
    <xf numFmtId="4" fontId="35" fillId="0" borderId="0" xfId="0" applyNumberFormat="1" applyFont="1" applyAlignment="1">
      <alignment horizontal="center" vertical="center"/>
    </xf>
    <xf numFmtId="4" fontId="35" fillId="0" borderId="0" xfId="0" applyNumberFormat="1" applyFont="1" applyAlignment="1">
      <alignment vertical="center"/>
    </xf>
    <xf numFmtId="0" fontId="35" fillId="0" borderId="0" xfId="0" applyFont="1" applyAlignment="1">
      <alignment horizontal="center" vertical="center"/>
    </xf>
    <xf numFmtId="17" fontId="21" fillId="36" borderId="26" xfId="0" applyNumberFormat="1" applyFont="1" applyFill="1" applyBorder="1" applyAlignment="1">
      <alignment horizontal="center" vertical="center"/>
    </xf>
    <xf numFmtId="164" fontId="23" fillId="38" borderId="26" xfId="0" applyNumberFormat="1" applyFont="1" applyFill="1" applyBorder="1" applyAlignment="1">
      <alignment horizontal="center" vertical="center" wrapText="1"/>
    </xf>
    <xf numFmtId="4" fontId="13" fillId="36" borderId="0" xfId="0" applyNumberFormat="1" applyFont="1" applyFill="1" applyAlignment="1">
      <alignment horizontal="center" vertical="center"/>
    </xf>
    <xf numFmtId="4" fontId="13" fillId="38" borderId="0" xfId="0" applyNumberFormat="1" applyFont="1" applyFill="1" applyAlignment="1">
      <alignment horizontal="center" vertical="center"/>
    </xf>
    <xf numFmtId="164" fontId="18" fillId="36" borderId="21" xfId="0" applyNumberFormat="1" applyFont="1" applyFill="1" applyBorder="1" applyAlignment="1">
      <alignment horizontal="center" vertical="center"/>
    </xf>
    <xf numFmtId="164" fontId="13" fillId="36" borderId="13" xfId="0" applyNumberFormat="1" applyFont="1" applyFill="1" applyBorder="1" applyAlignment="1">
      <alignment horizontal="center" vertical="center"/>
    </xf>
    <xf numFmtId="164" fontId="25" fillId="36" borderId="13" xfId="0" applyNumberFormat="1" applyFont="1" applyFill="1" applyBorder="1" applyAlignment="1">
      <alignment horizontal="center" vertical="center"/>
    </xf>
    <xf numFmtId="4" fontId="31" fillId="33" borderId="16" xfId="0" applyNumberFormat="1" applyFont="1" applyFill="1" applyBorder="1" applyAlignment="1">
      <alignment horizontal="center" vertical="center"/>
    </xf>
    <xf numFmtId="4" fontId="31" fillId="33" borderId="21" xfId="0" applyNumberFormat="1" applyFont="1" applyFill="1" applyBorder="1" applyAlignment="1">
      <alignment horizontal="center" vertical="center"/>
    </xf>
    <xf numFmtId="0" fontId="13" fillId="36" borderId="17" xfId="0" applyFont="1" applyFill="1" applyBorder="1" applyAlignment="1">
      <alignment horizontal="center" vertical="center" wrapText="1"/>
    </xf>
    <xf numFmtId="165" fontId="36" fillId="34" borderId="10" xfId="0" applyNumberFormat="1" applyFont="1" applyFill="1" applyBorder="1" applyAlignment="1">
      <alignment horizontal="center" vertical="center" wrapText="1"/>
    </xf>
    <xf numFmtId="8" fontId="36" fillId="34" borderId="10" xfId="0" applyNumberFormat="1" applyFont="1" applyFill="1" applyBorder="1" applyAlignment="1">
      <alignment horizontal="right" vertical="center" wrapText="1"/>
    </xf>
    <xf numFmtId="164" fontId="36" fillId="34" borderId="10" xfId="0" applyNumberFormat="1" applyFont="1" applyFill="1" applyBorder="1" applyAlignment="1">
      <alignment horizontal="right" vertical="center" wrapText="1"/>
    </xf>
    <xf numFmtId="164" fontId="36" fillId="34" borderId="18" xfId="0" applyNumberFormat="1" applyFont="1" applyFill="1" applyBorder="1" applyAlignment="1">
      <alignment horizontal="right" vertical="center" wrapText="1"/>
    </xf>
    <xf numFmtId="0" fontId="31" fillId="33" borderId="0" xfId="0" applyFont="1" applyFill="1" applyAlignment="1">
      <alignment vertical="center"/>
    </xf>
    <xf numFmtId="164" fontId="32" fillId="33" borderId="26" xfId="42" applyNumberFormat="1" applyFont="1" applyFill="1" applyBorder="1" applyAlignment="1">
      <alignment horizontal="center" vertical="center"/>
    </xf>
    <xf numFmtId="0" fontId="35" fillId="33" borderId="0" xfId="0" applyFont="1" applyFill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2" fillId="33" borderId="26" xfId="0" applyFont="1" applyFill="1" applyBorder="1" applyAlignment="1">
      <alignment horizontal="center" vertical="center"/>
    </xf>
    <xf numFmtId="0" fontId="33" fillId="0" borderId="0" xfId="0" applyFont="1" applyAlignment="1">
      <alignment vertical="center"/>
    </xf>
    <xf numFmtId="44" fontId="14" fillId="37" borderId="26" xfId="42" applyFont="1" applyFill="1" applyBorder="1" applyAlignment="1">
      <alignment horizontal="center"/>
    </xf>
    <xf numFmtId="0" fontId="37" fillId="0" borderId="0" xfId="0" applyFont="1"/>
    <xf numFmtId="44" fontId="38" fillId="37" borderId="26" xfId="42" applyFont="1" applyFill="1" applyBorder="1" applyAlignment="1">
      <alignment horizontal="center"/>
    </xf>
    <xf numFmtId="8" fontId="30" fillId="37" borderId="26" xfId="42" applyNumberFormat="1" applyFont="1" applyFill="1" applyBorder="1" applyAlignment="1">
      <alignment horizontal="center"/>
    </xf>
    <xf numFmtId="0" fontId="0" fillId="37" borderId="0" xfId="0" applyFill="1"/>
    <xf numFmtId="44" fontId="39" fillId="37" borderId="26" xfId="42" applyFont="1" applyFill="1" applyBorder="1" applyAlignment="1">
      <alignment horizontal="center"/>
    </xf>
    <xf numFmtId="0" fontId="16" fillId="0" borderId="0" xfId="0" quotePrefix="1" applyFont="1" applyAlignment="1">
      <alignment vertical="center"/>
    </xf>
    <xf numFmtId="165" fontId="36" fillId="33" borderId="0" xfId="0" applyNumberFormat="1" applyFont="1" applyFill="1" applyAlignment="1">
      <alignment horizontal="center" vertical="center" wrapText="1"/>
    </xf>
    <xf numFmtId="165" fontId="36" fillId="33" borderId="10" xfId="0" applyNumberFormat="1" applyFont="1" applyFill="1" applyBorder="1" applyAlignment="1">
      <alignment horizontal="center" vertical="center" wrapText="1"/>
    </xf>
    <xf numFmtId="164" fontId="30" fillId="37" borderId="26" xfId="0" applyNumberFormat="1" applyFont="1" applyFill="1" applyBorder="1" applyAlignment="1">
      <alignment horizontal="center"/>
    </xf>
    <xf numFmtId="164" fontId="41" fillId="34" borderId="10" xfId="0" applyNumberFormat="1" applyFont="1" applyFill="1" applyBorder="1" applyAlignment="1">
      <alignment horizontal="right" vertical="center" wrapText="1"/>
    </xf>
    <xf numFmtId="44" fontId="17" fillId="0" borderId="0" xfId="42" applyFont="1" applyAlignment="1">
      <alignment horizontal="center"/>
    </xf>
    <xf numFmtId="44" fontId="17" fillId="33" borderId="0" xfId="42" applyFont="1" applyFill="1" applyBorder="1" applyAlignment="1">
      <alignment horizontal="center"/>
    </xf>
    <xf numFmtId="44" fontId="14" fillId="39" borderId="26" xfId="42" applyFont="1" applyFill="1" applyBorder="1" applyAlignment="1">
      <alignment horizontal="center"/>
    </xf>
    <xf numFmtId="44" fontId="30" fillId="34" borderId="26" xfId="42" applyFont="1" applyFill="1" applyBorder="1" applyAlignment="1">
      <alignment horizontal="center"/>
    </xf>
    <xf numFmtId="44" fontId="14" fillId="40" borderId="26" xfId="42" applyFont="1" applyFill="1" applyBorder="1" applyAlignment="1">
      <alignment horizontal="center"/>
    </xf>
    <xf numFmtId="0" fontId="42" fillId="36" borderId="26" xfId="0" applyFont="1" applyFill="1" applyBorder="1" applyAlignment="1">
      <alignment horizontal="center" vertical="center"/>
    </xf>
    <xf numFmtId="0" fontId="43" fillId="0" borderId="0" xfId="0" applyFont="1"/>
    <xf numFmtId="44" fontId="44" fillId="37" borderId="26" xfId="42" applyFont="1" applyFill="1" applyBorder="1" applyAlignment="1">
      <alignment horizontal="center"/>
    </xf>
    <xf numFmtId="44" fontId="45" fillId="37" borderId="26" xfId="42" applyFont="1" applyFill="1" applyBorder="1" applyAlignment="1">
      <alignment horizontal="center"/>
    </xf>
    <xf numFmtId="44" fontId="46" fillId="37" borderId="26" xfId="42" applyFont="1" applyFill="1" applyBorder="1" applyAlignment="1">
      <alignment horizontal="center"/>
    </xf>
    <xf numFmtId="44" fontId="30" fillId="39" borderId="26" xfId="42" applyFont="1" applyFill="1" applyBorder="1" applyAlignment="1">
      <alignment horizontal="center"/>
    </xf>
    <xf numFmtId="44" fontId="38" fillId="39" borderId="26" xfId="42" applyFont="1" applyFill="1" applyBorder="1" applyAlignment="1">
      <alignment horizontal="center"/>
    </xf>
    <xf numFmtId="164" fontId="23" fillId="36" borderId="13" xfId="0" applyNumberFormat="1" applyFont="1" applyFill="1" applyBorder="1" applyAlignment="1">
      <alignment horizontal="left" vertical="center"/>
    </xf>
    <xf numFmtId="164" fontId="23" fillId="36" borderId="16" xfId="0" applyNumberFormat="1" applyFont="1" applyFill="1" applyBorder="1" applyAlignment="1">
      <alignment horizontal="left" vertical="center"/>
    </xf>
    <xf numFmtId="0" fontId="13" fillId="38" borderId="11" xfId="0" applyFont="1" applyFill="1" applyBorder="1" applyAlignment="1">
      <alignment horizontal="right" vertical="center" wrapText="1"/>
    </xf>
    <xf numFmtId="0" fontId="13" fillId="38" borderId="12" xfId="0" applyFont="1" applyFill="1" applyBorder="1" applyAlignment="1">
      <alignment horizontal="right" vertical="center" wrapText="1"/>
    </xf>
    <xf numFmtId="0" fontId="13" fillId="38" borderId="14" xfId="0" applyFont="1" applyFill="1" applyBorder="1" applyAlignment="1">
      <alignment horizontal="right" vertical="center" wrapText="1"/>
    </xf>
    <xf numFmtId="0" fontId="13" fillId="38" borderId="15" xfId="0" applyFont="1" applyFill="1" applyBorder="1" applyAlignment="1">
      <alignment horizontal="right" vertical="center" wrapText="1"/>
    </xf>
    <xf numFmtId="164" fontId="23" fillId="38" borderId="26" xfId="0" applyNumberFormat="1" applyFont="1" applyFill="1" applyBorder="1" applyAlignment="1">
      <alignment horizontal="center" vertical="center"/>
    </xf>
    <xf numFmtId="0" fontId="23" fillId="38" borderId="26" xfId="0" applyFont="1" applyFill="1" applyBorder="1" applyAlignment="1">
      <alignment horizontal="right" vertical="center" wrapText="1"/>
    </xf>
    <xf numFmtId="164" fontId="23" fillId="36" borderId="13" xfId="0" applyNumberFormat="1" applyFont="1" applyFill="1" applyBorder="1" applyAlignment="1">
      <alignment horizontal="center" vertical="center"/>
    </xf>
    <xf numFmtId="164" fontId="23" fillId="36" borderId="16" xfId="0" applyNumberFormat="1" applyFont="1" applyFill="1" applyBorder="1" applyAlignment="1">
      <alignment horizontal="center" vertical="center"/>
    </xf>
    <xf numFmtId="0" fontId="13" fillId="36" borderId="11" xfId="0" applyFont="1" applyFill="1" applyBorder="1" applyAlignment="1">
      <alignment horizontal="center" vertical="center" wrapText="1"/>
    </xf>
    <xf numFmtId="0" fontId="13" fillId="36" borderId="12" xfId="0" applyFont="1" applyFill="1" applyBorder="1" applyAlignment="1">
      <alignment horizontal="center" vertical="center" wrapText="1"/>
    </xf>
    <xf numFmtId="0" fontId="13" fillId="36" borderId="14" xfId="0" applyFont="1" applyFill="1" applyBorder="1" applyAlignment="1">
      <alignment horizontal="center" vertical="center" wrapText="1"/>
    </xf>
    <xf numFmtId="0" fontId="13" fillId="36" borderId="15" xfId="0" applyFont="1" applyFill="1" applyBorder="1" applyAlignment="1">
      <alignment horizontal="center" vertical="center" wrapText="1"/>
    </xf>
    <xf numFmtId="164" fontId="23" fillId="38" borderId="13" xfId="0" applyNumberFormat="1" applyFont="1" applyFill="1" applyBorder="1" applyAlignment="1">
      <alignment horizontal="left" vertical="center"/>
    </xf>
    <xf numFmtId="164" fontId="23" fillId="38" borderId="16" xfId="0" applyNumberFormat="1" applyFont="1" applyFill="1" applyBorder="1" applyAlignment="1">
      <alignment horizontal="left" vertical="center"/>
    </xf>
    <xf numFmtId="0" fontId="13" fillId="36" borderId="11" xfId="0" applyFont="1" applyFill="1" applyBorder="1" applyAlignment="1">
      <alignment horizontal="right" vertical="center" wrapText="1"/>
    </xf>
    <xf numFmtId="0" fontId="13" fillId="36" borderId="12" xfId="0" applyFont="1" applyFill="1" applyBorder="1" applyAlignment="1">
      <alignment horizontal="right" vertical="center" wrapText="1"/>
    </xf>
    <xf numFmtId="0" fontId="13" fillId="36" borderId="14" xfId="0" applyFont="1" applyFill="1" applyBorder="1" applyAlignment="1">
      <alignment horizontal="right" vertical="center" wrapText="1"/>
    </xf>
    <xf numFmtId="0" fontId="13" fillId="36" borderId="15" xfId="0" applyFont="1" applyFill="1" applyBorder="1" applyAlignment="1">
      <alignment horizontal="right" vertical="center" wrapText="1"/>
    </xf>
    <xf numFmtId="0" fontId="18" fillId="36" borderId="26" xfId="0" applyFont="1" applyFill="1" applyBorder="1" applyAlignment="1">
      <alignment horizontal="center" vertical="center"/>
    </xf>
    <xf numFmtId="0" fontId="34" fillId="33" borderId="26" xfId="0" applyFont="1" applyFill="1" applyBorder="1" applyAlignment="1">
      <alignment horizontal="center" vertical="center"/>
    </xf>
    <xf numFmtId="0" fontId="23" fillId="38" borderId="26" xfId="0" quotePrefix="1" applyFont="1" applyFill="1" applyBorder="1" applyAlignment="1">
      <alignment horizontal="center" vertical="center" wrapText="1"/>
    </xf>
    <xf numFmtId="17" fontId="18" fillId="36" borderId="26" xfId="0" applyNumberFormat="1" applyFont="1" applyFill="1" applyBorder="1" applyAlignment="1">
      <alignment horizontal="center" vertical="center"/>
    </xf>
    <xf numFmtId="0" fontId="18" fillId="36" borderId="27" xfId="0" applyFont="1" applyFill="1" applyBorder="1" applyAlignment="1">
      <alignment horizontal="center" vertical="center"/>
    </xf>
    <xf numFmtId="0" fontId="18" fillId="36" borderId="28" xfId="0" applyFont="1" applyFill="1" applyBorder="1" applyAlignment="1">
      <alignment horizontal="center" vertical="center"/>
    </xf>
    <xf numFmtId="4" fontId="31" fillId="33" borderId="14" xfId="0" applyNumberFormat="1" applyFont="1" applyFill="1" applyBorder="1" applyAlignment="1">
      <alignment horizontal="left" vertical="center"/>
    </xf>
    <xf numFmtId="4" fontId="31" fillId="33" borderId="15" xfId="0" applyNumberFormat="1" applyFont="1" applyFill="1" applyBorder="1" applyAlignment="1">
      <alignment horizontal="left" vertical="center"/>
    </xf>
    <xf numFmtId="0" fontId="13" fillId="36" borderId="19" xfId="0" applyFont="1" applyFill="1" applyBorder="1" applyAlignment="1">
      <alignment horizontal="center" vertical="center" wrapText="1"/>
    </xf>
    <xf numFmtId="0" fontId="13" fillId="36" borderId="22" xfId="0" applyFont="1" applyFill="1" applyBorder="1" applyAlignment="1">
      <alignment horizontal="center" vertical="center" wrapText="1"/>
    </xf>
    <xf numFmtId="0" fontId="13" fillId="36" borderId="24" xfId="0" applyFont="1" applyFill="1" applyBorder="1" applyAlignment="1">
      <alignment horizontal="center" vertical="center" wrapText="1"/>
    </xf>
    <xf numFmtId="0" fontId="13" fillId="36" borderId="25" xfId="0" applyFont="1" applyFill="1" applyBorder="1" applyAlignment="1">
      <alignment horizontal="center" vertical="center" wrapText="1"/>
    </xf>
    <xf numFmtId="4" fontId="31" fillId="33" borderId="20" xfId="0" applyNumberFormat="1" applyFont="1" applyFill="1" applyBorder="1" applyAlignment="1">
      <alignment horizontal="left" vertical="center"/>
    </xf>
    <xf numFmtId="4" fontId="31" fillId="33" borderId="0" xfId="0" applyNumberFormat="1" applyFont="1" applyFill="1" applyAlignment="1">
      <alignment horizontal="left" vertical="center"/>
    </xf>
    <xf numFmtId="0" fontId="13" fillId="36" borderId="11" xfId="0" applyFont="1" applyFill="1" applyBorder="1" applyAlignment="1">
      <alignment horizontal="center" vertical="center"/>
    </xf>
    <xf numFmtId="0" fontId="13" fillId="36" borderId="12" xfId="0" applyFont="1" applyFill="1" applyBorder="1" applyAlignment="1">
      <alignment horizontal="center" vertical="center"/>
    </xf>
    <xf numFmtId="0" fontId="18" fillId="36" borderId="11" xfId="0" applyFont="1" applyFill="1" applyBorder="1" applyAlignment="1">
      <alignment horizontal="center" vertical="center"/>
    </xf>
    <xf numFmtId="0" fontId="18" fillId="36" borderId="12" xfId="0" applyFont="1" applyFill="1" applyBorder="1" applyAlignment="1">
      <alignment horizontal="center" vertical="center"/>
    </xf>
    <xf numFmtId="0" fontId="34" fillId="33" borderId="19" xfId="0" applyFont="1" applyFill="1" applyBorder="1" applyAlignment="1">
      <alignment horizontal="center" vertical="center"/>
    </xf>
    <xf numFmtId="0" fontId="34" fillId="33" borderId="23" xfId="0" applyFont="1" applyFill="1" applyBorder="1" applyAlignment="1">
      <alignment horizontal="center" vertical="center"/>
    </xf>
    <xf numFmtId="0" fontId="34" fillId="33" borderId="22" xfId="0" applyFont="1" applyFill="1" applyBorder="1" applyAlignment="1">
      <alignment horizontal="center" vertical="center"/>
    </xf>
    <xf numFmtId="0" fontId="21" fillId="36" borderId="26" xfId="0" applyFont="1" applyFill="1" applyBorder="1" applyAlignment="1">
      <alignment horizontal="center" vertical="center"/>
    </xf>
    <xf numFmtId="0" fontId="21" fillId="35" borderId="26" xfId="0" applyFont="1" applyFill="1" applyBorder="1" applyAlignment="1">
      <alignment horizontal="center" vertical="center"/>
    </xf>
    <xf numFmtId="0" fontId="23" fillId="38" borderId="26" xfId="0" quotePrefix="1" applyFont="1" applyFill="1" applyBorder="1" applyAlignment="1">
      <alignment horizontal="right" vertical="center" wrapText="1"/>
    </xf>
  </cellXfs>
  <cellStyles count="44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Moeda" xfId="42" builtinId="4"/>
    <cellStyle name="Neutro" xfId="8" builtinId="28" customBuiltin="1"/>
    <cellStyle name="Normal" xfId="0" builtinId="0"/>
    <cellStyle name="Normal 2" xfId="43" xr:uid="{7F9AF06B-EA3D-4C02-B64F-BCA0546D84E8}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colors>
    <mruColors>
      <color rgb="FFFF776D"/>
      <color rgb="FF00CC00"/>
      <color rgb="FF0000FF"/>
      <color rgb="FFFF33CC"/>
      <color rgb="FFFF66FF"/>
      <color rgb="FFFFFF00"/>
      <color rgb="FF00FF00"/>
      <color rgb="FF9966FF"/>
      <color rgb="FFFF8A81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microsoft.com/office/2017/10/relationships/person" Target="persons/person14.xml"/><Relationship Id="rId21" Type="http://schemas.microsoft.com/office/2017/10/relationships/person" Target="persons/person9.xml"/><Relationship Id="rId34" Type="http://schemas.microsoft.com/office/2017/10/relationships/person" Target="persons/person22.xml"/><Relationship Id="rId42" Type="http://schemas.microsoft.com/office/2017/10/relationships/person" Target="persons/person30.xml"/><Relationship Id="rId47" Type="http://schemas.microsoft.com/office/2017/10/relationships/person" Target="persons/person35.xml"/><Relationship Id="rId50" Type="http://schemas.microsoft.com/office/2017/10/relationships/person" Target="persons/person38.xml"/><Relationship Id="rId55" Type="http://schemas.microsoft.com/office/2017/10/relationships/person" Target="persons/person43.xml"/><Relationship Id="rId63" Type="http://schemas.microsoft.com/office/2017/10/relationships/person" Target="persons/person51.xml"/><Relationship Id="rId68" Type="http://schemas.microsoft.com/office/2017/10/relationships/person" Target="persons/person55.xml"/><Relationship Id="rId76" Type="http://schemas.microsoft.com/office/2017/10/relationships/person" Target="persons/person63.xml"/><Relationship Id="rId84" Type="http://schemas.microsoft.com/office/2017/10/relationships/person" Target="persons/person71.xml"/><Relationship Id="rId89" Type="http://schemas.microsoft.com/office/2017/10/relationships/person" Target="persons/person77.xml"/><Relationship Id="rId97" Type="http://schemas.microsoft.com/office/2017/10/relationships/person" Target="persons/person85.xml"/><Relationship Id="rId7" Type="http://schemas.openxmlformats.org/officeDocument/2006/relationships/theme" Target="theme/theme1.xml"/><Relationship Id="rId71" Type="http://schemas.microsoft.com/office/2017/10/relationships/person" Target="persons/person57.xml"/><Relationship Id="rId92" Type="http://schemas.microsoft.com/office/2017/10/relationships/person" Target="persons/person80.xml"/><Relationship Id="rId2" Type="http://schemas.openxmlformats.org/officeDocument/2006/relationships/worksheet" Target="worksheets/sheet2.xml"/><Relationship Id="rId16" Type="http://schemas.microsoft.com/office/2017/10/relationships/person" Target="persons/person4.xml"/><Relationship Id="rId29" Type="http://schemas.microsoft.com/office/2017/10/relationships/person" Target="persons/person17.xml"/><Relationship Id="rId24" Type="http://schemas.microsoft.com/office/2017/10/relationships/person" Target="persons/person12.xml"/><Relationship Id="rId32" Type="http://schemas.microsoft.com/office/2017/10/relationships/person" Target="persons/person19.xml"/><Relationship Id="rId37" Type="http://schemas.microsoft.com/office/2017/10/relationships/person" Target="persons/person25.xml"/><Relationship Id="rId40" Type="http://schemas.microsoft.com/office/2017/10/relationships/person" Target="persons/person28.xml"/><Relationship Id="rId45" Type="http://schemas.microsoft.com/office/2017/10/relationships/person" Target="persons/person32.xml"/><Relationship Id="rId53" Type="http://schemas.microsoft.com/office/2017/10/relationships/person" Target="persons/person40.xml"/><Relationship Id="rId58" Type="http://schemas.microsoft.com/office/2017/10/relationships/person" Target="persons/person46.xml"/><Relationship Id="rId66" Type="http://schemas.microsoft.com/office/2017/10/relationships/person" Target="persons/person53.xml"/><Relationship Id="rId74" Type="http://schemas.microsoft.com/office/2017/10/relationships/person" Target="persons/person61.xml"/><Relationship Id="rId79" Type="http://schemas.microsoft.com/office/2017/10/relationships/person" Target="persons/person66.xml"/><Relationship Id="rId87" Type="http://schemas.microsoft.com/office/2017/10/relationships/person" Target="persons/person74.xml"/><Relationship Id="rId102" Type="http://schemas.microsoft.com/office/2017/10/relationships/person" Target="persons/person89.xml"/><Relationship Id="rId5" Type="http://schemas.openxmlformats.org/officeDocument/2006/relationships/worksheet" Target="worksheets/sheet5.xml"/><Relationship Id="rId61" Type="http://schemas.microsoft.com/office/2017/10/relationships/person" Target="persons/person48.xml"/><Relationship Id="rId82" Type="http://schemas.microsoft.com/office/2017/10/relationships/person" Target="persons/person69.xml"/><Relationship Id="rId90" Type="http://schemas.microsoft.com/office/2017/10/relationships/person" Target="persons/person78.xml"/><Relationship Id="rId95" Type="http://schemas.microsoft.com/office/2017/10/relationships/person" Target="persons/person82.xml"/><Relationship Id="rId19" Type="http://schemas.microsoft.com/office/2017/10/relationships/person" Target="persons/person8.xml"/><Relationship Id="rId77" Type="http://schemas.microsoft.com/office/2017/10/relationships/person" Target="persons/person67.xml"/><Relationship Id="rId69" Type="http://schemas.microsoft.com/office/2017/10/relationships/person" Target="persons/person59.xml"/><Relationship Id="rId64" Type="http://schemas.microsoft.com/office/2017/10/relationships/person" Target="persons/person54.xml"/><Relationship Id="rId56" Type="http://schemas.microsoft.com/office/2017/10/relationships/person" Target="persons/person45.xml"/><Relationship Id="rId48" Type="http://schemas.microsoft.com/office/2017/10/relationships/person" Target="persons/person37.xml"/><Relationship Id="rId43" Type="http://schemas.microsoft.com/office/2017/10/relationships/person" Target="persons/person33.xml"/><Relationship Id="rId35" Type="http://schemas.microsoft.com/office/2017/10/relationships/person" Target="persons/person24.xml"/><Relationship Id="rId30" Type="http://schemas.microsoft.com/office/2017/10/relationships/person" Target="persons/person20.xml"/><Relationship Id="rId27" Type="http://schemas.microsoft.com/office/2017/10/relationships/person" Target="persons/person16.xml"/><Relationship Id="rId22" Type="http://schemas.microsoft.com/office/2017/10/relationships/person" Target="persons/person11.xml"/><Relationship Id="rId14" Type="http://schemas.microsoft.com/office/2017/10/relationships/person" Target="persons/person3.xml"/><Relationship Id="rId100" Type="http://schemas.microsoft.com/office/2017/10/relationships/person" Target="persons/person87.xml"/><Relationship Id="rId8" Type="http://schemas.openxmlformats.org/officeDocument/2006/relationships/styles" Target="styles.xml"/><Relationship Id="rId85" Type="http://schemas.microsoft.com/office/2017/10/relationships/person" Target="persons/person73.xml"/><Relationship Id="rId80" Type="http://schemas.microsoft.com/office/2017/10/relationships/person" Target="persons/person70.xml"/><Relationship Id="rId72" Type="http://schemas.microsoft.com/office/2017/10/relationships/person" Target="persons/person62.xml"/><Relationship Id="rId51" Type="http://schemas.microsoft.com/office/2017/10/relationships/person" Target="persons/person41.xml"/><Relationship Id="rId93" Type="http://schemas.microsoft.com/office/2017/10/relationships/person" Target="persons/person81.xml"/><Relationship Id="rId98" Type="http://schemas.microsoft.com/office/2017/10/relationships/person" Target="persons/person86.xml"/><Relationship Id="rId3" Type="http://schemas.openxmlformats.org/officeDocument/2006/relationships/worksheet" Target="worksheets/sheet3.xml"/><Relationship Id="rId67" Type="http://schemas.microsoft.com/office/2017/10/relationships/person" Target="persons/person56.xml"/><Relationship Id="rId12" Type="http://schemas.microsoft.com/office/2017/10/relationships/person" Target="persons/person0.xml"/><Relationship Id="rId17" Type="http://schemas.microsoft.com/office/2017/10/relationships/person" Target="persons/person5.xml"/><Relationship Id="rId25" Type="http://schemas.microsoft.com/office/2017/10/relationships/person" Target="persons/person13.xml"/><Relationship Id="rId33" Type="http://schemas.microsoft.com/office/2017/10/relationships/person" Target="persons/person21.xml"/><Relationship Id="rId38" Type="http://schemas.microsoft.com/office/2017/10/relationships/person" Target="persons/person26.xml"/><Relationship Id="rId46" Type="http://schemas.microsoft.com/office/2017/10/relationships/person" Target="persons/person34.xml"/><Relationship Id="rId59" Type="http://schemas.microsoft.com/office/2017/10/relationships/person" Target="persons/person47.xml"/><Relationship Id="rId83" Type="http://schemas.microsoft.com/office/2017/10/relationships/person" Target="persons/person72.xml"/><Relationship Id="rId75" Type="http://schemas.microsoft.com/office/2017/10/relationships/person" Target="persons/person64.xml"/><Relationship Id="rId70" Type="http://schemas.microsoft.com/office/2017/10/relationships/person" Target="persons/person58.xml"/><Relationship Id="rId20" Type="http://schemas.microsoft.com/office/2017/10/relationships/person" Target="persons/person7.xml"/><Relationship Id="rId41" Type="http://schemas.microsoft.com/office/2017/10/relationships/person" Target="persons/person29.xml"/><Relationship Id="rId54" Type="http://schemas.microsoft.com/office/2017/10/relationships/person" Target="persons/person42.xml"/><Relationship Id="rId62" Type="http://schemas.microsoft.com/office/2017/10/relationships/person" Target="persons/person50.xml"/><Relationship Id="rId88" Type="http://schemas.microsoft.com/office/2017/10/relationships/person" Target="persons/person76.xml"/><Relationship Id="rId91" Type="http://schemas.microsoft.com/office/2017/10/relationships/person" Target="persons/person79.xml"/><Relationship Id="rId96" Type="http://schemas.microsoft.com/office/2017/10/relationships/person" Target="persons/person8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microsoft.com/office/2017/10/relationships/person" Target="persons/person2.xml"/><Relationship Id="rId23" Type="http://schemas.microsoft.com/office/2017/10/relationships/person" Target="persons/person10.xml"/><Relationship Id="rId28" Type="http://schemas.microsoft.com/office/2017/10/relationships/person" Target="persons/person15.xml"/><Relationship Id="rId36" Type="http://schemas.microsoft.com/office/2017/10/relationships/person" Target="persons/person23.xml"/><Relationship Id="rId49" Type="http://schemas.microsoft.com/office/2017/10/relationships/person" Target="persons/person36.xml"/><Relationship Id="rId57" Type="http://schemas.microsoft.com/office/2017/10/relationships/person" Target="persons/person44.xml"/><Relationship Id="rId10" Type="http://schemas.openxmlformats.org/officeDocument/2006/relationships/calcChain" Target="calcChain.xml"/><Relationship Id="rId101" Type="http://schemas.microsoft.com/office/2017/10/relationships/person" Target="persons/person.xml"/><Relationship Id="rId99" Type="http://schemas.microsoft.com/office/2017/10/relationships/person" Target="persons/person88.xml"/><Relationship Id="rId94" Type="http://schemas.microsoft.com/office/2017/10/relationships/person" Target="persons/person83.xml"/><Relationship Id="rId86" Type="http://schemas.microsoft.com/office/2017/10/relationships/person" Target="persons/person75.xml"/><Relationship Id="rId60" Type="http://schemas.microsoft.com/office/2017/10/relationships/person" Target="persons/person49.xml"/><Relationship Id="rId31" Type="http://schemas.microsoft.com/office/2017/10/relationships/person" Target="persons/person18.xml"/><Relationship Id="rId44" Type="http://schemas.microsoft.com/office/2017/10/relationships/person" Target="persons/person31.xml"/><Relationship Id="rId52" Type="http://schemas.microsoft.com/office/2017/10/relationships/person" Target="persons/person39.xml"/><Relationship Id="rId65" Type="http://schemas.microsoft.com/office/2017/10/relationships/person" Target="persons/person52.xml"/><Relationship Id="rId73" Type="http://schemas.microsoft.com/office/2017/10/relationships/person" Target="persons/person60.xml"/><Relationship Id="rId78" Type="http://schemas.microsoft.com/office/2017/10/relationships/person" Target="persons/person65.xml"/><Relationship Id="rId81" Type="http://schemas.microsoft.com/office/2017/10/relationships/person" Target="persons/person68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3" Type="http://schemas.microsoft.com/office/2017/10/relationships/person" Target="persons/person1.xml"/><Relationship Id="rId18" Type="http://schemas.microsoft.com/office/2017/10/relationships/person" Target="persons/person6.xml"/><Relationship Id="rId39" Type="http://schemas.microsoft.com/office/2017/10/relationships/person" Target="persons/person27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5512D11C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2117</xdr:colOff>
          <xdr:row>1</xdr:row>
          <xdr:rowOff>224367</xdr:rowOff>
        </xdr:from>
        <xdr:to>
          <xdr:col>1</xdr:col>
          <xdr:colOff>821267</xdr:colOff>
          <xdr:row>2</xdr:row>
          <xdr:rowOff>201083</xdr:rowOff>
        </xdr:to>
        <xdr:sp macro="" textlink="">
          <xdr:nvSpPr>
            <xdr:cNvPr id="4097" name="Control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0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20.xml><?xml version="1.0" encoding="utf-8"?>
<personList xmlns="http://schemas.microsoft.com/office/spreadsheetml/2018/threadedcomments" xmlns:x="http://schemas.openxmlformats.org/spreadsheetml/2006/main"/>
</file>

<file path=xl/persons/person21.xml><?xml version="1.0" encoding="utf-8"?>
<personList xmlns="http://schemas.microsoft.com/office/spreadsheetml/2018/threadedcomments" xmlns:x="http://schemas.openxmlformats.org/spreadsheetml/2006/main"/>
</file>

<file path=xl/persons/person22.xml><?xml version="1.0" encoding="utf-8"?>
<personList xmlns="http://schemas.microsoft.com/office/spreadsheetml/2018/threadedcomments" xmlns:x="http://schemas.openxmlformats.org/spreadsheetml/2006/main"/>
</file>

<file path=xl/persons/person23.xml><?xml version="1.0" encoding="utf-8"?>
<personList xmlns="http://schemas.microsoft.com/office/spreadsheetml/2018/threadedcomments" xmlns:x="http://schemas.openxmlformats.org/spreadsheetml/2006/main"/>
</file>

<file path=xl/persons/person24.xml><?xml version="1.0" encoding="utf-8"?>
<personList xmlns="http://schemas.microsoft.com/office/spreadsheetml/2018/threadedcomments" xmlns:x="http://schemas.openxmlformats.org/spreadsheetml/2006/main"/>
</file>

<file path=xl/persons/person25.xml><?xml version="1.0" encoding="utf-8"?>
<personList xmlns="http://schemas.microsoft.com/office/spreadsheetml/2018/threadedcomments" xmlns:x="http://schemas.openxmlformats.org/spreadsheetml/2006/main"/>
</file>

<file path=xl/persons/person26.xml><?xml version="1.0" encoding="utf-8"?>
<personList xmlns="http://schemas.microsoft.com/office/spreadsheetml/2018/threadedcomments" xmlns:x="http://schemas.openxmlformats.org/spreadsheetml/2006/main"/>
</file>

<file path=xl/persons/person27.xml><?xml version="1.0" encoding="utf-8"?>
<personList xmlns="http://schemas.microsoft.com/office/spreadsheetml/2018/threadedcomments" xmlns:x="http://schemas.openxmlformats.org/spreadsheetml/2006/main"/>
</file>

<file path=xl/persons/person28.xml><?xml version="1.0" encoding="utf-8"?>
<personList xmlns="http://schemas.microsoft.com/office/spreadsheetml/2018/threadedcomments" xmlns:x="http://schemas.openxmlformats.org/spreadsheetml/2006/main"/>
</file>

<file path=xl/persons/person29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30.xml><?xml version="1.0" encoding="utf-8"?>
<personList xmlns="http://schemas.microsoft.com/office/spreadsheetml/2018/threadedcomments" xmlns:x="http://schemas.openxmlformats.org/spreadsheetml/2006/main"/>
</file>

<file path=xl/persons/person31.xml><?xml version="1.0" encoding="utf-8"?>
<personList xmlns="http://schemas.microsoft.com/office/spreadsheetml/2018/threadedcomments" xmlns:x="http://schemas.openxmlformats.org/spreadsheetml/2006/main"/>
</file>

<file path=xl/persons/person32.xml><?xml version="1.0" encoding="utf-8"?>
<personList xmlns="http://schemas.microsoft.com/office/spreadsheetml/2018/threadedcomments" xmlns:x="http://schemas.openxmlformats.org/spreadsheetml/2006/main"/>
</file>

<file path=xl/persons/person33.xml><?xml version="1.0" encoding="utf-8"?>
<personList xmlns="http://schemas.microsoft.com/office/spreadsheetml/2018/threadedcomments" xmlns:x="http://schemas.openxmlformats.org/spreadsheetml/2006/main"/>
</file>

<file path=xl/persons/person34.xml><?xml version="1.0" encoding="utf-8"?>
<personList xmlns="http://schemas.microsoft.com/office/spreadsheetml/2018/threadedcomments" xmlns:x="http://schemas.openxmlformats.org/spreadsheetml/2006/main"/>
</file>

<file path=xl/persons/person35.xml><?xml version="1.0" encoding="utf-8"?>
<personList xmlns="http://schemas.microsoft.com/office/spreadsheetml/2018/threadedcomments" xmlns:x="http://schemas.openxmlformats.org/spreadsheetml/2006/main"/>
</file>

<file path=xl/persons/person36.xml><?xml version="1.0" encoding="utf-8"?>
<personList xmlns="http://schemas.microsoft.com/office/spreadsheetml/2018/threadedcomments" xmlns:x="http://schemas.openxmlformats.org/spreadsheetml/2006/main"/>
</file>

<file path=xl/persons/person37.xml><?xml version="1.0" encoding="utf-8"?>
<personList xmlns="http://schemas.microsoft.com/office/spreadsheetml/2018/threadedcomments" xmlns:x="http://schemas.openxmlformats.org/spreadsheetml/2006/main"/>
</file>

<file path=xl/persons/person38.xml><?xml version="1.0" encoding="utf-8"?>
<personList xmlns="http://schemas.microsoft.com/office/spreadsheetml/2018/threadedcomments" xmlns:x="http://schemas.openxmlformats.org/spreadsheetml/2006/main"/>
</file>

<file path=xl/persons/person39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40.xml><?xml version="1.0" encoding="utf-8"?>
<personList xmlns="http://schemas.microsoft.com/office/spreadsheetml/2018/threadedcomments" xmlns:x="http://schemas.openxmlformats.org/spreadsheetml/2006/main"/>
</file>

<file path=xl/persons/person41.xml><?xml version="1.0" encoding="utf-8"?>
<personList xmlns="http://schemas.microsoft.com/office/spreadsheetml/2018/threadedcomments" xmlns:x="http://schemas.openxmlformats.org/spreadsheetml/2006/main"/>
</file>

<file path=xl/persons/person42.xml><?xml version="1.0" encoding="utf-8"?>
<personList xmlns="http://schemas.microsoft.com/office/spreadsheetml/2018/threadedcomments" xmlns:x="http://schemas.openxmlformats.org/spreadsheetml/2006/main"/>
</file>

<file path=xl/persons/person43.xml><?xml version="1.0" encoding="utf-8"?>
<personList xmlns="http://schemas.microsoft.com/office/spreadsheetml/2018/threadedcomments" xmlns:x="http://schemas.openxmlformats.org/spreadsheetml/2006/main"/>
</file>

<file path=xl/persons/person44.xml><?xml version="1.0" encoding="utf-8"?>
<personList xmlns="http://schemas.microsoft.com/office/spreadsheetml/2018/threadedcomments" xmlns:x="http://schemas.openxmlformats.org/spreadsheetml/2006/main"/>
</file>

<file path=xl/persons/person45.xml><?xml version="1.0" encoding="utf-8"?>
<personList xmlns="http://schemas.microsoft.com/office/spreadsheetml/2018/threadedcomments" xmlns:x="http://schemas.openxmlformats.org/spreadsheetml/2006/main"/>
</file>

<file path=xl/persons/person46.xml><?xml version="1.0" encoding="utf-8"?>
<personList xmlns="http://schemas.microsoft.com/office/spreadsheetml/2018/threadedcomments" xmlns:x="http://schemas.openxmlformats.org/spreadsheetml/2006/main"/>
</file>

<file path=xl/persons/person47.xml><?xml version="1.0" encoding="utf-8"?>
<personList xmlns="http://schemas.microsoft.com/office/spreadsheetml/2018/threadedcomments" xmlns:x="http://schemas.openxmlformats.org/spreadsheetml/2006/main"/>
</file>

<file path=xl/persons/person48.xml><?xml version="1.0" encoding="utf-8"?>
<personList xmlns="http://schemas.microsoft.com/office/spreadsheetml/2018/threadedcomments" xmlns:x="http://schemas.openxmlformats.org/spreadsheetml/2006/main"/>
</file>

<file path=xl/persons/person49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50.xml><?xml version="1.0" encoding="utf-8"?>
<personList xmlns="http://schemas.microsoft.com/office/spreadsheetml/2018/threadedcomments" xmlns:x="http://schemas.openxmlformats.org/spreadsheetml/2006/main"/>
</file>

<file path=xl/persons/person51.xml><?xml version="1.0" encoding="utf-8"?>
<personList xmlns="http://schemas.microsoft.com/office/spreadsheetml/2018/threadedcomments" xmlns:x="http://schemas.openxmlformats.org/spreadsheetml/2006/main"/>
</file>

<file path=xl/persons/person52.xml><?xml version="1.0" encoding="utf-8"?>
<personList xmlns="http://schemas.microsoft.com/office/spreadsheetml/2018/threadedcomments" xmlns:x="http://schemas.openxmlformats.org/spreadsheetml/2006/main"/>
</file>

<file path=xl/persons/person53.xml><?xml version="1.0" encoding="utf-8"?>
<personList xmlns="http://schemas.microsoft.com/office/spreadsheetml/2018/threadedcomments" xmlns:x="http://schemas.openxmlformats.org/spreadsheetml/2006/main"/>
</file>

<file path=xl/persons/person54.xml><?xml version="1.0" encoding="utf-8"?>
<personList xmlns="http://schemas.microsoft.com/office/spreadsheetml/2018/threadedcomments" xmlns:x="http://schemas.openxmlformats.org/spreadsheetml/2006/main"/>
</file>

<file path=xl/persons/person55.xml><?xml version="1.0" encoding="utf-8"?>
<personList xmlns="http://schemas.microsoft.com/office/spreadsheetml/2018/threadedcomments" xmlns:x="http://schemas.openxmlformats.org/spreadsheetml/2006/main"/>
</file>

<file path=xl/persons/person56.xml><?xml version="1.0" encoding="utf-8"?>
<personList xmlns="http://schemas.microsoft.com/office/spreadsheetml/2018/threadedcomments" xmlns:x="http://schemas.openxmlformats.org/spreadsheetml/2006/main"/>
</file>

<file path=xl/persons/person57.xml><?xml version="1.0" encoding="utf-8"?>
<personList xmlns="http://schemas.microsoft.com/office/spreadsheetml/2018/threadedcomments" xmlns:x="http://schemas.openxmlformats.org/spreadsheetml/2006/main"/>
</file>

<file path=xl/persons/person58.xml><?xml version="1.0" encoding="utf-8"?>
<personList xmlns="http://schemas.microsoft.com/office/spreadsheetml/2018/threadedcomments" xmlns:x="http://schemas.openxmlformats.org/spreadsheetml/2006/main"/>
</file>

<file path=xl/persons/person59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60.xml><?xml version="1.0" encoding="utf-8"?>
<personList xmlns="http://schemas.microsoft.com/office/spreadsheetml/2018/threadedcomments" xmlns:x="http://schemas.openxmlformats.org/spreadsheetml/2006/main"/>
</file>

<file path=xl/persons/person61.xml><?xml version="1.0" encoding="utf-8"?>
<personList xmlns="http://schemas.microsoft.com/office/spreadsheetml/2018/threadedcomments" xmlns:x="http://schemas.openxmlformats.org/spreadsheetml/2006/main"/>
</file>

<file path=xl/persons/person62.xml><?xml version="1.0" encoding="utf-8"?>
<personList xmlns="http://schemas.microsoft.com/office/spreadsheetml/2018/threadedcomments" xmlns:x="http://schemas.openxmlformats.org/spreadsheetml/2006/main"/>
</file>

<file path=xl/persons/person63.xml><?xml version="1.0" encoding="utf-8"?>
<personList xmlns="http://schemas.microsoft.com/office/spreadsheetml/2018/threadedcomments" xmlns:x="http://schemas.openxmlformats.org/spreadsheetml/2006/main"/>
</file>

<file path=xl/persons/person64.xml><?xml version="1.0" encoding="utf-8"?>
<personList xmlns="http://schemas.microsoft.com/office/spreadsheetml/2018/threadedcomments" xmlns:x="http://schemas.openxmlformats.org/spreadsheetml/2006/main"/>
</file>

<file path=xl/persons/person65.xml><?xml version="1.0" encoding="utf-8"?>
<personList xmlns="http://schemas.microsoft.com/office/spreadsheetml/2018/threadedcomments" xmlns:x="http://schemas.openxmlformats.org/spreadsheetml/2006/main"/>
</file>

<file path=xl/persons/person66.xml><?xml version="1.0" encoding="utf-8"?>
<personList xmlns="http://schemas.microsoft.com/office/spreadsheetml/2018/threadedcomments" xmlns:x="http://schemas.openxmlformats.org/spreadsheetml/2006/main"/>
</file>

<file path=xl/persons/person67.xml><?xml version="1.0" encoding="utf-8"?>
<personList xmlns="http://schemas.microsoft.com/office/spreadsheetml/2018/threadedcomments" xmlns:x="http://schemas.openxmlformats.org/spreadsheetml/2006/main"/>
</file>

<file path=xl/persons/person68.xml><?xml version="1.0" encoding="utf-8"?>
<personList xmlns="http://schemas.microsoft.com/office/spreadsheetml/2018/threadedcomments" xmlns:x="http://schemas.openxmlformats.org/spreadsheetml/2006/main"/>
</file>

<file path=xl/persons/person69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70.xml><?xml version="1.0" encoding="utf-8"?>
<personList xmlns="http://schemas.microsoft.com/office/spreadsheetml/2018/threadedcomments" xmlns:x="http://schemas.openxmlformats.org/spreadsheetml/2006/main"/>
</file>

<file path=xl/persons/person71.xml><?xml version="1.0" encoding="utf-8"?>
<personList xmlns="http://schemas.microsoft.com/office/spreadsheetml/2018/threadedcomments" xmlns:x="http://schemas.openxmlformats.org/spreadsheetml/2006/main"/>
</file>

<file path=xl/persons/person72.xml><?xml version="1.0" encoding="utf-8"?>
<personList xmlns="http://schemas.microsoft.com/office/spreadsheetml/2018/threadedcomments" xmlns:x="http://schemas.openxmlformats.org/spreadsheetml/2006/main"/>
</file>

<file path=xl/persons/person73.xml><?xml version="1.0" encoding="utf-8"?>
<personList xmlns="http://schemas.microsoft.com/office/spreadsheetml/2018/threadedcomments" xmlns:x="http://schemas.openxmlformats.org/spreadsheetml/2006/main"/>
</file>

<file path=xl/persons/person74.xml><?xml version="1.0" encoding="utf-8"?>
<personList xmlns="http://schemas.microsoft.com/office/spreadsheetml/2018/threadedcomments" xmlns:x="http://schemas.openxmlformats.org/spreadsheetml/2006/main"/>
</file>

<file path=xl/persons/person75.xml><?xml version="1.0" encoding="utf-8"?>
<personList xmlns="http://schemas.microsoft.com/office/spreadsheetml/2018/threadedcomments" xmlns:x="http://schemas.openxmlformats.org/spreadsheetml/2006/main"/>
</file>

<file path=xl/persons/person76.xml><?xml version="1.0" encoding="utf-8"?>
<personList xmlns="http://schemas.microsoft.com/office/spreadsheetml/2018/threadedcomments" xmlns:x="http://schemas.openxmlformats.org/spreadsheetml/2006/main"/>
</file>

<file path=xl/persons/person77.xml><?xml version="1.0" encoding="utf-8"?>
<personList xmlns="http://schemas.microsoft.com/office/spreadsheetml/2018/threadedcomments" xmlns:x="http://schemas.openxmlformats.org/spreadsheetml/2006/main"/>
</file>

<file path=xl/persons/person78.xml><?xml version="1.0" encoding="utf-8"?>
<personList xmlns="http://schemas.microsoft.com/office/spreadsheetml/2018/threadedcomments" xmlns:x="http://schemas.openxmlformats.org/spreadsheetml/2006/main"/>
</file>

<file path=xl/persons/person79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80.xml><?xml version="1.0" encoding="utf-8"?>
<personList xmlns="http://schemas.microsoft.com/office/spreadsheetml/2018/threadedcomments" xmlns:x="http://schemas.openxmlformats.org/spreadsheetml/2006/main"/>
</file>

<file path=xl/persons/person81.xml><?xml version="1.0" encoding="utf-8"?>
<personList xmlns="http://schemas.microsoft.com/office/spreadsheetml/2018/threadedcomments" xmlns:x="http://schemas.openxmlformats.org/spreadsheetml/2006/main"/>
</file>

<file path=xl/persons/person82.xml><?xml version="1.0" encoding="utf-8"?>
<personList xmlns="http://schemas.microsoft.com/office/spreadsheetml/2018/threadedcomments" xmlns:x="http://schemas.openxmlformats.org/spreadsheetml/2006/main"/>
</file>

<file path=xl/persons/person83.xml><?xml version="1.0" encoding="utf-8"?>
<personList xmlns="http://schemas.microsoft.com/office/spreadsheetml/2018/threadedcomments" xmlns:x="http://schemas.openxmlformats.org/spreadsheetml/2006/main"/>
</file>

<file path=xl/persons/person84.xml><?xml version="1.0" encoding="utf-8"?>
<personList xmlns="http://schemas.microsoft.com/office/spreadsheetml/2018/threadedcomments" xmlns:x="http://schemas.openxmlformats.org/spreadsheetml/2006/main"/>
</file>

<file path=xl/persons/person85.xml><?xml version="1.0" encoding="utf-8"?>
<personList xmlns="http://schemas.microsoft.com/office/spreadsheetml/2018/threadedcomments" xmlns:x="http://schemas.openxmlformats.org/spreadsheetml/2006/main"/>
</file>

<file path=xl/persons/person86.xml><?xml version="1.0" encoding="utf-8"?>
<personList xmlns="http://schemas.microsoft.com/office/spreadsheetml/2018/threadedcomments" xmlns:x="http://schemas.openxmlformats.org/spreadsheetml/2006/main"/>
</file>

<file path=xl/persons/person87.xml><?xml version="1.0" encoding="utf-8"?>
<personList xmlns="http://schemas.microsoft.com/office/spreadsheetml/2018/threadedcomments" xmlns:x="http://schemas.openxmlformats.org/spreadsheetml/2006/main"/>
</file>

<file path=xl/persons/person88.xml><?xml version="1.0" encoding="utf-8"?>
<personList xmlns="http://schemas.microsoft.com/office/spreadsheetml/2018/threadedcomments" xmlns:x="http://schemas.openxmlformats.org/spreadsheetml/2006/main"/>
</file>

<file path=xl/persons/person89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image" Target="../media/image1.emf"/><Relationship Id="rId5" Type="http://schemas.openxmlformats.org/officeDocument/2006/relationships/control" Target="../activeX/activeX1.xml"/><Relationship Id="rId4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4"/>
  <dimension ref="A1:Y3345"/>
  <sheetViews>
    <sheetView showGridLines="0" zoomScale="90" zoomScaleNormal="90" workbookViewId="0">
      <pane xSplit="1" ySplit="6" topLeftCell="G57" activePane="bottomRight" state="frozen"/>
      <selection pane="topRight" activeCell="B1" sqref="B1"/>
      <selection pane="bottomLeft" activeCell="A6" sqref="A6"/>
      <selection pane="bottomRight" activeCell="O61" sqref="O61"/>
    </sheetView>
  </sheetViews>
  <sheetFormatPr defaultColWidth="12.7109375" defaultRowHeight="15" x14ac:dyDescent="0.25"/>
  <cols>
    <col min="1" max="1" width="2.5703125" style="1" customWidth="1"/>
    <col min="2" max="3" width="12.7109375" style="1" customWidth="1"/>
    <col min="4" max="4" width="18.5703125" style="3" bestFit="1" customWidth="1"/>
    <col min="5" max="5" width="2.85546875" style="32" customWidth="1"/>
    <col min="6" max="7" width="12.7109375" style="7" customWidth="1"/>
    <col min="8" max="8" width="18.7109375" style="7" bestFit="1" customWidth="1"/>
    <col min="9" max="9" width="2.7109375" style="33" customWidth="1"/>
    <col min="10" max="11" width="12.7109375" style="1" customWidth="1"/>
    <col min="12" max="12" width="18.140625" style="1" bestFit="1" customWidth="1"/>
    <col min="13" max="13" width="2.7109375" style="33" customWidth="1"/>
    <col min="14" max="15" width="12.7109375" style="1" customWidth="1"/>
    <col min="16" max="16" width="18" style="1" bestFit="1" customWidth="1"/>
    <col min="17" max="17" width="2.7109375" style="1" customWidth="1"/>
    <col min="18" max="19" width="12.7109375" style="1" customWidth="1"/>
    <col min="20" max="20" width="18.5703125" style="1" bestFit="1" customWidth="1"/>
    <col min="21" max="21" width="2.7109375" style="1" customWidth="1"/>
    <col min="22" max="23" width="12.7109375" style="1" customWidth="1"/>
    <col min="24" max="24" width="18.5703125" style="1" bestFit="1" customWidth="1"/>
    <col min="25" max="25" width="2.7109375" style="1" customWidth="1"/>
    <col min="26" max="16384" width="12.7109375" style="1"/>
  </cols>
  <sheetData>
    <row r="1" spans="1:25" ht="18" customHeight="1" x14ac:dyDescent="0.25">
      <c r="A1" s="5"/>
      <c r="B1" s="5"/>
      <c r="C1" s="5"/>
      <c r="D1" s="11"/>
      <c r="F1" s="9"/>
      <c r="G1" s="9"/>
      <c r="H1" s="9"/>
      <c r="J1" s="5"/>
      <c r="K1" s="5"/>
      <c r="L1" s="5"/>
      <c r="M1" s="32"/>
      <c r="N1" s="5"/>
      <c r="O1" s="5"/>
      <c r="P1" s="5"/>
      <c r="R1" s="5"/>
      <c r="S1" s="5"/>
      <c r="T1" s="5"/>
      <c r="V1" s="9"/>
      <c r="W1" s="9"/>
      <c r="X1" s="9"/>
      <c r="Y1" s="9"/>
    </row>
    <row r="2" spans="1:25" ht="18" customHeight="1" x14ac:dyDescent="0.25">
      <c r="A2" s="5"/>
      <c r="B2" s="117" t="s">
        <v>15</v>
      </c>
      <c r="C2" s="117"/>
      <c r="D2" s="51">
        <v>45536</v>
      </c>
      <c r="F2" s="114" t="s">
        <v>15</v>
      </c>
      <c r="G2" s="114"/>
      <c r="H2" s="51">
        <v>45536</v>
      </c>
      <c r="J2" s="114" t="s">
        <v>15</v>
      </c>
      <c r="K2" s="114"/>
      <c r="L2" s="51">
        <v>45536</v>
      </c>
      <c r="N2" s="118" t="s">
        <v>15</v>
      </c>
      <c r="O2" s="119"/>
      <c r="P2" s="51">
        <v>45536</v>
      </c>
      <c r="R2" s="114" t="s">
        <v>15</v>
      </c>
      <c r="S2" s="114"/>
      <c r="T2" s="51">
        <v>45474</v>
      </c>
      <c r="V2" s="114" t="s">
        <v>15</v>
      </c>
      <c r="W2" s="114"/>
      <c r="X2" s="51">
        <v>45474</v>
      </c>
      <c r="Y2" s="5"/>
    </row>
    <row r="3" spans="1:25" s="10" customFormat="1" ht="18" customHeight="1" x14ac:dyDescent="0.25">
      <c r="A3" s="5"/>
      <c r="B3" s="136" t="s">
        <v>21</v>
      </c>
      <c r="C3" s="136"/>
      <c r="D3" s="136"/>
      <c r="E3" s="34"/>
      <c r="F3" s="136" t="s">
        <v>22</v>
      </c>
      <c r="G3" s="136"/>
      <c r="H3" s="136"/>
      <c r="I3" s="35"/>
      <c r="J3" s="136" t="s">
        <v>23</v>
      </c>
      <c r="K3" s="136"/>
      <c r="L3" s="136"/>
      <c r="M3" s="34"/>
      <c r="N3" s="136" t="s">
        <v>24</v>
      </c>
      <c r="O3" s="136"/>
      <c r="P3" s="136"/>
      <c r="Q3" s="1"/>
      <c r="R3" s="136"/>
      <c r="S3" s="136"/>
      <c r="T3" s="136"/>
      <c r="V3" s="135"/>
      <c r="W3" s="135"/>
      <c r="X3" s="135"/>
      <c r="Y3" s="19"/>
    </row>
    <row r="4" spans="1:25" s="68" customFormat="1" ht="18" customHeight="1" x14ac:dyDescent="0.25">
      <c r="A4" s="65"/>
      <c r="B4" s="115" t="s">
        <v>5</v>
      </c>
      <c r="C4" s="115"/>
      <c r="D4" s="66">
        <f>IFERROR(D6/D5*31,0)</f>
        <v>207042.03533333333</v>
      </c>
      <c r="E4" s="48"/>
      <c r="F4" s="115" t="s">
        <v>5</v>
      </c>
      <c r="G4" s="115"/>
      <c r="H4" s="66">
        <f>IFERROR(H6/H5*31,0)</f>
        <v>218623.33566666662</v>
      </c>
      <c r="I4" s="49"/>
      <c r="J4" s="115" t="s">
        <v>5</v>
      </c>
      <c r="K4" s="115"/>
      <c r="L4" s="66">
        <f>IFERROR(L6/L5*31,0)</f>
        <v>150545.89933333331</v>
      </c>
      <c r="M4" s="48"/>
      <c r="N4" s="115" t="s">
        <v>5</v>
      </c>
      <c r="O4" s="115"/>
      <c r="P4" s="66">
        <f>IFERROR(P6/P5*31,0)</f>
        <v>214726.59433333337</v>
      </c>
      <c r="Q4" s="47"/>
      <c r="R4" s="115" t="s">
        <v>5</v>
      </c>
      <c r="S4" s="115"/>
      <c r="T4" s="66">
        <f>IFERROR(T6/T5*31,0)</f>
        <v>0</v>
      </c>
      <c r="U4" s="50"/>
      <c r="V4" s="115" t="s">
        <v>5</v>
      </c>
      <c r="W4" s="115"/>
      <c r="X4" s="66">
        <f>IFERROR(X6/X5*31,0)</f>
        <v>0</v>
      </c>
      <c r="Y4" s="67"/>
    </row>
    <row r="5" spans="1:25" s="70" customFormat="1" ht="18" customHeight="1" x14ac:dyDescent="0.25">
      <c r="A5" s="65" t="s">
        <v>58</v>
      </c>
      <c r="B5" s="115"/>
      <c r="C5" s="115"/>
      <c r="D5" s="69">
        <f>COUNT(D32:D62)</f>
        <v>30</v>
      </c>
      <c r="E5" s="48"/>
      <c r="F5" s="115"/>
      <c r="G5" s="115"/>
      <c r="H5" s="69">
        <f>COUNT(H33:H63)</f>
        <v>30</v>
      </c>
      <c r="I5" s="49"/>
      <c r="J5" s="115"/>
      <c r="K5" s="115"/>
      <c r="L5" s="69">
        <f>COUNT(L33:L63)</f>
        <v>30</v>
      </c>
      <c r="M5" s="48"/>
      <c r="N5" s="115"/>
      <c r="O5" s="115"/>
      <c r="P5" s="69">
        <f>COUNT(P33:P63)</f>
        <v>30</v>
      </c>
      <c r="Q5" s="47"/>
      <c r="R5" s="115"/>
      <c r="S5" s="115"/>
      <c r="T5" s="69">
        <f>COUNT(T33:T63)</f>
        <v>0</v>
      </c>
      <c r="U5" s="50"/>
      <c r="V5" s="115"/>
      <c r="W5" s="115"/>
      <c r="X5" s="69">
        <f>COUNT(X33:X63)</f>
        <v>0</v>
      </c>
      <c r="Y5" s="67"/>
    </row>
    <row r="6" spans="1:25" s="25" customFormat="1" ht="18" customHeight="1" x14ac:dyDescent="0.25">
      <c r="A6" s="24"/>
      <c r="B6" s="137" t="s">
        <v>17</v>
      </c>
      <c r="C6" s="137"/>
      <c r="D6" s="52">
        <f>SUM(D33:D63)</f>
        <v>200363.25999999998</v>
      </c>
      <c r="E6" s="39"/>
      <c r="F6" s="116" t="s">
        <v>17</v>
      </c>
      <c r="G6" s="116"/>
      <c r="H6" s="52">
        <f>SUM(H33:H63)</f>
        <v>211570.96999999997</v>
      </c>
      <c r="I6" s="39"/>
      <c r="J6" s="116" t="s">
        <v>17</v>
      </c>
      <c r="K6" s="116"/>
      <c r="L6" s="52">
        <f>SUM(L33:L63)</f>
        <v>145689.57999999999</v>
      </c>
      <c r="M6" s="39"/>
      <c r="N6" s="116" t="s">
        <v>17</v>
      </c>
      <c r="O6" s="116"/>
      <c r="P6" s="52">
        <f>SUM(P33:P63)</f>
        <v>207799.93000000002</v>
      </c>
      <c r="R6" s="116" t="s">
        <v>17</v>
      </c>
      <c r="S6" s="116"/>
      <c r="T6" s="52">
        <f>SUM(T33:T63)</f>
        <v>0</v>
      </c>
      <c r="V6" s="116" t="s">
        <v>17</v>
      </c>
      <c r="W6" s="116"/>
      <c r="X6" s="52">
        <f>SUM(X33:X62)</f>
        <v>0</v>
      </c>
      <c r="Y6" s="24"/>
    </row>
    <row r="7" spans="1:25" s="25" customFormat="1" ht="18" customHeight="1" x14ac:dyDescent="0.25">
      <c r="A7" s="24"/>
      <c r="B7" s="101" t="s">
        <v>19</v>
      </c>
      <c r="C7" s="101"/>
      <c r="D7" s="100">
        <f>IFERROR(D6/D5,0)</f>
        <v>6678.775333333333</v>
      </c>
      <c r="E7" s="39"/>
      <c r="F7" s="101" t="s">
        <v>19</v>
      </c>
      <c r="G7" s="101"/>
      <c r="H7" s="100">
        <f>IFERROR(H6/H5,0)</f>
        <v>7052.3656666666657</v>
      </c>
      <c r="I7" s="39"/>
      <c r="J7" s="101" t="s">
        <v>19</v>
      </c>
      <c r="K7" s="101"/>
      <c r="L7" s="100">
        <f>IFERROR(L6/L5,0)</f>
        <v>4856.3193333333329</v>
      </c>
      <c r="M7" s="39"/>
      <c r="N7" s="101" t="s">
        <v>19</v>
      </c>
      <c r="O7" s="101"/>
      <c r="P7" s="100">
        <f>IFERROR(P6/P5,0)</f>
        <v>6926.6643333333341</v>
      </c>
      <c r="R7" s="101" t="s">
        <v>19</v>
      </c>
      <c r="S7" s="101"/>
      <c r="T7" s="100">
        <f>IFERROR(T6/T5,0)</f>
        <v>0</v>
      </c>
      <c r="V7" s="101" t="s">
        <v>19</v>
      </c>
      <c r="W7" s="101"/>
      <c r="X7" s="100">
        <f>IFERROR(X6/X5,0)</f>
        <v>0</v>
      </c>
      <c r="Y7" s="24"/>
    </row>
    <row r="8" spans="1:25" s="24" customFormat="1" ht="18" customHeight="1" x14ac:dyDescent="0.25">
      <c r="B8" s="101"/>
      <c r="C8" s="101"/>
      <c r="D8" s="100"/>
      <c r="E8" s="39"/>
      <c r="F8" s="101"/>
      <c r="G8" s="101"/>
      <c r="H8" s="100"/>
      <c r="I8" s="39"/>
      <c r="J8" s="101"/>
      <c r="K8" s="101"/>
      <c r="L8" s="100"/>
      <c r="M8" s="39"/>
      <c r="N8" s="101"/>
      <c r="O8" s="101"/>
      <c r="P8" s="100"/>
      <c r="Q8" s="39"/>
      <c r="R8" s="101"/>
      <c r="S8" s="101"/>
      <c r="T8" s="100"/>
      <c r="U8" s="25"/>
      <c r="V8" s="101"/>
      <c r="W8" s="101"/>
      <c r="X8" s="100"/>
    </row>
    <row r="9" spans="1:25" s="2" customFormat="1" ht="18" customHeight="1" x14ac:dyDescent="0.25">
      <c r="A9" s="5"/>
      <c r="B9" s="5"/>
      <c r="C9" s="5"/>
      <c r="D9" s="23"/>
      <c r="E9" s="32"/>
      <c r="F9" s="5"/>
      <c r="G9" s="5"/>
      <c r="H9" s="23"/>
      <c r="I9" s="32"/>
      <c r="J9" s="5"/>
      <c r="K9" s="5"/>
      <c r="L9" s="23"/>
      <c r="M9" s="32"/>
      <c r="N9" s="5"/>
      <c r="O9" s="5"/>
      <c r="P9" s="23"/>
      <c r="Q9" s="32"/>
      <c r="R9" s="5"/>
      <c r="S9" s="5"/>
      <c r="T9" s="23"/>
      <c r="U9" s="1"/>
      <c r="V9" s="5"/>
      <c r="W9" s="5"/>
      <c r="X9" s="23"/>
      <c r="Y9" s="13"/>
    </row>
    <row r="10" spans="1:25" s="20" customFormat="1" ht="18" customHeight="1" x14ac:dyDescent="0.25">
      <c r="A10" s="15"/>
      <c r="B10" s="110" t="s">
        <v>20</v>
      </c>
      <c r="C10" s="111"/>
      <c r="D10" s="102" t="e">
        <f>SUM(D20-D6)/(30-D5)</f>
        <v>#DIV/0!</v>
      </c>
      <c r="E10" s="41" t="e">
        <f>D10*25</f>
        <v>#DIV/0!</v>
      </c>
      <c r="F10" s="110" t="s">
        <v>20</v>
      </c>
      <c r="G10" s="111"/>
      <c r="H10" s="102" t="e">
        <f>SUM(H20-H6)/(30-H5)</f>
        <v>#DIV/0!</v>
      </c>
      <c r="I10" s="41" t="e">
        <f>H10*25</f>
        <v>#DIV/0!</v>
      </c>
      <c r="J10" s="104" t="s">
        <v>20</v>
      </c>
      <c r="K10" s="105"/>
      <c r="L10" s="102" t="e">
        <f>SUM(L20-L6)/(30-L5)</f>
        <v>#DIV/0!</v>
      </c>
      <c r="M10" s="41" t="e">
        <f>L10*25</f>
        <v>#DIV/0!</v>
      </c>
      <c r="N10" s="104" t="s">
        <v>20</v>
      </c>
      <c r="O10" s="105"/>
      <c r="P10" s="102" t="e">
        <f>SUM(P20-P6)/(30-P5)</f>
        <v>#VALUE!</v>
      </c>
      <c r="Q10" s="41" t="e">
        <f>P10*25</f>
        <v>#VALUE!</v>
      </c>
      <c r="R10" s="104" t="s">
        <v>20</v>
      </c>
      <c r="S10" s="105"/>
      <c r="T10" s="102">
        <f>SUM(T20-T6)/(30-T5)</f>
        <v>6.666666666666667</v>
      </c>
      <c r="U10" s="53">
        <f>T10*25</f>
        <v>166.66666666666669</v>
      </c>
      <c r="V10" s="104" t="s">
        <v>20</v>
      </c>
      <c r="W10" s="105"/>
      <c r="X10" s="94">
        <f>SUM(X20-X6)/(30-X5)</f>
        <v>0</v>
      </c>
      <c r="Y10" s="22">
        <f>X10*25</f>
        <v>0</v>
      </c>
    </row>
    <row r="11" spans="1:25" s="20" customFormat="1" ht="18" customHeight="1" x14ac:dyDescent="0.25">
      <c r="A11" s="15"/>
      <c r="B11" s="112"/>
      <c r="C11" s="113"/>
      <c r="D11" s="103"/>
      <c r="E11" s="41">
        <f>D6</f>
        <v>200363.25999999998</v>
      </c>
      <c r="F11" s="112"/>
      <c r="G11" s="113"/>
      <c r="H11" s="103"/>
      <c r="I11" s="41">
        <f>H6</f>
        <v>211570.96999999997</v>
      </c>
      <c r="J11" s="106"/>
      <c r="K11" s="107"/>
      <c r="L11" s="103"/>
      <c r="M11" s="41">
        <f>L6</f>
        <v>145689.57999999999</v>
      </c>
      <c r="N11" s="106"/>
      <c r="O11" s="107"/>
      <c r="P11" s="103"/>
      <c r="Q11" s="41">
        <f>P6</f>
        <v>207799.93000000002</v>
      </c>
      <c r="R11" s="106"/>
      <c r="S11" s="107"/>
      <c r="T11" s="103"/>
      <c r="U11" s="53">
        <f>T6</f>
        <v>0</v>
      </c>
      <c r="V11" s="106"/>
      <c r="W11" s="107"/>
      <c r="X11" s="95"/>
      <c r="Y11" s="22">
        <f>X6</f>
        <v>0</v>
      </c>
    </row>
    <row r="12" spans="1:25" s="2" customFormat="1" ht="18" customHeight="1" x14ac:dyDescent="0.25">
      <c r="A12" s="5"/>
      <c r="B12" s="13"/>
      <c r="C12" s="13"/>
      <c r="D12" s="5"/>
      <c r="E12" s="32" t="e">
        <f>SUM(E10:E11)</f>
        <v>#DIV/0!</v>
      </c>
      <c r="F12" s="13"/>
      <c r="G12" s="13"/>
      <c r="H12" s="5"/>
      <c r="I12" s="32" t="e">
        <f>SUM(I10:I11)</f>
        <v>#DIV/0!</v>
      </c>
      <c r="J12" s="5"/>
      <c r="K12" s="5"/>
      <c r="L12" s="5"/>
      <c r="M12" s="32" t="e">
        <f>SUM(M10:M11)</f>
        <v>#DIV/0!</v>
      </c>
      <c r="N12" s="5"/>
      <c r="O12" s="5"/>
      <c r="P12" s="5"/>
      <c r="Q12" s="32" t="e">
        <f>SUM(Q10:Q11)</f>
        <v>#VALUE!</v>
      </c>
      <c r="R12" s="5"/>
      <c r="S12" s="5"/>
      <c r="T12" s="5"/>
      <c r="U12" s="32">
        <f>SUM(U10:U11)</f>
        <v>166.66666666666669</v>
      </c>
      <c r="V12" s="5"/>
      <c r="W12" s="5"/>
      <c r="X12" s="5"/>
      <c r="Y12" s="21">
        <f>SUM(Y10:Y11)</f>
        <v>0</v>
      </c>
    </row>
    <row r="13" spans="1:25" s="2" customFormat="1" ht="18" customHeight="1" x14ac:dyDescent="0.25">
      <c r="A13" s="5"/>
      <c r="B13" s="96" t="s">
        <v>18</v>
      </c>
      <c r="C13" s="97"/>
      <c r="D13" s="108" t="e">
        <f>SUM(D24-D6)/(30-D5)</f>
        <v>#DIV/0!</v>
      </c>
      <c r="E13" s="41" t="e">
        <f>D13*25</f>
        <v>#DIV/0!</v>
      </c>
      <c r="F13" s="96" t="s">
        <v>18</v>
      </c>
      <c r="G13" s="97"/>
      <c r="H13" s="108" t="e">
        <f>SUM(H24-H6)/(30-H5)</f>
        <v>#DIV/0!</v>
      </c>
      <c r="I13" s="41" t="e">
        <f>H13*25</f>
        <v>#DIV/0!</v>
      </c>
      <c r="J13" s="96" t="s">
        <v>18</v>
      </c>
      <c r="K13" s="97"/>
      <c r="L13" s="108" t="e">
        <f>SUM(L24-L6)/(30-L5)</f>
        <v>#DIV/0!</v>
      </c>
      <c r="M13" s="41" t="e">
        <f>L13*25</f>
        <v>#DIV/0!</v>
      </c>
      <c r="N13" s="96" t="s">
        <v>18</v>
      </c>
      <c r="O13" s="97"/>
      <c r="P13" s="108" t="e">
        <f>SUM(P24-P6)/(30-P5)</f>
        <v>#DIV/0!</v>
      </c>
      <c r="Q13" s="41" t="e">
        <f>P13*25</f>
        <v>#DIV/0!</v>
      </c>
      <c r="R13" s="96" t="s">
        <v>18</v>
      </c>
      <c r="S13" s="97"/>
      <c r="T13" s="108">
        <f>SUM(T24-T6)/(30-T5)</f>
        <v>0</v>
      </c>
      <c r="U13" s="54">
        <f>T13*25</f>
        <v>0</v>
      </c>
      <c r="V13" s="96" t="s">
        <v>18</v>
      </c>
      <c r="W13" s="97"/>
      <c r="X13" s="108">
        <f>SUM(X24-X6)/(30-X5)</f>
        <v>0</v>
      </c>
      <c r="Y13" s="22">
        <f>X13*25</f>
        <v>0</v>
      </c>
    </row>
    <row r="14" spans="1:25" s="2" customFormat="1" ht="18" customHeight="1" x14ac:dyDescent="0.25">
      <c r="A14" s="5"/>
      <c r="B14" s="98"/>
      <c r="C14" s="99"/>
      <c r="D14" s="109"/>
      <c r="E14" s="41">
        <f>D6</f>
        <v>200363.25999999998</v>
      </c>
      <c r="F14" s="98"/>
      <c r="G14" s="99"/>
      <c r="H14" s="109"/>
      <c r="I14" s="41">
        <f>H6</f>
        <v>211570.96999999997</v>
      </c>
      <c r="J14" s="98"/>
      <c r="K14" s="99"/>
      <c r="L14" s="109"/>
      <c r="M14" s="41">
        <f>L6</f>
        <v>145689.57999999999</v>
      </c>
      <c r="N14" s="98"/>
      <c r="O14" s="99"/>
      <c r="P14" s="109"/>
      <c r="Q14" s="41">
        <f>P6</f>
        <v>207799.93000000002</v>
      </c>
      <c r="R14" s="98"/>
      <c r="S14" s="99"/>
      <c r="T14" s="109"/>
      <c r="U14" s="54">
        <f>T6</f>
        <v>0</v>
      </c>
      <c r="V14" s="98"/>
      <c r="W14" s="99"/>
      <c r="X14" s="109"/>
      <c r="Y14" s="22">
        <f>X6</f>
        <v>0</v>
      </c>
    </row>
    <row r="15" spans="1:25" s="2" customFormat="1" ht="18" customHeight="1" x14ac:dyDescent="0.25">
      <c r="A15" s="5"/>
      <c r="B15" s="13"/>
      <c r="C15" s="13"/>
      <c r="D15" s="5" t="s">
        <v>60</v>
      </c>
      <c r="E15" s="32" t="e">
        <f>SUM(E13:E14)</f>
        <v>#DIV/0!</v>
      </c>
      <c r="F15" s="13"/>
      <c r="G15" s="13"/>
      <c r="H15" s="5"/>
      <c r="I15" s="32" t="e">
        <f>SUM(I13:I14)</f>
        <v>#DIV/0!</v>
      </c>
      <c r="J15" s="5"/>
      <c r="K15" s="5"/>
      <c r="L15" s="5"/>
      <c r="M15" s="32" t="e">
        <f>SUM(M13:M14)</f>
        <v>#DIV/0!</v>
      </c>
      <c r="N15" s="5"/>
      <c r="O15" s="5"/>
      <c r="P15" s="5"/>
      <c r="Q15" s="32" t="e">
        <f>SUM(Q13:Q14)</f>
        <v>#DIV/0!</v>
      </c>
      <c r="R15" s="5"/>
      <c r="S15" s="5"/>
      <c r="T15" s="5"/>
      <c r="U15" s="32">
        <f>SUM(U13:U14)</f>
        <v>0</v>
      </c>
      <c r="V15" s="5"/>
      <c r="W15" s="5"/>
      <c r="X15" s="5"/>
      <c r="Y15" s="21">
        <f>SUM(Y13:Y14)</f>
        <v>0</v>
      </c>
    </row>
    <row r="16" spans="1:25" s="2" customFormat="1" ht="18" customHeight="1" x14ac:dyDescent="0.25">
      <c r="A16" s="5"/>
      <c r="B16" s="110" t="s">
        <v>77</v>
      </c>
      <c r="C16" s="111"/>
      <c r="D16" s="94"/>
      <c r="E16" s="41">
        <f>D16*25</f>
        <v>0</v>
      </c>
      <c r="F16" s="110" t="s">
        <v>18</v>
      </c>
      <c r="G16" s="111"/>
      <c r="H16" s="94" t="e">
        <f>SUM(H28-H6)/(30-H5)</f>
        <v>#DIV/0!</v>
      </c>
      <c r="I16" s="41" t="e">
        <f>H16*25</f>
        <v>#DIV/0!</v>
      </c>
      <c r="J16" s="110" t="s">
        <v>18</v>
      </c>
      <c r="K16" s="111"/>
      <c r="L16" s="94" t="e">
        <f>SUM(L28-L6)/(30-L5)</f>
        <v>#DIV/0!</v>
      </c>
      <c r="M16" s="41" t="e">
        <f>L16*25</f>
        <v>#DIV/0!</v>
      </c>
      <c r="N16" s="110" t="s">
        <v>18</v>
      </c>
      <c r="O16" s="111"/>
      <c r="P16" s="94" t="e">
        <f>SUM(P28-P6)/(30-P5)</f>
        <v>#DIV/0!</v>
      </c>
      <c r="Q16" s="41" t="e">
        <f>P16*25</f>
        <v>#DIV/0!</v>
      </c>
      <c r="R16" s="110" t="s">
        <v>18</v>
      </c>
      <c r="S16" s="111"/>
      <c r="T16" s="94" t="e">
        <f>SUM(T28-T6)/(30-T5)</f>
        <v>#VALUE!</v>
      </c>
      <c r="U16" s="53" t="e">
        <f>T16*25</f>
        <v>#VALUE!</v>
      </c>
      <c r="V16" s="110" t="s">
        <v>18</v>
      </c>
      <c r="W16" s="111"/>
      <c r="X16" s="94">
        <f>SUM(X28-X6)/(30-X5)</f>
        <v>0</v>
      </c>
      <c r="Y16" s="22">
        <f>X16*25</f>
        <v>0</v>
      </c>
    </row>
    <row r="17" spans="1:25" s="2" customFormat="1" ht="18" customHeight="1" x14ac:dyDescent="0.25">
      <c r="A17" s="5"/>
      <c r="B17" s="112"/>
      <c r="C17" s="113"/>
      <c r="D17" s="95"/>
      <c r="E17" s="41">
        <f>D6</f>
        <v>200363.25999999998</v>
      </c>
      <c r="F17" s="112"/>
      <c r="G17" s="113"/>
      <c r="H17" s="95"/>
      <c r="I17" s="41">
        <f>H6</f>
        <v>211570.96999999997</v>
      </c>
      <c r="J17" s="112"/>
      <c r="K17" s="113"/>
      <c r="L17" s="95"/>
      <c r="M17" s="41">
        <f>L6</f>
        <v>145689.57999999999</v>
      </c>
      <c r="N17" s="112"/>
      <c r="O17" s="113"/>
      <c r="P17" s="95"/>
      <c r="Q17" s="41">
        <f>P6</f>
        <v>207799.93000000002</v>
      </c>
      <c r="R17" s="112"/>
      <c r="S17" s="113"/>
      <c r="T17" s="95"/>
      <c r="U17" s="53">
        <f>T6</f>
        <v>0</v>
      </c>
      <c r="V17" s="112"/>
      <c r="W17" s="113"/>
      <c r="X17" s="95"/>
      <c r="Y17" s="22">
        <f>X6</f>
        <v>0</v>
      </c>
    </row>
    <row r="18" spans="1:25" s="2" customFormat="1" ht="18" customHeight="1" x14ac:dyDescent="0.25">
      <c r="A18" s="5"/>
      <c r="B18" s="5"/>
      <c r="C18" s="5"/>
      <c r="D18" s="5"/>
      <c r="E18" s="32">
        <f>SUM(E16:E17)</f>
        <v>200363.25999999998</v>
      </c>
      <c r="F18" s="5"/>
      <c r="G18" s="5"/>
      <c r="H18" s="5"/>
      <c r="I18" s="32" t="e">
        <f>SUM(I16:I17)</f>
        <v>#DIV/0!</v>
      </c>
      <c r="J18" s="5"/>
      <c r="K18" s="5"/>
      <c r="L18" s="5"/>
      <c r="M18" s="32" t="e">
        <f>SUM(M16:M17)</f>
        <v>#DIV/0!</v>
      </c>
      <c r="N18" s="5"/>
      <c r="O18" s="5"/>
      <c r="P18" s="5"/>
      <c r="Q18" s="32" t="e">
        <f>SUM(Q16:Q17)</f>
        <v>#DIV/0!</v>
      </c>
      <c r="R18" s="5"/>
      <c r="S18" s="5"/>
      <c r="T18" s="5"/>
      <c r="U18" s="32"/>
      <c r="V18" s="5"/>
      <c r="W18" s="5"/>
      <c r="X18" s="5"/>
      <c r="Y18" s="21">
        <f>SUM(Y16:Y17)</f>
        <v>0</v>
      </c>
    </row>
    <row r="19" spans="1:25" s="18" customFormat="1" ht="18" customHeight="1" x14ac:dyDescent="0.25">
      <c r="A19" s="5"/>
      <c r="B19" s="132" t="s">
        <v>25</v>
      </c>
      <c r="C19" s="133"/>
      <c r="D19" s="134"/>
      <c r="E19" s="36"/>
      <c r="F19" s="132" t="s">
        <v>25</v>
      </c>
      <c r="G19" s="133"/>
      <c r="H19" s="134"/>
      <c r="I19" s="36"/>
      <c r="J19" s="132" t="s">
        <v>25</v>
      </c>
      <c r="K19" s="133"/>
      <c r="L19" s="134"/>
      <c r="M19" s="36"/>
      <c r="N19" s="132" t="s">
        <v>25</v>
      </c>
      <c r="O19" s="133"/>
      <c r="P19" s="134"/>
      <c r="Q19" s="36"/>
      <c r="R19" s="132" t="s">
        <v>25</v>
      </c>
      <c r="S19" s="133"/>
      <c r="T19" s="134"/>
      <c r="U19" s="42"/>
      <c r="V19" s="132" t="s">
        <v>16</v>
      </c>
      <c r="W19" s="133"/>
      <c r="X19" s="134"/>
      <c r="Y19" s="17"/>
    </row>
    <row r="20" spans="1:25" s="8" customFormat="1" ht="18" customHeight="1" x14ac:dyDescent="0.25">
      <c r="A20" s="9"/>
      <c r="B20" s="130" t="s">
        <v>3</v>
      </c>
      <c r="C20" s="131"/>
      <c r="D20" s="55">
        <v>205000</v>
      </c>
      <c r="E20" s="36"/>
      <c r="F20" s="130" t="s">
        <v>3</v>
      </c>
      <c r="G20" s="131"/>
      <c r="H20" s="55">
        <v>242000</v>
      </c>
      <c r="I20" s="36"/>
      <c r="J20" s="130" t="s">
        <v>3</v>
      </c>
      <c r="K20" s="131"/>
      <c r="L20" s="55">
        <v>130000</v>
      </c>
      <c r="M20" s="36"/>
      <c r="N20" s="130" t="s">
        <v>3</v>
      </c>
      <c r="O20" s="131"/>
      <c r="P20" s="55" t="s">
        <v>68</v>
      </c>
      <c r="Q20" s="36"/>
      <c r="R20" s="130" t="s">
        <v>3</v>
      </c>
      <c r="S20" s="131"/>
      <c r="T20" s="55">
        <v>200</v>
      </c>
      <c r="U20" s="38"/>
      <c r="V20" s="130" t="s">
        <v>3</v>
      </c>
      <c r="W20" s="131"/>
      <c r="X20" s="55"/>
      <c r="Y20" s="14"/>
    </row>
    <row r="21" spans="1:25" s="8" customFormat="1" ht="18" customHeight="1" x14ac:dyDescent="0.25">
      <c r="A21" s="5"/>
      <c r="B21" s="126" t="s">
        <v>2</v>
      </c>
      <c r="C21" s="127"/>
      <c r="D21" s="59"/>
      <c r="E21" s="36"/>
      <c r="F21" s="126" t="s">
        <v>2</v>
      </c>
      <c r="G21" s="127"/>
      <c r="H21" s="59"/>
      <c r="I21" s="36"/>
      <c r="J21" s="126" t="s">
        <v>2</v>
      </c>
      <c r="K21" s="127"/>
      <c r="L21" s="59"/>
      <c r="M21" s="36"/>
      <c r="N21" s="126" t="s">
        <v>2</v>
      </c>
      <c r="O21" s="127"/>
      <c r="P21" s="59"/>
      <c r="Q21" s="36"/>
      <c r="R21" s="126" t="s">
        <v>2</v>
      </c>
      <c r="S21" s="127"/>
      <c r="T21" s="59"/>
      <c r="U21" s="1"/>
      <c r="V21" s="126" t="s">
        <v>2</v>
      </c>
      <c r="W21" s="127"/>
      <c r="X21" s="59"/>
      <c r="Y21" s="5"/>
    </row>
    <row r="22" spans="1:25" s="8" customFormat="1" ht="18" customHeight="1" x14ac:dyDescent="0.25">
      <c r="A22" s="5"/>
      <c r="B22" s="120" t="s">
        <v>1</v>
      </c>
      <c r="C22" s="121"/>
      <c r="D22" s="58"/>
      <c r="E22" s="36"/>
      <c r="F22" s="120" t="s">
        <v>1</v>
      </c>
      <c r="G22" s="121"/>
      <c r="H22" s="58"/>
      <c r="I22" s="36"/>
      <c r="J22" s="120" t="s">
        <v>1</v>
      </c>
      <c r="K22" s="121"/>
      <c r="L22" s="58"/>
      <c r="M22" s="36"/>
      <c r="N22" s="120" t="s">
        <v>1</v>
      </c>
      <c r="O22" s="121"/>
      <c r="P22" s="58"/>
      <c r="Q22" s="36"/>
      <c r="R22" s="120" t="s">
        <v>1</v>
      </c>
      <c r="S22" s="121"/>
      <c r="T22" s="58"/>
      <c r="U22" s="1"/>
      <c r="V22" s="120" t="s">
        <v>1</v>
      </c>
      <c r="W22" s="121"/>
      <c r="X22" s="58"/>
      <c r="Y22" s="5"/>
    </row>
    <row r="23" spans="1:25" s="8" customFormat="1" ht="18" customHeight="1" x14ac:dyDescent="0.25">
      <c r="A23" s="5"/>
      <c r="B23" s="5"/>
      <c r="C23" s="5"/>
      <c r="D23" s="5"/>
      <c r="E23" s="32"/>
      <c r="F23" s="5"/>
      <c r="G23" s="5"/>
      <c r="H23" s="5"/>
      <c r="I23" s="33"/>
      <c r="J23" s="5"/>
      <c r="K23" s="5"/>
      <c r="L23" s="5"/>
      <c r="M23" s="33"/>
      <c r="N23" s="5"/>
      <c r="O23" s="5"/>
      <c r="P23" s="5"/>
      <c r="Q23" s="40"/>
      <c r="R23" s="5"/>
      <c r="S23" s="5"/>
      <c r="T23" s="5"/>
      <c r="U23" s="1"/>
      <c r="V23" s="5"/>
      <c r="W23" s="5"/>
      <c r="X23" s="5"/>
      <c r="Y23" s="5"/>
    </row>
    <row r="24" spans="1:25" s="8" customFormat="1" ht="18" customHeight="1" x14ac:dyDescent="0.25">
      <c r="A24" s="9"/>
      <c r="B24" s="128" t="s">
        <v>4</v>
      </c>
      <c r="C24" s="129"/>
      <c r="D24" s="56">
        <v>215000</v>
      </c>
      <c r="E24" s="36"/>
      <c r="F24" s="128" t="s">
        <v>4</v>
      </c>
      <c r="G24" s="129"/>
      <c r="H24" s="56">
        <v>254000</v>
      </c>
      <c r="I24" s="36"/>
      <c r="J24" s="128" t="s">
        <v>4</v>
      </c>
      <c r="K24" s="129"/>
      <c r="L24" s="56"/>
      <c r="M24" s="36"/>
      <c r="N24" s="128" t="s">
        <v>4</v>
      </c>
      <c r="O24" s="129"/>
      <c r="P24" s="56">
        <v>250500</v>
      </c>
      <c r="Q24" s="43"/>
      <c r="R24" s="128" t="s">
        <v>4</v>
      </c>
      <c r="S24" s="129"/>
      <c r="T24" s="56"/>
      <c r="U24" s="43"/>
      <c r="V24" s="128" t="s">
        <v>4</v>
      </c>
      <c r="W24" s="129"/>
      <c r="X24" s="56"/>
      <c r="Y24" s="12"/>
    </row>
    <row r="25" spans="1:25" s="8" customFormat="1" ht="18" customHeight="1" x14ac:dyDescent="0.25">
      <c r="A25" s="5"/>
      <c r="B25" s="126" t="s">
        <v>2</v>
      </c>
      <c r="C25" s="127"/>
      <c r="D25" s="59"/>
      <c r="E25" s="36"/>
      <c r="F25" s="126" t="s">
        <v>2</v>
      </c>
      <c r="G25" s="127"/>
      <c r="H25" s="59"/>
      <c r="I25" s="37"/>
      <c r="J25" s="126" t="s">
        <v>2</v>
      </c>
      <c r="K25" s="127"/>
      <c r="L25" s="59"/>
      <c r="M25" s="36"/>
      <c r="N25" s="126" t="s">
        <v>2</v>
      </c>
      <c r="O25" s="127"/>
      <c r="P25" s="59"/>
      <c r="Q25" s="40"/>
      <c r="R25" s="126" t="s">
        <v>2</v>
      </c>
      <c r="S25" s="127"/>
      <c r="T25" s="59"/>
      <c r="U25" s="1"/>
      <c r="V25" s="126" t="s">
        <v>2</v>
      </c>
      <c r="W25" s="127"/>
      <c r="X25" s="59"/>
      <c r="Y25" s="5"/>
    </row>
    <row r="26" spans="1:25" s="8" customFormat="1" ht="18" customHeight="1" x14ac:dyDescent="0.25">
      <c r="A26" s="5"/>
      <c r="B26" s="120" t="s">
        <v>1</v>
      </c>
      <c r="C26" s="121"/>
      <c r="D26" s="58"/>
      <c r="E26" s="36"/>
      <c r="F26" s="120" t="s">
        <v>1</v>
      </c>
      <c r="G26" s="121"/>
      <c r="H26" s="58"/>
      <c r="I26" s="37"/>
      <c r="J26" s="120" t="s">
        <v>1</v>
      </c>
      <c r="K26" s="121"/>
      <c r="L26" s="58"/>
      <c r="M26" s="36"/>
      <c r="N26" s="120" t="s">
        <v>1</v>
      </c>
      <c r="O26" s="121"/>
      <c r="P26" s="58"/>
      <c r="Q26" s="40"/>
      <c r="R26" s="120" t="s">
        <v>1</v>
      </c>
      <c r="S26" s="121"/>
      <c r="T26" s="58"/>
      <c r="U26" s="1"/>
      <c r="V26" s="120" t="s">
        <v>1</v>
      </c>
      <c r="W26" s="121"/>
      <c r="X26" s="58"/>
      <c r="Y26" s="5"/>
    </row>
    <row r="27" spans="1:25" s="8" customFormat="1" ht="18" customHeight="1" x14ac:dyDescent="0.25">
      <c r="A27" s="5"/>
      <c r="B27" s="5"/>
      <c r="C27" s="5"/>
      <c r="D27" s="5"/>
      <c r="E27" s="32"/>
      <c r="F27" s="5"/>
      <c r="G27" s="5"/>
      <c r="H27" s="5"/>
      <c r="I27" s="33"/>
      <c r="J27" s="5"/>
      <c r="K27" s="5"/>
      <c r="L27" s="5"/>
      <c r="M27" s="33"/>
      <c r="N27" s="5"/>
      <c r="O27" s="5"/>
      <c r="P27" s="5"/>
      <c r="Q27" s="40"/>
      <c r="R27" s="5"/>
      <c r="S27" s="5"/>
      <c r="T27" s="5"/>
      <c r="U27" s="1"/>
      <c r="V27" s="5"/>
      <c r="W27" s="5"/>
      <c r="X27" s="5"/>
      <c r="Y27" s="5"/>
    </row>
    <row r="28" spans="1:25" s="8" customFormat="1" ht="18" customHeight="1" x14ac:dyDescent="0.25">
      <c r="A28" s="9"/>
      <c r="B28" s="128" t="s">
        <v>14</v>
      </c>
      <c r="C28" s="129"/>
      <c r="D28" s="56">
        <v>225000</v>
      </c>
      <c r="E28" s="36"/>
      <c r="F28" s="128" t="s">
        <v>14</v>
      </c>
      <c r="G28" s="129"/>
      <c r="H28" s="56">
        <v>266000</v>
      </c>
      <c r="I28" s="36"/>
      <c r="J28" s="128" t="s">
        <v>14</v>
      </c>
      <c r="K28" s="129"/>
      <c r="L28" s="56"/>
      <c r="M28" s="36"/>
      <c r="N28" s="128" t="s">
        <v>14</v>
      </c>
      <c r="O28" s="129"/>
      <c r="P28" s="56">
        <v>231000</v>
      </c>
      <c r="Q28" s="43"/>
      <c r="R28" s="128" t="s">
        <v>14</v>
      </c>
      <c r="S28" s="129"/>
      <c r="T28" s="57" t="s">
        <v>64</v>
      </c>
      <c r="U28" s="43"/>
      <c r="V28" s="128" t="s">
        <v>14</v>
      </c>
      <c r="W28" s="129"/>
      <c r="X28" s="56"/>
      <c r="Y28" s="12"/>
    </row>
    <row r="29" spans="1:25" s="8" customFormat="1" ht="18" customHeight="1" x14ac:dyDescent="0.25">
      <c r="A29" s="5"/>
      <c r="B29" s="126" t="s">
        <v>2</v>
      </c>
      <c r="C29" s="127"/>
      <c r="D29" s="59"/>
      <c r="E29" s="36"/>
      <c r="F29" s="126" t="s">
        <v>2</v>
      </c>
      <c r="G29" s="127"/>
      <c r="H29" s="59"/>
      <c r="I29" s="37"/>
      <c r="J29" s="126" t="s">
        <v>2</v>
      </c>
      <c r="K29" s="127"/>
      <c r="L29" s="59"/>
      <c r="M29" s="36"/>
      <c r="N29" s="126" t="s">
        <v>2</v>
      </c>
      <c r="O29" s="127"/>
      <c r="P29" s="59"/>
      <c r="Q29" s="40"/>
      <c r="R29" s="126" t="s">
        <v>2</v>
      </c>
      <c r="S29" s="127"/>
      <c r="T29" s="59"/>
      <c r="U29" s="1"/>
      <c r="V29" s="126" t="s">
        <v>2</v>
      </c>
      <c r="W29" s="127"/>
      <c r="X29" s="59"/>
      <c r="Y29" s="5"/>
    </row>
    <row r="30" spans="1:25" s="4" customFormat="1" ht="18" customHeight="1" x14ac:dyDescent="0.25">
      <c r="A30" s="5"/>
      <c r="B30" s="120" t="s">
        <v>1</v>
      </c>
      <c r="C30" s="121"/>
      <c r="D30" s="58"/>
      <c r="E30" s="36"/>
      <c r="F30" s="120" t="s">
        <v>1</v>
      </c>
      <c r="G30" s="121"/>
      <c r="H30" s="58" t="s">
        <v>62</v>
      </c>
      <c r="I30" s="37"/>
      <c r="J30" s="120" t="s">
        <v>1</v>
      </c>
      <c r="K30" s="121"/>
      <c r="L30" s="58"/>
      <c r="M30" s="36"/>
      <c r="N30" s="120" t="s">
        <v>1</v>
      </c>
      <c r="O30" s="121"/>
      <c r="P30" s="58"/>
      <c r="Q30" s="40"/>
      <c r="R30" s="120" t="s">
        <v>1</v>
      </c>
      <c r="S30" s="121"/>
      <c r="T30" s="58"/>
      <c r="U30" s="1"/>
      <c r="V30" s="120" t="s">
        <v>1</v>
      </c>
      <c r="W30" s="121"/>
      <c r="X30" s="58"/>
      <c r="Y30" s="5"/>
    </row>
    <row r="31" spans="1:25" s="6" customFormat="1" ht="18" customHeight="1" x14ac:dyDescent="0.25">
      <c r="A31" s="5"/>
      <c r="B31" s="5"/>
      <c r="C31" s="5"/>
      <c r="D31" s="5"/>
      <c r="E31" s="36"/>
      <c r="F31" s="5"/>
      <c r="G31" s="5"/>
      <c r="H31" s="5"/>
      <c r="I31" s="37"/>
      <c r="J31" s="5"/>
      <c r="K31" s="5"/>
      <c r="L31" s="5"/>
      <c r="M31" s="36"/>
      <c r="N31" s="5"/>
      <c r="O31" s="5"/>
      <c r="P31" s="5"/>
      <c r="Q31" s="38"/>
      <c r="R31" s="5"/>
      <c r="S31" s="5"/>
      <c r="T31" s="5"/>
      <c r="U31" s="1"/>
      <c r="V31" s="5"/>
      <c r="W31" s="5"/>
      <c r="X31" s="5"/>
      <c r="Y31" s="5"/>
    </row>
    <row r="32" spans="1:25" s="7" customFormat="1" ht="18" customHeight="1" x14ac:dyDescent="0.25">
      <c r="A32" s="9"/>
      <c r="B32" s="122" t="s">
        <v>6</v>
      </c>
      <c r="C32" s="123"/>
      <c r="D32" s="60" t="s">
        <v>0</v>
      </c>
      <c r="E32" s="41"/>
      <c r="F32" s="122" t="s">
        <v>6</v>
      </c>
      <c r="G32" s="123"/>
      <c r="H32" s="60" t="s">
        <v>0</v>
      </c>
      <c r="I32" s="37"/>
      <c r="J32" s="124" t="s">
        <v>6</v>
      </c>
      <c r="K32" s="125"/>
      <c r="L32" s="60" t="s">
        <v>0</v>
      </c>
      <c r="M32" s="44"/>
      <c r="N32" s="122" t="s">
        <v>6</v>
      </c>
      <c r="O32" s="123"/>
      <c r="P32" s="60" t="s">
        <v>0</v>
      </c>
      <c r="Q32" s="45"/>
      <c r="R32" s="122" t="s">
        <v>6</v>
      </c>
      <c r="S32" s="123"/>
      <c r="T32" s="60" t="s">
        <v>0</v>
      </c>
      <c r="U32" s="16"/>
      <c r="V32" s="122" t="s">
        <v>6</v>
      </c>
      <c r="W32" s="123"/>
      <c r="X32" s="60" t="s">
        <v>0</v>
      </c>
      <c r="Y32" s="15"/>
    </row>
    <row r="33" spans="1:25" s="16" customFormat="1" ht="18" customHeight="1" x14ac:dyDescent="0.25">
      <c r="A33" s="15"/>
      <c r="B33" s="61">
        <v>1</v>
      </c>
      <c r="C33" s="61" t="s">
        <v>7</v>
      </c>
      <c r="D33" s="63">
        <v>5085.13</v>
      </c>
      <c r="E33" s="41"/>
      <c r="F33" s="61">
        <v>1</v>
      </c>
      <c r="G33" s="61" t="s">
        <v>7</v>
      </c>
      <c r="H33" s="63">
        <v>4610.0600000000004</v>
      </c>
      <c r="I33" s="44"/>
      <c r="J33" s="61">
        <v>1</v>
      </c>
      <c r="K33" s="61" t="s">
        <v>7</v>
      </c>
      <c r="L33" s="63">
        <v>3164.4</v>
      </c>
      <c r="M33" s="44"/>
      <c r="N33" s="61">
        <v>1</v>
      </c>
      <c r="O33" s="61" t="s">
        <v>7</v>
      </c>
      <c r="P33" s="62">
        <v>7312.27</v>
      </c>
      <c r="R33" s="61">
        <v>1</v>
      </c>
      <c r="S33" s="61" t="s">
        <v>7</v>
      </c>
      <c r="T33" s="63"/>
      <c r="V33" s="61" t="s">
        <v>11</v>
      </c>
      <c r="W33" s="61" t="s">
        <v>8</v>
      </c>
      <c r="X33" s="62"/>
      <c r="Y33" s="15"/>
    </row>
    <row r="34" spans="1:25" s="16" customFormat="1" ht="18" customHeight="1" x14ac:dyDescent="0.25">
      <c r="A34" s="15"/>
      <c r="B34" s="61">
        <v>2</v>
      </c>
      <c r="C34" s="61" t="s">
        <v>8</v>
      </c>
      <c r="D34" s="63">
        <v>5651.78</v>
      </c>
      <c r="E34" s="41"/>
      <c r="F34" s="61">
        <v>2</v>
      </c>
      <c r="G34" s="61" t="s">
        <v>8</v>
      </c>
      <c r="H34" s="63">
        <v>6660.55</v>
      </c>
      <c r="I34" s="44"/>
      <c r="J34" s="61">
        <v>2</v>
      </c>
      <c r="K34" s="61" t="s">
        <v>8</v>
      </c>
      <c r="L34" s="64">
        <v>3164</v>
      </c>
      <c r="M34" s="44"/>
      <c r="N34" s="61">
        <v>2</v>
      </c>
      <c r="O34" s="61" t="s">
        <v>8</v>
      </c>
      <c r="P34" s="63">
        <v>4817.0200000000004</v>
      </c>
      <c r="R34" s="61">
        <v>2</v>
      </c>
      <c r="S34" s="61" t="s">
        <v>8</v>
      </c>
      <c r="T34" s="63"/>
      <c r="V34" s="61" t="s">
        <v>12</v>
      </c>
      <c r="W34" s="61" t="s">
        <v>9</v>
      </c>
      <c r="X34" s="63"/>
      <c r="Y34" s="15"/>
    </row>
    <row r="35" spans="1:25" s="16" customFormat="1" ht="18" customHeight="1" x14ac:dyDescent="0.25">
      <c r="A35" s="15"/>
      <c r="B35" s="61">
        <v>3</v>
      </c>
      <c r="C35" s="61" t="s">
        <v>9</v>
      </c>
      <c r="D35" s="63">
        <v>5099.1400000000003</v>
      </c>
      <c r="E35" s="41"/>
      <c r="F35" s="61">
        <v>3</v>
      </c>
      <c r="G35" s="61" t="s">
        <v>9</v>
      </c>
      <c r="H35" s="63">
        <v>8061.17</v>
      </c>
      <c r="I35" s="44"/>
      <c r="J35" s="61">
        <v>3</v>
      </c>
      <c r="K35" s="61" t="s">
        <v>9</v>
      </c>
      <c r="L35" s="64">
        <v>5628.9</v>
      </c>
      <c r="M35" s="44"/>
      <c r="N35" s="61">
        <v>3</v>
      </c>
      <c r="O35" s="61" t="s">
        <v>9</v>
      </c>
      <c r="P35" s="63">
        <v>5180.47</v>
      </c>
      <c r="Q35" s="46"/>
      <c r="R35" s="61">
        <v>3</v>
      </c>
      <c r="S35" s="61" t="s">
        <v>9</v>
      </c>
      <c r="T35" s="63"/>
      <c r="U35" s="77" t="s">
        <v>63</v>
      </c>
      <c r="V35" s="61" t="s">
        <v>13</v>
      </c>
      <c r="W35" s="61" t="s">
        <v>10</v>
      </c>
      <c r="X35" s="63"/>
      <c r="Y35" s="15"/>
    </row>
    <row r="36" spans="1:25" s="16" customFormat="1" ht="18" customHeight="1" x14ac:dyDescent="0.25">
      <c r="A36" s="15"/>
      <c r="B36" s="61">
        <v>4</v>
      </c>
      <c r="C36" s="61" t="s">
        <v>10</v>
      </c>
      <c r="D36" s="63">
        <v>6489.22</v>
      </c>
      <c r="E36" s="41"/>
      <c r="F36" s="61">
        <v>4</v>
      </c>
      <c r="G36" s="61" t="s">
        <v>10</v>
      </c>
      <c r="H36" s="63">
        <v>8140.77</v>
      </c>
      <c r="I36" s="44"/>
      <c r="J36" s="61">
        <v>4</v>
      </c>
      <c r="K36" s="61" t="s">
        <v>10</v>
      </c>
      <c r="L36" s="64">
        <v>5893.65</v>
      </c>
      <c r="M36" s="44"/>
      <c r="N36" s="61">
        <v>4</v>
      </c>
      <c r="O36" s="61" t="s">
        <v>10</v>
      </c>
      <c r="P36" s="63">
        <v>5587.19</v>
      </c>
      <c r="Q36" s="46"/>
      <c r="R36" s="61">
        <v>4</v>
      </c>
      <c r="S36" s="61" t="s">
        <v>10</v>
      </c>
      <c r="T36" s="63"/>
      <c r="V36" s="61" t="s">
        <v>7</v>
      </c>
      <c r="W36" s="61" t="s">
        <v>11</v>
      </c>
      <c r="X36" s="63"/>
      <c r="Y36" s="15"/>
    </row>
    <row r="37" spans="1:25" s="16" customFormat="1" ht="18" customHeight="1" x14ac:dyDescent="0.25">
      <c r="A37" s="15"/>
      <c r="B37" s="61">
        <v>5</v>
      </c>
      <c r="C37" s="61" t="s">
        <v>11</v>
      </c>
      <c r="D37" s="63">
        <v>6106.07</v>
      </c>
      <c r="E37" s="41"/>
      <c r="F37" s="61">
        <v>5</v>
      </c>
      <c r="G37" s="61" t="s">
        <v>11</v>
      </c>
      <c r="H37" s="63">
        <v>8359.84</v>
      </c>
      <c r="I37" s="44"/>
      <c r="J37" s="61">
        <v>5</v>
      </c>
      <c r="K37" s="61" t="s">
        <v>11</v>
      </c>
      <c r="L37" s="64">
        <v>6637.55</v>
      </c>
      <c r="M37" s="44"/>
      <c r="N37" s="61">
        <v>5</v>
      </c>
      <c r="O37" s="61" t="s">
        <v>11</v>
      </c>
      <c r="P37" s="63">
        <v>6607.69</v>
      </c>
      <c r="Q37" s="46"/>
      <c r="R37" s="61">
        <v>5</v>
      </c>
      <c r="S37" s="61" t="s">
        <v>11</v>
      </c>
      <c r="T37" s="63"/>
      <c r="V37" s="61" t="s">
        <v>8</v>
      </c>
      <c r="W37" s="61" t="s">
        <v>12</v>
      </c>
      <c r="X37" s="63"/>
      <c r="Y37" s="15"/>
    </row>
    <row r="38" spans="1:25" s="16" customFormat="1" ht="18" customHeight="1" x14ac:dyDescent="0.25">
      <c r="A38" s="15"/>
      <c r="B38" s="61">
        <v>6</v>
      </c>
      <c r="C38" s="61" t="s">
        <v>12</v>
      </c>
      <c r="D38" s="63">
        <v>6586.95</v>
      </c>
      <c r="E38" s="41"/>
      <c r="F38" s="61">
        <v>6</v>
      </c>
      <c r="G38" s="61" t="s">
        <v>12</v>
      </c>
      <c r="H38" s="63">
        <v>8150.77</v>
      </c>
      <c r="I38" s="44"/>
      <c r="J38" s="61">
        <v>6</v>
      </c>
      <c r="K38" s="61" t="s">
        <v>12</v>
      </c>
      <c r="L38" s="64">
        <v>4431.6499999999996</v>
      </c>
      <c r="M38" s="44"/>
      <c r="N38" s="61">
        <v>6</v>
      </c>
      <c r="O38" s="61" t="s">
        <v>12</v>
      </c>
      <c r="P38" s="63">
        <v>9328.18</v>
      </c>
      <c r="R38" s="61">
        <v>6</v>
      </c>
      <c r="S38" s="61" t="s">
        <v>12</v>
      </c>
      <c r="T38" s="63"/>
      <c r="V38" s="61" t="s">
        <v>9</v>
      </c>
      <c r="W38" s="61" t="s">
        <v>13</v>
      </c>
      <c r="X38" s="63"/>
      <c r="Y38" s="15"/>
    </row>
    <row r="39" spans="1:25" s="16" customFormat="1" ht="18" customHeight="1" x14ac:dyDescent="0.25">
      <c r="A39" s="15"/>
      <c r="B39" s="61">
        <v>7</v>
      </c>
      <c r="C39" s="61" t="s">
        <v>13</v>
      </c>
      <c r="D39" s="63">
        <v>6314.45</v>
      </c>
      <c r="E39" s="41"/>
      <c r="F39" s="61">
        <v>7</v>
      </c>
      <c r="G39" s="61" t="s">
        <v>13</v>
      </c>
      <c r="H39" s="63">
        <v>7215.27</v>
      </c>
      <c r="I39" s="44"/>
      <c r="J39" s="61">
        <v>7</v>
      </c>
      <c r="K39" s="61" t="s">
        <v>13</v>
      </c>
      <c r="L39" s="64">
        <v>5553.2</v>
      </c>
      <c r="M39" s="44"/>
      <c r="N39" s="61">
        <v>7</v>
      </c>
      <c r="O39" s="61" t="s">
        <v>13</v>
      </c>
      <c r="P39" s="63">
        <v>9066.49</v>
      </c>
      <c r="R39" s="61">
        <v>7</v>
      </c>
      <c r="S39" s="61" t="s">
        <v>13</v>
      </c>
      <c r="T39" s="63"/>
      <c r="V39" s="61" t="s">
        <v>10</v>
      </c>
      <c r="W39" s="61" t="s">
        <v>7</v>
      </c>
      <c r="X39" s="63"/>
      <c r="Y39" s="15"/>
    </row>
    <row r="40" spans="1:25" s="16" customFormat="1" ht="18" customHeight="1" x14ac:dyDescent="0.25">
      <c r="A40" s="15"/>
      <c r="B40" s="61">
        <v>8</v>
      </c>
      <c r="C40" s="61" t="s">
        <v>7</v>
      </c>
      <c r="D40" s="63">
        <v>5542.4</v>
      </c>
      <c r="E40" s="41"/>
      <c r="F40" s="61">
        <v>8</v>
      </c>
      <c r="G40" s="61" t="s">
        <v>7</v>
      </c>
      <c r="H40" s="63">
        <v>4648.07</v>
      </c>
      <c r="I40" s="44"/>
      <c r="J40" s="61">
        <v>8</v>
      </c>
      <c r="K40" s="61" t="s">
        <v>7</v>
      </c>
      <c r="L40" s="64">
        <v>5129.1099999999997</v>
      </c>
      <c r="M40" s="44"/>
      <c r="N40" s="61">
        <v>8</v>
      </c>
      <c r="O40" s="61" t="s">
        <v>7</v>
      </c>
      <c r="P40" s="63">
        <v>8899.61</v>
      </c>
      <c r="R40" s="61">
        <v>8</v>
      </c>
      <c r="S40" s="61" t="s">
        <v>7</v>
      </c>
      <c r="T40" s="63"/>
      <c r="V40" s="61" t="s">
        <v>11</v>
      </c>
      <c r="W40" s="61" t="s">
        <v>8</v>
      </c>
      <c r="X40" s="63"/>
      <c r="Y40" s="15"/>
    </row>
    <row r="41" spans="1:25" s="16" customFormat="1" ht="18" customHeight="1" x14ac:dyDescent="0.25">
      <c r="A41" s="15"/>
      <c r="B41" s="61">
        <v>9</v>
      </c>
      <c r="C41" s="61" t="s">
        <v>8</v>
      </c>
      <c r="D41" s="63">
        <v>7080.84</v>
      </c>
      <c r="E41" s="41"/>
      <c r="F41" s="61">
        <v>9</v>
      </c>
      <c r="G41" s="61" t="s">
        <v>8</v>
      </c>
      <c r="H41" s="63">
        <v>7308.42</v>
      </c>
      <c r="I41" s="44"/>
      <c r="J41" s="61">
        <v>9</v>
      </c>
      <c r="K41" s="61" t="s">
        <v>8</v>
      </c>
      <c r="L41" s="64">
        <v>4162.2</v>
      </c>
      <c r="M41" s="44"/>
      <c r="N41" s="61">
        <v>9</v>
      </c>
      <c r="O41" s="61" t="s">
        <v>8</v>
      </c>
      <c r="P41" s="63">
        <v>5693.81</v>
      </c>
      <c r="R41" s="61">
        <v>9</v>
      </c>
      <c r="S41" s="61" t="s">
        <v>8</v>
      </c>
      <c r="T41" s="63"/>
      <c r="V41" s="61" t="s">
        <v>12</v>
      </c>
      <c r="W41" s="61" t="s">
        <v>9</v>
      </c>
      <c r="X41" s="63"/>
      <c r="Y41" s="15"/>
    </row>
    <row r="42" spans="1:25" s="16" customFormat="1" ht="18" customHeight="1" x14ac:dyDescent="0.25">
      <c r="A42" s="15"/>
      <c r="B42" s="61">
        <v>10</v>
      </c>
      <c r="C42" s="61" t="s">
        <v>9</v>
      </c>
      <c r="D42" s="63">
        <v>7017.79</v>
      </c>
      <c r="E42" s="41"/>
      <c r="F42" s="61">
        <v>10</v>
      </c>
      <c r="G42" s="61" t="s">
        <v>9</v>
      </c>
      <c r="H42" s="63">
        <v>7447.52</v>
      </c>
      <c r="I42" s="44"/>
      <c r="J42" s="61">
        <v>10</v>
      </c>
      <c r="K42" s="61" t="s">
        <v>9</v>
      </c>
      <c r="L42" s="64">
        <v>4089.65</v>
      </c>
      <c r="M42" s="44"/>
      <c r="N42" s="61">
        <v>10</v>
      </c>
      <c r="O42" s="61" t="s">
        <v>9</v>
      </c>
      <c r="P42" s="63">
        <v>5920.74</v>
      </c>
      <c r="R42" s="61">
        <v>10</v>
      </c>
      <c r="S42" s="61" t="s">
        <v>9</v>
      </c>
      <c r="T42" s="63"/>
      <c r="V42" s="61" t="s">
        <v>13</v>
      </c>
      <c r="W42" s="61" t="s">
        <v>10</v>
      </c>
      <c r="X42" s="63"/>
      <c r="Y42" s="15"/>
    </row>
    <row r="43" spans="1:25" s="16" customFormat="1" ht="18" customHeight="1" x14ac:dyDescent="0.25">
      <c r="A43" s="15"/>
      <c r="B43" s="61">
        <v>11</v>
      </c>
      <c r="C43" s="61" t="s">
        <v>10</v>
      </c>
      <c r="D43" s="63">
        <v>6420.72</v>
      </c>
      <c r="E43" s="41"/>
      <c r="F43" s="61">
        <v>11</v>
      </c>
      <c r="G43" s="61" t="s">
        <v>10</v>
      </c>
      <c r="H43" s="63">
        <v>6068.68</v>
      </c>
      <c r="I43" s="44"/>
      <c r="J43" s="61">
        <v>11</v>
      </c>
      <c r="K43" s="61" t="s">
        <v>10</v>
      </c>
      <c r="L43" s="64">
        <v>4917.05</v>
      </c>
      <c r="M43" s="44"/>
      <c r="N43" s="61">
        <v>11</v>
      </c>
      <c r="O43" s="61" t="s">
        <v>10</v>
      </c>
      <c r="P43" s="63">
        <v>6290.74</v>
      </c>
      <c r="R43" s="61">
        <v>11</v>
      </c>
      <c r="S43" s="61" t="s">
        <v>10</v>
      </c>
      <c r="T43" s="63"/>
      <c r="V43" s="61" t="s">
        <v>7</v>
      </c>
      <c r="W43" s="61" t="s">
        <v>11</v>
      </c>
      <c r="X43" s="63"/>
      <c r="Y43" s="15"/>
    </row>
    <row r="44" spans="1:25" s="16" customFormat="1" ht="18" customHeight="1" x14ac:dyDescent="0.25">
      <c r="A44" s="15"/>
      <c r="B44" s="61">
        <v>12</v>
      </c>
      <c r="C44" s="61" t="s">
        <v>11</v>
      </c>
      <c r="D44" s="63">
        <v>6533.09</v>
      </c>
      <c r="E44" s="41"/>
      <c r="F44" s="61">
        <v>12</v>
      </c>
      <c r="G44" s="61" t="s">
        <v>11</v>
      </c>
      <c r="H44" s="63">
        <v>7959.32</v>
      </c>
      <c r="I44" s="44"/>
      <c r="J44" s="61">
        <v>12</v>
      </c>
      <c r="K44" s="61" t="s">
        <v>11</v>
      </c>
      <c r="L44" s="64">
        <v>4762.5</v>
      </c>
      <c r="M44" s="44"/>
      <c r="N44" s="61">
        <v>12</v>
      </c>
      <c r="O44" s="61" t="s">
        <v>11</v>
      </c>
      <c r="P44" s="63">
        <v>5505.42</v>
      </c>
      <c r="R44" s="61">
        <v>12</v>
      </c>
      <c r="S44" s="61" t="s">
        <v>11</v>
      </c>
      <c r="T44" s="63"/>
      <c r="V44" s="61" t="s">
        <v>8</v>
      </c>
      <c r="W44" s="61" t="s">
        <v>12</v>
      </c>
      <c r="X44" s="63"/>
      <c r="Y44" s="15"/>
    </row>
    <row r="45" spans="1:25" s="16" customFormat="1" ht="18" customHeight="1" x14ac:dyDescent="0.25">
      <c r="A45" s="15"/>
      <c r="B45" s="61">
        <v>13</v>
      </c>
      <c r="C45" s="61" t="s">
        <v>12</v>
      </c>
      <c r="D45" s="63">
        <v>7239.42</v>
      </c>
      <c r="E45" s="41"/>
      <c r="F45" s="61">
        <v>13</v>
      </c>
      <c r="G45" s="61" t="s">
        <v>12</v>
      </c>
      <c r="H45" s="63">
        <v>6739.48</v>
      </c>
      <c r="I45" s="44"/>
      <c r="J45" s="61">
        <v>13</v>
      </c>
      <c r="K45" s="61" t="s">
        <v>12</v>
      </c>
      <c r="L45" s="64">
        <v>5313.5</v>
      </c>
      <c r="M45" s="44"/>
      <c r="N45" s="61">
        <v>13</v>
      </c>
      <c r="O45" s="61" t="s">
        <v>12</v>
      </c>
      <c r="P45" s="63">
        <v>7842.82</v>
      </c>
      <c r="R45" s="61">
        <v>13</v>
      </c>
      <c r="S45" s="61" t="s">
        <v>12</v>
      </c>
      <c r="T45" s="63"/>
      <c r="V45" s="61" t="s">
        <v>9</v>
      </c>
      <c r="W45" s="61" t="s">
        <v>13</v>
      </c>
      <c r="X45" s="63"/>
      <c r="Y45" s="15"/>
    </row>
    <row r="46" spans="1:25" s="16" customFormat="1" ht="18" customHeight="1" x14ac:dyDescent="0.25">
      <c r="A46" s="15"/>
      <c r="B46" s="61">
        <v>14</v>
      </c>
      <c r="C46" s="61" t="s">
        <v>13</v>
      </c>
      <c r="D46" s="63">
        <v>6399.7</v>
      </c>
      <c r="E46" s="41"/>
      <c r="F46" s="61">
        <v>14</v>
      </c>
      <c r="G46" s="61" t="s">
        <v>13</v>
      </c>
      <c r="H46" s="63">
        <v>8376.31</v>
      </c>
      <c r="I46" s="44"/>
      <c r="J46" s="61">
        <v>14</v>
      </c>
      <c r="K46" s="61" t="s">
        <v>13</v>
      </c>
      <c r="L46" s="64">
        <v>4575.6000000000004</v>
      </c>
      <c r="M46" s="44"/>
      <c r="N46" s="61">
        <v>14</v>
      </c>
      <c r="O46" s="61" t="s">
        <v>13</v>
      </c>
      <c r="P46" s="63">
        <v>9511.35</v>
      </c>
      <c r="R46" s="61">
        <v>14</v>
      </c>
      <c r="S46" s="61" t="s">
        <v>13</v>
      </c>
      <c r="T46" s="63"/>
      <c r="V46" s="61" t="s">
        <v>10</v>
      </c>
      <c r="W46" s="61" t="s">
        <v>7</v>
      </c>
      <c r="X46" s="63"/>
      <c r="Y46" s="15"/>
    </row>
    <row r="47" spans="1:25" s="16" customFormat="1" ht="18" customHeight="1" x14ac:dyDescent="0.25">
      <c r="A47" s="15"/>
      <c r="B47" s="61">
        <v>15</v>
      </c>
      <c r="C47" s="61" t="s">
        <v>7</v>
      </c>
      <c r="D47" s="63">
        <v>5588.17</v>
      </c>
      <c r="E47" s="41"/>
      <c r="F47" s="61">
        <v>15</v>
      </c>
      <c r="G47" s="61" t="s">
        <v>7</v>
      </c>
      <c r="H47" s="63">
        <v>5279.14</v>
      </c>
      <c r="I47" s="44"/>
      <c r="J47" s="61">
        <v>15</v>
      </c>
      <c r="K47" s="61" t="s">
        <v>7</v>
      </c>
      <c r="L47" s="64">
        <v>4063.6</v>
      </c>
      <c r="M47" s="44"/>
      <c r="N47" s="61">
        <v>15</v>
      </c>
      <c r="O47" s="61" t="s">
        <v>7</v>
      </c>
      <c r="P47" s="63">
        <v>7884.34</v>
      </c>
      <c r="R47" s="61">
        <v>15</v>
      </c>
      <c r="S47" s="61" t="s">
        <v>7</v>
      </c>
      <c r="T47" s="63"/>
      <c r="V47" s="61" t="s">
        <v>11</v>
      </c>
      <c r="W47" s="61" t="s">
        <v>8</v>
      </c>
      <c r="X47" s="63"/>
      <c r="Y47" s="15"/>
    </row>
    <row r="48" spans="1:25" s="16" customFormat="1" ht="18" customHeight="1" x14ac:dyDescent="0.25">
      <c r="A48" s="15"/>
      <c r="B48" s="61">
        <v>16</v>
      </c>
      <c r="C48" s="61" t="s">
        <v>8</v>
      </c>
      <c r="D48" s="63">
        <v>6914.83</v>
      </c>
      <c r="E48" s="41"/>
      <c r="F48" s="61">
        <v>16</v>
      </c>
      <c r="G48" s="61" t="s">
        <v>8</v>
      </c>
      <c r="H48" s="63">
        <v>6878.44</v>
      </c>
      <c r="I48" s="44"/>
      <c r="J48" s="61">
        <v>16</v>
      </c>
      <c r="K48" s="61" t="s">
        <v>8</v>
      </c>
      <c r="L48" s="64">
        <v>5321.9</v>
      </c>
      <c r="M48" s="44"/>
      <c r="N48" s="61">
        <v>16</v>
      </c>
      <c r="O48" s="61" t="s">
        <v>8</v>
      </c>
      <c r="P48" s="63">
        <v>5255.65</v>
      </c>
      <c r="R48" s="61">
        <v>16</v>
      </c>
      <c r="S48" s="61" t="s">
        <v>8</v>
      </c>
      <c r="T48" s="63"/>
      <c r="V48" s="61" t="s">
        <v>12</v>
      </c>
      <c r="W48" s="61" t="s">
        <v>9</v>
      </c>
      <c r="X48" s="63"/>
      <c r="Y48" s="15"/>
    </row>
    <row r="49" spans="1:25" s="16" customFormat="1" ht="18" customHeight="1" x14ac:dyDescent="0.25">
      <c r="A49" s="15"/>
      <c r="B49" s="61">
        <v>17</v>
      </c>
      <c r="C49" s="61" t="s">
        <v>9</v>
      </c>
      <c r="D49" s="63">
        <v>6351.5</v>
      </c>
      <c r="E49" s="41"/>
      <c r="F49" s="61">
        <v>17</v>
      </c>
      <c r="G49" s="61" t="s">
        <v>9</v>
      </c>
      <c r="H49" s="63">
        <v>6710.98</v>
      </c>
      <c r="I49" s="44"/>
      <c r="J49" s="61">
        <v>17</v>
      </c>
      <c r="K49" s="61" t="s">
        <v>9</v>
      </c>
      <c r="L49" s="64">
        <v>5533.55</v>
      </c>
      <c r="M49" s="44"/>
      <c r="N49" s="61">
        <v>17</v>
      </c>
      <c r="O49" s="61" t="s">
        <v>9</v>
      </c>
      <c r="P49" s="63">
        <v>6054.88</v>
      </c>
      <c r="R49" s="61">
        <v>17</v>
      </c>
      <c r="S49" s="61" t="s">
        <v>9</v>
      </c>
      <c r="T49" s="63"/>
      <c r="V49" s="61" t="s">
        <v>13</v>
      </c>
      <c r="W49" s="61" t="s">
        <v>10</v>
      </c>
      <c r="X49" s="63"/>
      <c r="Y49" s="15"/>
    </row>
    <row r="50" spans="1:25" s="16" customFormat="1" ht="18" customHeight="1" x14ac:dyDescent="0.25">
      <c r="A50" s="15"/>
      <c r="B50" s="61">
        <v>18</v>
      </c>
      <c r="C50" s="61" t="s">
        <v>10</v>
      </c>
      <c r="D50" s="63">
        <v>6296.7</v>
      </c>
      <c r="E50" s="41"/>
      <c r="F50" s="61">
        <v>18</v>
      </c>
      <c r="G50" s="61" t="s">
        <v>10</v>
      </c>
      <c r="H50" s="63">
        <v>7394.98</v>
      </c>
      <c r="I50" s="44"/>
      <c r="J50" s="61">
        <v>18</v>
      </c>
      <c r="K50" s="61" t="s">
        <v>10</v>
      </c>
      <c r="L50" s="64">
        <v>4117.3</v>
      </c>
      <c r="M50" s="44"/>
      <c r="N50" s="61">
        <v>18</v>
      </c>
      <c r="O50" s="61" t="s">
        <v>10</v>
      </c>
      <c r="P50" s="63">
        <v>5178.96</v>
      </c>
      <c r="R50" s="61">
        <v>18</v>
      </c>
      <c r="S50" s="61" t="s">
        <v>10</v>
      </c>
      <c r="T50" s="63"/>
      <c r="V50" s="61" t="s">
        <v>7</v>
      </c>
      <c r="W50" s="61" t="s">
        <v>11</v>
      </c>
      <c r="X50" s="63"/>
      <c r="Y50" s="15"/>
    </row>
    <row r="51" spans="1:25" s="16" customFormat="1" ht="18" customHeight="1" x14ac:dyDescent="0.25">
      <c r="A51" s="15"/>
      <c r="B51" s="61">
        <v>19</v>
      </c>
      <c r="C51" s="61" t="s">
        <v>11</v>
      </c>
      <c r="D51" s="63">
        <v>7561.31</v>
      </c>
      <c r="E51" s="41"/>
      <c r="F51" s="61">
        <v>19</v>
      </c>
      <c r="G51" s="61" t="s">
        <v>11</v>
      </c>
      <c r="H51" s="63">
        <v>8267.35</v>
      </c>
      <c r="I51" s="44"/>
      <c r="J51" s="61">
        <v>19</v>
      </c>
      <c r="K51" s="61" t="s">
        <v>11</v>
      </c>
      <c r="L51" s="64">
        <v>5135.8</v>
      </c>
      <c r="M51" s="44"/>
      <c r="N51" s="61">
        <v>19</v>
      </c>
      <c r="O51" s="61" t="s">
        <v>11</v>
      </c>
      <c r="P51" s="63">
        <v>5608.6</v>
      </c>
      <c r="R51" s="61">
        <v>19</v>
      </c>
      <c r="S51" s="61" t="s">
        <v>11</v>
      </c>
      <c r="T51" s="63"/>
      <c r="V51" s="61" t="s">
        <v>8</v>
      </c>
      <c r="W51" s="61" t="s">
        <v>12</v>
      </c>
      <c r="X51" s="63"/>
      <c r="Y51" s="15"/>
    </row>
    <row r="52" spans="1:25" s="16" customFormat="1" ht="18" customHeight="1" x14ac:dyDescent="0.25">
      <c r="A52" s="15"/>
      <c r="B52" s="61">
        <v>20</v>
      </c>
      <c r="C52" s="61" t="s">
        <v>12</v>
      </c>
      <c r="D52" s="63">
        <v>6423.59</v>
      </c>
      <c r="E52" s="41"/>
      <c r="F52" s="61">
        <v>20</v>
      </c>
      <c r="G52" s="61" t="s">
        <v>12</v>
      </c>
      <c r="H52" s="63">
        <v>8217.02</v>
      </c>
      <c r="I52" s="44"/>
      <c r="J52" s="61">
        <v>20</v>
      </c>
      <c r="K52" s="61" t="s">
        <v>12</v>
      </c>
      <c r="L52" s="64">
        <v>4483.1000000000004</v>
      </c>
      <c r="M52" s="44"/>
      <c r="N52" s="61">
        <v>20</v>
      </c>
      <c r="O52" s="61" t="s">
        <v>12</v>
      </c>
      <c r="P52" s="63">
        <v>9155.93</v>
      </c>
      <c r="R52" s="61">
        <v>20</v>
      </c>
      <c r="S52" s="61" t="s">
        <v>12</v>
      </c>
      <c r="T52" s="63"/>
      <c r="V52" s="61" t="s">
        <v>9</v>
      </c>
      <c r="W52" s="61" t="s">
        <v>13</v>
      </c>
      <c r="X52" s="63"/>
      <c r="Y52" s="15"/>
    </row>
    <row r="53" spans="1:25" s="16" customFormat="1" ht="18" customHeight="1" x14ac:dyDescent="0.25">
      <c r="A53" s="15"/>
      <c r="B53" s="61">
        <v>21</v>
      </c>
      <c r="C53" s="61" t="s">
        <v>13</v>
      </c>
      <c r="D53" s="63">
        <v>6616.24</v>
      </c>
      <c r="E53" s="41">
        <v>0</v>
      </c>
      <c r="F53" s="61">
        <v>21</v>
      </c>
      <c r="G53" s="61" t="s">
        <v>13</v>
      </c>
      <c r="H53" s="63">
        <v>7175.5</v>
      </c>
      <c r="I53" s="44"/>
      <c r="J53" s="61">
        <v>21</v>
      </c>
      <c r="K53" s="61" t="s">
        <v>13</v>
      </c>
      <c r="L53" s="64">
        <v>4884.7</v>
      </c>
      <c r="M53" s="44"/>
      <c r="N53" s="61">
        <v>21</v>
      </c>
      <c r="O53" s="61" t="s">
        <v>13</v>
      </c>
      <c r="P53" s="63">
        <v>12030.93</v>
      </c>
      <c r="R53" s="61">
        <v>21</v>
      </c>
      <c r="S53" s="61" t="s">
        <v>13</v>
      </c>
      <c r="T53" s="63"/>
      <c r="V53" s="61" t="s">
        <v>10</v>
      </c>
      <c r="W53" s="61" t="s">
        <v>7</v>
      </c>
      <c r="X53" s="63"/>
      <c r="Y53" s="15"/>
    </row>
    <row r="54" spans="1:25" s="16" customFormat="1" ht="18" customHeight="1" x14ac:dyDescent="0.25">
      <c r="A54" s="15"/>
      <c r="B54" s="61">
        <v>22</v>
      </c>
      <c r="C54" s="61" t="s">
        <v>7</v>
      </c>
      <c r="D54" s="63">
        <v>7865.37</v>
      </c>
      <c r="E54" s="41"/>
      <c r="F54" s="61">
        <v>22</v>
      </c>
      <c r="G54" s="61" t="s">
        <v>7</v>
      </c>
      <c r="H54" s="63">
        <v>5515.33</v>
      </c>
      <c r="I54" s="44"/>
      <c r="J54" s="61">
        <v>22</v>
      </c>
      <c r="K54" s="61" t="s">
        <v>7</v>
      </c>
      <c r="L54" s="64">
        <v>4830.75</v>
      </c>
      <c r="M54" s="44"/>
      <c r="N54" s="61">
        <v>22</v>
      </c>
      <c r="O54" s="61" t="s">
        <v>7</v>
      </c>
      <c r="P54" s="63">
        <v>6610.86</v>
      </c>
      <c r="R54" s="61">
        <v>22</v>
      </c>
      <c r="S54" s="61" t="s">
        <v>7</v>
      </c>
      <c r="T54" s="63"/>
      <c r="V54" s="61" t="s">
        <v>11</v>
      </c>
      <c r="W54" s="61" t="s">
        <v>8</v>
      </c>
      <c r="X54" s="63"/>
      <c r="Y54" s="15"/>
    </row>
    <row r="55" spans="1:25" s="16" customFormat="1" ht="18" customHeight="1" x14ac:dyDescent="0.25">
      <c r="A55" s="15"/>
      <c r="B55" s="61">
        <v>23</v>
      </c>
      <c r="C55" s="61" t="s">
        <v>8</v>
      </c>
      <c r="D55" s="63">
        <v>5418.85</v>
      </c>
      <c r="E55" s="41"/>
      <c r="F55" s="61">
        <v>23</v>
      </c>
      <c r="G55" s="61" t="s">
        <v>8</v>
      </c>
      <c r="H55" s="63">
        <v>7372.08</v>
      </c>
      <c r="I55" s="44"/>
      <c r="J55" s="61">
        <v>23</v>
      </c>
      <c r="K55" s="61" t="s">
        <v>8</v>
      </c>
      <c r="L55" s="64">
        <v>4608.3500000000004</v>
      </c>
      <c r="M55" s="44"/>
      <c r="N55" s="61">
        <v>23</v>
      </c>
      <c r="O55" s="61" t="s">
        <v>8</v>
      </c>
      <c r="P55" s="63">
        <v>4966.49</v>
      </c>
      <c r="R55" s="61">
        <v>23</v>
      </c>
      <c r="S55" s="61" t="s">
        <v>8</v>
      </c>
      <c r="T55" s="63" t="s">
        <v>60</v>
      </c>
      <c r="V55" s="61" t="s">
        <v>12</v>
      </c>
      <c r="W55" s="61" t="s">
        <v>9</v>
      </c>
      <c r="X55" s="63"/>
      <c r="Y55" s="15"/>
    </row>
    <row r="56" spans="1:25" s="16" customFormat="1" ht="18" customHeight="1" x14ac:dyDescent="0.25">
      <c r="A56" s="15"/>
      <c r="B56" s="61">
        <v>24</v>
      </c>
      <c r="C56" s="61" t="s">
        <v>9</v>
      </c>
      <c r="D56" s="63">
        <v>5995.13</v>
      </c>
      <c r="E56" s="41"/>
      <c r="F56" s="61">
        <v>24</v>
      </c>
      <c r="G56" s="61" t="s">
        <v>9</v>
      </c>
      <c r="H56" s="63">
        <v>6458.69</v>
      </c>
      <c r="I56" s="44"/>
      <c r="J56" s="61">
        <v>24</v>
      </c>
      <c r="K56" s="61" t="s">
        <v>9</v>
      </c>
      <c r="L56" s="64">
        <v>4677.0600000000004</v>
      </c>
      <c r="M56" s="44"/>
      <c r="N56" s="61">
        <v>24</v>
      </c>
      <c r="O56" s="61" t="s">
        <v>9</v>
      </c>
      <c r="P56" s="63">
        <v>5092.22</v>
      </c>
      <c r="R56" s="61">
        <v>24</v>
      </c>
      <c r="S56" s="61" t="s">
        <v>9</v>
      </c>
      <c r="T56" s="63"/>
      <c r="V56" s="61" t="s">
        <v>13</v>
      </c>
      <c r="W56" s="61" t="s">
        <v>10</v>
      </c>
      <c r="X56" s="63"/>
      <c r="Y56" s="15"/>
    </row>
    <row r="57" spans="1:25" s="16" customFormat="1" ht="18" customHeight="1" x14ac:dyDescent="0.25">
      <c r="A57" s="15"/>
      <c r="B57" s="61">
        <v>25</v>
      </c>
      <c r="C57" s="61" t="s">
        <v>10</v>
      </c>
      <c r="D57" s="63">
        <v>8650.27</v>
      </c>
      <c r="E57" s="41"/>
      <c r="F57" s="61">
        <v>25</v>
      </c>
      <c r="G57" s="61" t="s">
        <v>10</v>
      </c>
      <c r="H57" s="63">
        <v>7139.26</v>
      </c>
      <c r="I57" s="44"/>
      <c r="J57" s="61">
        <v>25</v>
      </c>
      <c r="K57" s="61" t="s">
        <v>10</v>
      </c>
      <c r="L57" s="64">
        <v>5574.01</v>
      </c>
      <c r="M57" s="44"/>
      <c r="N57" s="61">
        <v>25</v>
      </c>
      <c r="O57" s="61" t="s">
        <v>10</v>
      </c>
      <c r="P57" s="63">
        <v>5377.26</v>
      </c>
      <c r="R57" s="61">
        <v>25</v>
      </c>
      <c r="S57" s="61" t="s">
        <v>10</v>
      </c>
      <c r="T57" s="63"/>
      <c r="V57" s="61" t="s">
        <v>7</v>
      </c>
      <c r="W57" s="61" t="s">
        <v>11</v>
      </c>
      <c r="X57" s="63"/>
      <c r="Y57" s="15"/>
    </row>
    <row r="58" spans="1:25" s="16" customFormat="1" ht="18" customHeight="1" x14ac:dyDescent="0.25">
      <c r="A58" s="15"/>
      <c r="B58" s="61">
        <v>26</v>
      </c>
      <c r="C58" s="61" t="s">
        <v>11</v>
      </c>
      <c r="D58" s="63">
        <v>8201.43</v>
      </c>
      <c r="E58" s="41"/>
      <c r="F58" s="61">
        <v>26</v>
      </c>
      <c r="G58" s="61" t="s">
        <v>11</v>
      </c>
      <c r="H58" s="63">
        <v>6852.4</v>
      </c>
      <c r="I58" s="44"/>
      <c r="J58" s="61">
        <v>26</v>
      </c>
      <c r="K58" s="61" t="s">
        <v>11</v>
      </c>
      <c r="L58" s="64">
        <v>5474.3</v>
      </c>
      <c r="M58" s="44"/>
      <c r="N58" s="61">
        <v>26</v>
      </c>
      <c r="O58" s="61" t="s">
        <v>11</v>
      </c>
      <c r="P58" s="63">
        <v>6171.44</v>
      </c>
      <c r="R58" s="61">
        <v>26</v>
      </c>
      <c r="S58" s="61" t="s">
        <v>11</v>
      </c>
      <c r="T58" s="63"/>
      <c r="V58" s="61" t="s">
        <v>8</v>
      </c>
      <c r="W58" s="61" t="s">
        <v>12</v>
      </c>
      <c r="X58" s="63"/>
      <c r="Y58" s="15"/>
    </row>
    <row r="59" spans="1:25" s="16" customFormat="1" ht="18" customHeight="1" x14ac:dyDescent="0.25">
      <c r="A59" s="15"/>
      <c r="B59" s="61">
        <v>27</v>
      </c>
      <c r="C59" s="61" t="s">
        <v>12</v>
      </c>
      <c r="D59" s="63">
        <v>8786.64</v>
      </c>
      <c r="E59" s="41"/>
      <c r="F59" s="61">
        <v>27</v>
      </c>
      <c r="G59" s="61" t="s">
        <v>12</v>
      </c>
      <c r="H59" s="63">
        <v>8115.82</v>
      </c>
      <c r="I59" s="44"/>
      <c r="J59" s="61">
        <v>27</v>
      </c>
      <c r="K59" s="61" t="s">
        <v>12</v>
      </c>
      <c r="L59" s="64">
        <v>5776.3</v>
      </c>
      <c r="M59" s="44"/>
      <c r="N59" s="61">
        <v>27</v>
      </c>
      <c r="O59" s="61" t="s">
        <v>12</v>
      </c>
      <c r="P59" s="63">
        <v>7761.66</v>
      </c>
      <c r="R59" s="61">
        <v>27</v>
      </c>
      <c r="S59" s="61" t="s">
        <v>12</v>
      </c>
      <c r="T59" s="63"/>
      <c r="V59" s="61" t="s">
        <v>9</v>
      </c>
      <c r="W59" s="61" t="s">
        <v>13</v>
      </c>
      <c r="X59" s="63"/>
      <c r="Y59" s="15"/>
    </row>
    <row r="60" spans="1:25" s="16" customFormat="1" ht="18" customHeight="1" x14ac:dyDescent="0.25">
      <c r="A60" s="15"/>
      <c r="B60" s="61">
        <v>28</v>
      </c>
      <c r="C60" s="61" t="s">
        <v>13</v>
      </c>
      <c r="D60" s="63">
        <v>8307.06</v>
      </c>
      <c r="E60" s="41"/>
      <c r="F60" s="61">
        <v>28</v>
      </c>
      <c r="G60" s="61" t="s">
        <v>13</v>
      </c>
      <c r="H60" s="63">
        <v>8341.6</v>
      </c>
      <c r="I60" s="44"/>
      <c r="J60" s="61">
        <v>28</v>
      </c>
      <c r="K60" s="61" t="s">
        <v>13</v>
      </c>
      <c r="L60" s="64">
        <v>6629.3</v>
      </c>
      <c r="M60" s="44"/>
      <c r="N60" s="61">
        <v>28</v>
      </c>
      <c r="O60" s="61" t="s">
        <v>13</v>
      </c>
      <c r="P60" s="63">
        <v>11313.76</v>
      </c>
      <c r="R60" s="61">
        <v>28</v>
      </c>
      <c r="S60" s="61" t="s">
        <v>13</v>
      </c>
      <c r="T60" s="63"/>
      <c r="V60" s="61" t="s">
        <v>10</v>
      </c>
      <c r="W60" s="61" t="s">
        <v>7</v>
      </c>
      <c r="X60" s="63"/>
      <c r="Y60" s="15"/>
    </row>
    <row r="61" spans="1:25" s="16" customFormat="1" ht="18" customHeight="1" x14ac:dyDescent="0.25">
      <c r="A61" s="15"/>
      <c r="B61" s="61">
        <v>29</v>
      </c>
      <c r="C61" s="61" t="s">
        <v>7</v>
      </c>
      <c r="D61" s="63">
        <v>7261.57</v>
      </c>
      <c r="E61" s="41"/>
      <c r="F61" s="61">
        <v>29</v>
      </c>
      <c r="G61" s="61" t="s">
        <v>7</v>
      </c>
      <c r="H61" s="63">
        <v>5375.27</v>
      </c>
      <c r="I61" s="44"/>
      <c r="J61" s="61">
        <v>29</v>
      </c>
      <c r="K61" s="61" t="s">
        <v>7</v>
      </c>
      <c r="L61" s="63">
        <v>4648</v>
      </c>
      <c r="M61" s="44"/>
      <c r="N61" s="61">
        <v>29</v>
      </c>
      <c r="O61" s="61" t="s">
        <v>7</v>
      </c>
      <c r="P61" s="63">
        <v>7065.31</v>
      </c>
      <c r="R61" s="61">
        <v>29</v>
      </c>
      <c r="S61" s="61" t="s">
        <v>7</v>
      </c>
      <c r="T61" s="63"/>
      <c r="V61" s="61" t="s">
        <v>11</v>
      </c>
      <c r="W61" s="61" t="s">
        <v>8</v>
      </c>
      <c r="X61" s="63"/>
      <c r="Y61" s="15"/>
    </row>
    <row r="62" spans="1:25" s="16" customFormat="1" ht="18" customHeight="1" x14ac:dyDescent="0.25">
      <c r="A62" s="15"/>
      <c r="B62" s="61">
        <v>30</v>
      </c>
      <c r="C62" s="61" t="s">
        <v>8</v>
      </c>
      <c r="D62" s="81">
        <v>6557.9</v>
      </c>
      <c r="E62" s="41"/>
      <c r="F62" s="61">
        <v>30</v>
      </c>
      <c r="G62" s="61" t="s">
        <v>8</v>
      </c>
      <c r="H62" s="81">
        <v>6730.88</v>
      </c>
      <c r="I62" s="44"/>
      <c r="J62" s="61">
        <v>30</v>
      </c>
      <c r="K62" s="61" t="s">
        <v>8</v>
      </c>
      <c r="L62" s="63">
        <v>2508.6</v>
      </c>
      <c r="M62" s="44"/>
      <c r="N62" s="61">
        <v>30</v>
      </c>
      <c r="O62" s="61" t="s">
        <v>8</v>
      </c>
      <c r="P62" s="63">
        <v>4707.84</v>
      </c>
      <c r="R62" s="61">
        <v>30</v>
      </c>
      <c r="S62" s="61" t="s">
        <v>8</v>
      </c>
      <c r="T62" s="63"/>
      <c r="V62" s="61" t="s">
        <v>12</v>
      </c>
      <c r="W62" s="61" t="s">
        <v>9</v>
      </c>
      <c r="X62" s="63"/>
      <c r="Y62" s="15"/>
    </row>
    <row r="63" spans="1:25" ht="18" customHeight="1" x14ac:dyDescent="0.25">
      <c r="A63" s="5"/>
      <c r="B63" s="61">
        <v>31</v>
      </c>
      <c r="C63" s="61"/>
      <c r="D63" s="81"/>
      <c r="E63" s="78" t="s">
        <v>62</v>
      </c>
      <c r="F63" s="61">
        <v>31</v>
      </c>
      <c r="G63" s="61"/>
      <c r="H63" s="81"/>
      <c r="I63" s="79"/>
      <c r="J63" s="61">
        <v>31</v>
      </c>
      <c r="K63" s="61"/>
      <c r="L63" s="63"/>
      <c r="M63" s="79"/>
      <c r="N63" s="61">
        <v>31</v>
      </c>
      <c r="O63" s="61"/>
      <c r="P63" s="63"/>
      <c r="Q63" s="79"/>
      <c r="R63" s="61">
        <v>31</v>
      </c>
      <c r="S63" s="61"/>
      <c r="T63" s="63"/>
      <c r="U63" s="79"/>
      <c r="V63" s="61" t="s">
        <v>13</v>
      </c>
      <c r="W63" s="61" t="s">
        <v>10</v>
      </c>
      <c r="X63" s="63"/>
      <c r="Y63" s="5"/>
    </row>
    <row r="69" spans="7:18" x14ac:dyDescent="0.25">
      <c r="R69" s="1" t="s">
        <v>62</v>
      </c>
    </row>
    <row r="74" spans="7:18" x14ac:dyDescent="0.25">
      <c r="G74" s="7" t="s">
        <v>62</v>
      </c>
    </row>
    <row r="84" spans="5:7" x14ac:dyDescent="0.25">
      <c r="G84"/>
    </row>
    <row r="96" spans="5:7" x14ac:dyDescent="0.25">
      <c r="E96" s="32" t="s">
        <v>49</v>
      </c>
    </row>
    <row r="3345" spans="4:4" x14ac:dyDescent="0.25">
      <c r="D3345" s="3">
        <v>0</v>
      </c>
    </row>
  </sheetData>
  <mergeCells count="138">
    <mergeCell ref="B19:D19"/>
    <mergeCell ref="F19:H19"/>
    <mergeCell ref="J19:L19"/>
    <mergeCell ref="N19:P19"/>
    <mergeCell ref="V3:X3"/>
    <mergeCell ref="B3:D3"/>
    <mergeCell ref="F3:H3"/>
    <mergeCell ref="J3:L3"/>
    <mergeCell ref="N3:P3"/>
    <mergeCell ref="R3:T3"/>
    <mergeCell ref="B6:C6"/>
    <mergeCell ref="R6:S6"/>
    <mergeCell ref="N6:O6"/>
    <mergeCell ref="J6:K6"/>
    <mergeCell ref="F6:G6"/>
    <mergeCell ref="R19:T19"/>
    <mergeCell ref="V19:X19"/>
    <mergeCell ref="B13:C14"/>
    <mergeCell ref="D13:D14"/>
    <mergeCell ref="X10:X11"/>
    <mergeCell ref="B16:C17"/>
    <mergeCell ref="N10:O11"/>
    <mergeCell ref="P10:P11"/>
    <mergeCell ref="R10:S11"/>
    <mergeCell ref="V20:W20"/>
    <mergeCell ref="B21:C21"/>
    <mergeCell ref="F21:G21"/>
    <mergeCell ref="J21:K21"/>
    <mergeCell ref="N21:O21"/>
    <mergeCell ref="R21:S21"/>
    <mergeCell ref="V21:W21"/>
    <mergeCell ref="B20:C20"/>
    <mergeCell ref="F20:G20"/>
    <mergeCell ref="J20:K20"/>
    <mergeCell ref="N20:O20"/>
    <mergeCell ref="R20:S20"/>
    <mergeCell ref="B24:C24"/>
    <mergeCell ref="F24:G24"/>
    <mergeCell ref="J24:K24"/>
    <mergeCell ref="N24:O24"/>
    <mergeCell ref="R24:S24"/>
    <mergeCell ref="V24:W24"/>
    <mergeCell ref="B22:C22"/>
    <mergeCell ref="F22:G22"/>
    <mergeCell ref="J22:K22"/>
    <mergeCell ref="N22:O22"/>
    <mergeCell ref="R22:S22"/>
    <mergeCell ref="V22:W22"/>
    <mergeCell ref="V25:W25"/>
    <mergeCell ref="B26:C26"/>
    <mergeCell ref="F26:G26"/>
    <mergeCell ref="J26:K26"/>
    <mergeCell ref="N26:O26"/>
    <mergeCell ref="R26:S26"/>
    <mergeCell ref="V26:W26"/>
    <mergeCell ref="B25:C25"/>
    <mergeCell ref="F25:G25"/>
    <mergeCell ref="J25:K25"/>
    <mergeCell ref="N25:O25"/>
    <mergeCell ref="R25:S25"/>
    <mergeCell ref="B29:C29"/>
    <mergeCell ref="F29:G29"/>
    <mergeCell ref="J29:K29"/>
    <mergeCell ref="N29:O29"/>
    <mergeCell ref="R29:S29"/>
    <mergeCell ref="V29:W29"/>
    <mergeCell ref="B28:C28"/>
    <mergeCell ref="F28:G28"/>
    <mergeCell ref="J28:K28"/>
    <mergeCell ref="N28:O28"/>
    <mergeCell ref="R28:S28"/>
    <mergeCell ref="V28:W28"/>
    <mergeCell ref="V30:W30"/>
    <mergeCell ref="B32:C32"/>
    <mergeCell ref="F32:G32"/>
    <mergeCell ref="J32:K32"/>
    <mergeCell ref="N32:O32"/>
    <mergeCell ref="R32:S32"/>
    <mergeCell ref="V32:W32"/>
    <mergeCell ref="B30:C30"/>
    <mergeCell ref="F30:G30"/>
    <mergeCell ref="J30:K30"/>
    <mergeCell ref="N30:O30"/>
    <mergeCell ref="R30:S30"/>
    <mergeCell ref="B2:C2"/>
    <mergeCell ref="B4:C5"/>
    <mergeCell ref="F4:G5"/>
    <mergeCell ref="J4:K5"/>
    <mergeCell ref="N2:O2"/>
    <mergeCell ref="J2:K2"/>
    <mergeCell ref="R2:S2"/>
    <mergeCell ref="N4:O5"/>
    <mergeCell ref="J13:K14"/>
    <mergeCell ref="L13:L14"/>
    <mergeCell ref="B10:C11"/>
    <mergeCell ref="D10:D11"/>
    <mergeCell ref="F10:G11"/>
    <mergeCell ref="H10:H11"/>
    <mergeCell ref="J10:K11"/>
    <mergeCell ref="L10:L11"/>
    <mergeCell ref="T13:T14"/>
    <mergeCell ref="R16:S17"/>
    <mergeCell ref="T16:T17"/>
    <mergeCell ref="V13:W14"/>
    <mergeCell ref="F2:G2"/>
    <mergeCell ref="V4:W5"/>
    <mergeCell ref="R4:S5"/>
    <mergeCell ref="V2:W2"/>
    <mergeCell ref="H16:H17"/>
    <mergeCell ref="J16:K17"/>
    <mergeCell ref="L16:L17"/>
    <mergeCell ref="V6:W6"/>
    <mergeCell ref="H13:H14"/>
    <mergeCell ref="F16:G17"/>
    <mergeCell ref="D16:D17"/>
    <mergeCell ref="F13:G14"/>
    <mergeCell ref="X7:X8"/>
    <mergeCell ref="V7:W8"/>
    <mergeCell ref="T7:T8"/>
    <mergeCell ref="R7:S8"/>
    <mergeCell ref="B7:C8"/>
    <mergeCell ref="D7:D8"/>
    <mergeCell ref="P7:P8"/>
    <mergeCell ref="N7:O8"/>
    <mergeCell ref="L7:L8"/>
    <mergeCell ref="J7:K8"/>
    <mergeCell ref="H7:H8"/>
    <mergeCell ref="F7:G8"/>
    <mergeCell ref="T10:T11"/>
    <mergeCell ref="V10:W11"/>
    <mergeCell ref="N13:O14"/>
    <mergeCell ref="P13:P14"/>
    <mergeCell ref="N16:O17"/>
    <mergeCell ref="P16:P17"/>
    <mergeCell ref="X13:X14"/>
    <mergeCell ref="V16:W17"/>
    <mergeCell ref="X16:X17"/>
    <mergeCell ref="R13:S14"/>
  </mergeCells>
  <phoneticPr fontId="20" type="noConversion"/>
  <printOptions horizontalCentered="1" verticalCentered="1"/>
  <pageMargins left="0.11811023622047245" right="0.11811023622047245" top="0.55118110236220474" bottom="0.11811023622047245" header="0.23622047244094491" footer="0.11811023622047245"/>
  <pageSetup paperSize="9" scale="80" orientation="portrait" horizontalDpi="300" verticalDpi="300" r:id="rId1"/>
  <headerFooter>
    <oddHeader>&amp;C&amp;"-,Negrito"&amp;24M E T A S   D E   V E N D A S&amp;R&amp;G</oddHeader>
  </headerFooter>
  <drawing r:id="rId2"/>
  <legacyDrawing r:id="rId3"/>
  <legacyDrawingHF r:id="rId4"/>
  <controls>
    <mc:AlternateContent xmlns:mc="http://schemas.openxmlformats.org/markup-compatibility/2006">
      <mc:Choice Requires="x14">
        <control shapeId="4097" r:id="rId5" name="Control 1">
          <controlPr defaultSize="0" r:id="rId6">
            <anchor moveWithCells="1">
              <from>
                <xdr:col>1</xdr:col>
                <xdr:colOff>0</xdr:colOff>
                <xdr:row>2</xdr:row>
                <xdr:rowOff>0</xdr:rowOff>
              </from>
              <to>
                <xdr:col>1</xdr:col>
                <xdr:colOff>819150</xdr:colOff>
                <xdr:row>2</xdr:row>
                <xdr:rowOff>200025</xdr:rowOff>
              </to>
            </anchor>
          </controlPr>
        </control>
      </mc:Choice>
      <mc:Fallback>
        <control shapeId="4097" r:id="rId5" name="Control 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3"/>
  <sheetViews>
    <sheetView showGridLines="0" topLeftCell="E1" zoomScale="98" zoomScaleNormal="98" workbookViewId="0">
      <pane ySplit="1" topLeftCell="A20" activePane="bottomLeft" state="frozen"/>
      <selection pane="bottomLeft" activeCell="E33" sqref="E33"/>
    </sheetView>
  </sheetViews>
  <sheetFormatPr defaultRowHeight="15" x14ac:dyDescent="0.25"/>
  <cols>
    <col min="1" max="1" width="6.5703125" style="26" bestFit="1" customWidth="1"/>
    <col min="2" max="2" width="13.28515625" style="27" bestFit="1" customWidth="1"/>
    <col min="3" max="3" width="12.140625" style="27" bestFit="1" customWidth="1"/>
    <col min="4" max="4" width="12.140625" style="27" customWidth="1"/>
    <col min="5" max="5" width="13.140625" style="27" bestFit="1" customWidth="1"/>
    <col min="6" max="6" width="13.5703125" style="27" bestFit="1" customWidth="1"/>
    <col min="7" max="7" width="13.5703125" style="27" customWidth="1"/>
    <col min="8" max="8" width="16.85546875" style="27" customWidth="1"/>
    <col min="9" max="9" width="15.85546875" style="27" bestFit="1" customWidth="1"/>
    <col min="10" max="10" width="14.28515625" style="27" bestFit="1" customWidth="1"/>
    <col min="11" max="11" width="13.28515625" style="27" customWidth="1"/>
    <col min="12" max="12" width="13.28515625" style="27" bestFit="1" customWidth="1"/>
    <col min="13" max="14" width="14.28515625" style="27" bestFit="1" customWidth="1"/>
    <col min="15" max="16" width="12.140625" style="27" bestFit="1" customWidth="1"/>
    <col min="17" max="17" width="13.28515625" style="27" bestFit="1" customWidth="1"/>
    <col min="18" max="18" width="12.140625" style="27" bestFit="1" customWidth="1"/>
    <col min="19" max="19" width="13.28515625" style="27" bestFit="1" customWidth="1"/>
    <col min="20" max="20" width="14.28515625" style="27" bestFit="1" customWidth="1"/>
    <col min="21" max="22" width="10.5703125" style="27" bestFit="1" customWidth="1"/>
    <col min="23" max="23" width="20.7109375" style="27" customWidth="1"/>
    <col min="24" max="24" width="12.140625" style="27" bestFit="1" customWidth="1"/>
    <col min="25" max="25" width="18.28515625" style="27" bestFit="1" customWidth="1"/>
    <col min="26" max="26" width="10.5703125" style="27" bestFit="1" customWidth="1"/>
    <col min="27" max="27" width="12.140625" style="27" bestFit="1" customWidth="1"/>
    <col min="28" max="28" width="20.140625" style="27" customWidth="1"/>
    <col min="29" max="29" width="20.5703125" style="27" bestFit="1" customWidth="1"/>
    <col min="30" max="30" width="12.140625" style="27" bestFit="1" customWidth="1"/>
    <col min="31" max="31" width="10.7109375" style="27" customWidth="1"/>
    <col min="32" max="32" width="27.85546875" style="27" bestFit="1" customWidth="1"/>
    <col min="33" max="33" width="9.5703125" style="27" bestFit="1" customWidth="1"/>
    <col min="34" max="16384" width="9.140625" style="27"/>
  </cols>
  <sheetData>
    <row r="1" spans="1:32" s="7" customFormat="1" ht="28.5" customHeight="1" x14ac:dyDescent="0.25">
      <c r="A1" s="28" t="s">
        <v>26</v>
      </c>
      <c r="B1" s="28" t="s">
        <v>27</v>
      </c>
      <c r="C1" s="28" t="s">
        <v>52</v>
      </c>
      <c r="D1" s="28" t="s">
        <v>51</v>
      </c>
      <c r="E1" s="28" t="s">
        <v>74</v>
      </c>
      <c r="F1" s="28" t="s">
        <v>72</v>
      </c>
      <c r="G1" s="28" t="s">
        <v>73</v>
      </c>
      <c r="H1" s="28" t="s">
        <v>47</v>
      </c>
      <c r="I1" s="28" t="s">
        <v>35</v>
      </c>
      <c r="J1" s="28" t="s">
        <v>34</v>
      </c>
      <c r="K1" s="28" t="s">
        <v>59</v>
      </c>
      <c r="L1" s="28" t="s">
        <v>39</v>
      </c>
      <c r="M1" s="28" t="s">
        <v>38</v>
      </c>
      <c r="N1" s="28" t="s">
        <v>28</v>
      </c>
      <c r="O1" s="28" t="s">
        <v>40</v>
      </c>
      <c r="P1" s="28" t="s">
        <v>41</v>
      </c>
      <c r="Q1" s="28" t="s">
        <v>42</v>
      </c>
      <c r="R1" s="28" t="s">
        <v>43</v>
      </c>
      <c r="S1" s="28" t="s">
        <v>45</v>
      </c>
      <c r="T1" s="28" t="s">
        <v>44</v>
      </c>
      <c r="U1" s="28" t="s">
        <v>29</v>
      </c>
      <c r="V1" s="28" t="s">
        <v>30</v>
      </c>
      <c r="W1" s="28" t="s">
        <v>56</v>
      </c>
      <c r="X1" s="28" t="s">
        <v>31</v>
      </c>
      <c r="Y1" s="28" t="s">
        <v>56</v>
      </c>
      <c r="Z1" s="28" t="s">
        <v>32</v>
      </c>
      <c r="AA1" s="28" t="s">
        <v>36</v>
      </c>
      <c r="AB1" s="28" t="s">
        <v>53</v>
      </c>
      <c r="AC1" s="28" t="s">
        <v>56</v>
      </c>
      <c r="AD1" s="28" t="s">
        <v>37</v>
      </c>
      <c r="AE1" s="28" t="s">
        <v>33</v>
      </c>
      <c r="AF1" s="28" t="s">
        <v>54</v>
      </c>
    </row>
    <row r="2" spans="1:32" x14ac:dyDescent="0.25">
      <c r="A2" s="29">
        <v>1</v>
      </c>
      <c r="B2" s="30">
        <v>37</v>
      </c>
      <c r="C2" s="73">
        <v>0</v>
      </c>
      <c r="D2" s="73">
        <v>0</v>
      </c>
      <c r="E2" s="73">
        <v>58.4</v>
      </c>
      <c r="F2" s="73">
        <v>0</v>
      </c>
      <c r="G2" s="73">
        <v>0</v>
      </c>
      <c r="H2" s="30">
        <v>1036.9000000000001</v>
      </c>
      <c r="I2" s="30">
        <v>564.79999999999995</v>
      </c>
      <c r="J2" s="30">
        <v>1099.81</v>
      </c>
      <c r="K2" s="30">
        <v>315.60000000000002</v>
      </c>
      <c r="L2" s="30">
        <v>127</v>
      </c>
      <c r="M2" s="30">
        <v>480.94</v>
      </c>
      <c r="N2" s="30">
        <v>1046.57</v>
      </c>
      <c r="O2" s="30">
        <v>32</v>
      </c>
      <c r="P2" s="30">
        <v>0</v>
      </c>
      <c r="Q2" s="30">
        <v>196.9</v>
      </c>
      <c r="R2" s="30">
        <v>0</v>
      </c>
      <c r="S2" s="30">
        <v>0</v>
      </c>
      <c r="T2" s="30">
        <v>39.81</v>
      </c>
      <c r="U2" s="30">
        <v>0</v>
      </c>
      <c r="V2" s="30">
        <v>0</v>
      </c>
      <c r="W2" s="30">
        <v>0</v>
      </c>
      <c r="X2" s="30">
        <v>0</v>
      </c>
      <c r="Y2" s="30">
        <v>0</v>
      </c>
      <c r="Z2" s="30">
        <v>6</v>
      </c>
      <c r="AA2" s="73">
        <v>0</v>
      </c>
      <c r="AB2" s="90">
        <v>0</v>
      </c>
      <c r="AC2" s="90">
        <v>0</v>
      </c>
      <c r="AD2" s="90">
        <v>0</v>
      </c>
      <c r="AE2" s="30">
        <v>0</v>
      </c>
      <c r="AF2" s="30">
        <v>0</v>
      </c>
    </row>
    <row r="3" spans="1:32" x14ac:dyDescent="0.25">
      <c r="A3" s="29">
        <f>A2+1</f>
        <v>2</v>
      </c>
      <c r="B3" s="30">
        <v>0</v>
      </c>
      <c r="C3" s="73">
        <v>0</v>
      </c>
      <c r="D3" s="73">
        <v>0</v>
      </c>
      <c r="E3" s="73">
        <v>0</v>
      </c>
      <c r="F3" s="73">
        <v>0</v>
      </c>
      <c r="G3" s="73">
        <v>0</v>
      </c>
      <c r="H3" s="73">
        <v>365.5</v>
      </c>
      <c r="I3" s="30">
        <v>662.36</v>
      </c>
      <c r="J3" s="30">
        <v>1711.49</v>
      </c>
      <c r="K3" s="30">
        <v>371.3</v>
      </c>
      <c r="L3" s="30">
        <v>74.7</v>
      </c>
      <c r="M3" s="30">
        <v>777.61</v>
      </c>
      <c r="N3" s="30">
        <v>12387.33</v>
      </c>
      <c r="O3" s="30">
        <v>120.4</v>
      </c>
      <c r="P3" s="30">
        <v>159.1</v>
      </c>
      <c r="Q3" s="30">
        <v>67.69</v>
      </c>
      <c r="R3" s="30">
        <v>0</v>
      </c>
      <c r="S3" s="30">
        <v>0</v>
      </c>
      <c r="T3" s="30">
        <v>30.4</v>
      </c>
      <c r="U3" s="30">
        <v>0</v>
      </c>
      <c r="V3" s="73">
        <v>0</v>
      </c>
      <c r="W3" s="73">
        <v>0</v>
      </c>
      <c r="X3" s="73">
        <v>0</v>
      </c>
      <c r="Y3" s="73">
        <v>0</v>
      </c>
      <c r="Z3" s="30">
        <v>6</v>
      </c>
      <c r="AA3" s="73">
        <v>0</v>
      </c>
      <c r="AB3" s="90">
        <v>0</v>
      </c>
      <c r="AC3" s="90">
        <v>0</v>
      </c>
      <c r="AD3" s="71">
        <v>830.2</v>
      </c>
      <c r="AE3" s="73">
        <v>15</v>
      </c>
      <c r="AF3" s="73" t="s">
        <v>76</v>
      </c>
    </row>
    <row r="4" spans="1:32" x14ac:dyDescent="0.25">
      <c r="A4" s="29">
        <f t="shared" ref="A4:A29" si="0">A3+1</f>
        <v>3</v>
      </c>
      <c r="B4" s="30">
        <v>0</v>
      </c>
      <c r="C4" s="73">
        <v>0</v>
      </c>
      <c r="D4" s="73">
        <v>0</v>
      </c>
      <c r="E4" s="73">
        <v>0</v>
      </c>
      <c r="F4" s="73">
        <v>0</v>
      </c>
      <c r="G4" s="73">
        <v>0</v>
      </c>
      <c r="H4" s="73">
        <v>190.7</v>
      </c>
      <c r="I4" s="30">
        <v>927.21</v>
      </c>
      <c r="J4" s="30">
        <v>1090.06</v>
      </c>
      <c r="K4" s="30">
        <v>286.77</v>
      </c>
      <c r="L4" s="30">
        <v>276.06</v>
      </c>
      <c r="M4" s="30">
        <v>530.14</v>
      </c>
      <c r="N4" s="30">
        <v>924.28</v>
      </c>
      <c r="O4" s="30">
        <v>91.7</v>
      </c>
      <c r="P4" s="30">
        <v>122.1</v>
      </c>
      <c r="Q4" s="30">
        <v>168.6</v>
      </c>
      <c r="R4" s="30">
        <v>0</v>
      </c>
      <c r="S4" s="30">
        <v>89.8</v>
      </c>
      <c r="T4" s="30">
        <v>286.72000000000003</v>
      </c>
      <c r="U4" s="30">
        <v>0</v>
      </c>
      <c r="V4" s="73">
        <v>0</v>
      </c>
      <c r="W4" s="73">
        <v>0</v>
      </c>
      <c r="X4" s="73">
        <v>0</v>
      </c>
      <c r="Y4" s="73">
        <v>0</v>
      </c>
      <c r="Z4" s="30">
        <v>6</v>
      </c>
      <c r="AA4" s="73">
        <v>0</v>
      </c>
      <c r="AB4" s="90">
        <v>0</v>
      </c>
      <c r="AC4" s="90">
        <v>0</v>
      </c>
      <c r="AD4" s="73">
        <v>0</v>
      </c>
      <c r="AE4" s="73">
        <v>0</v>
      </c>
      <c r="AF4" s="73">
        <v>0</v>
      </c>
    </row>
    <row r="5" spans="1:32" x14ac:dyDescent="0.25">
      <c r="A5" s="29">
        <f t="shared" si="0"/>
        <v>4</v>
      </c>
      <c r="B5" s="30">
        <v>0</v>
      </c>
      <c r="C5" s="73">
        <v>0</v>
      </c>
      <c r="D5" s="73">
        <v>0</v>
      </c>
      <c r="E5" s="73">
        <v>56.8</v>
      </c>
      <c r="F5" s="73">
        <v>0</v>
      </c>
      <c r="G5" s="73">
        <v>0</v>
      </c>
      <c r="H5" s="73">
        <v>641.79999999999995</v>
      </c>
      <c r="I5" s="30">
        <v>929.48</v>
      </c>
      <c r="J5" s="30">
        <v>1328.86</v>
      </c>
      <c r="K5" s="30">
        <v>275.89</v>
      </c>
      <c r="L5" s="30">
        <v>307.68</v>
      </c>
      <c r="M5" s="30">
        <v>1020.09</v>
      </c>
      <c r="N5" s="30">
        <v>1186.76</v>
      </c>
      <c r="O5" s="30">
        <v>203.6</v>
      </c>
      <c r="P5" s="30">
        <v>103.2</v>
      </c>
      <c r="Q5" s="30">
        <v>102.6</v>
      </c>
      <c r="R5" s="30">
        <v>27.66</v>
      </c>
      <c r="S5" s="30">
        <v>54.4</v>
      </c>
      <c r="T5" s="30">
        <v>286.7</v>
      </c>
      <c r="U5" s="30">
        <v>0</v>
      </c>
      <c r="V5" s="73">
        <v>0</v>
      </c>
      <c r="W5" s="73">
        <v>0</v>
      </c>
      <c r="X5" s="73">
        <v>0</v>
      </c>
      <c r="Y5" s="73">
        <v>0</v>
      </c>
      <c r="Z5" s="30">
        <v>6</v>
      </c>
      <c r="AA5" s="73">
        <v>33.5</v>
      </c>
      <c r="AB5" s="90">
        <v>0</v>
      </c>
      <c r="AC5" s="90">
        <v>0</v>
      </c>
      <c r="AD5" s="73">
        <v>22</v>
      </c>
      <c r="AE5" s="73">
        <v>0</v>
      </c>
      <c r="AF5" s="73">
        <v>0</v>
      </c>
    </row>
    <row r="6" spans="1:32" x14ac:dyDescent="0.25">
      <c r="A6" s="29">
        <f t="shared" si="0"/>
        <v>5</v>
      </c>
      <c r="B6" s="30">
        <v>0</v>
      </c>
      <c r="C6" s="73">
        <v>0</v>
      </c>
      <c r="D6" s="73">
        <v>0</v>
      </c>
      <c r="E6" s="73">
        <v>0</v>
      </c>
      <c r="F6" s="73">
        <v>67.790000000000006</v>
      </c>
      <c r="G6" s="73">
        <v>0</v>
      </c>
      <c r="H6" s="73">
        <v>315.5</v>
      </c>
      <c r="I6" s="30">
        <v>727.35</v>
      </c>
      <c r="J6" s="30">
        <v>1103.18</v>
      </c>
      <c r="K6" s="30">
        <v>558.29</v>
      </c>
      <c r="L6" s="30">
        <v>67.97</v>
      </c>
      <c r="M6" s="30">
        <v>1155</v>
      </c>
      <c r="N6" s="30">
        <v>1482.98</v>
      </c>
      <c r="O6" s="30">
        <v>41.6</v>
      </c>
      <c r="P6" s="30">
        <v>55.1</v>
      </c>
      <c r="Q6" s="30">
        <v>82.2</v>
      </c>
      <c r="R6" s="30">
        <v>34.07</v>
      </c>
      <c r="S6" s="30">
        <v>60.9</v>
      </c>
      <c r="T6" s="30">
        <v>243.59</v>
      </c>
      <c r="U6" s="30">
        <v>99.8</v>
      </c>
      <c r="V6" s="73">
        <v>0</v>
      </c>
      <c r="W6" s="73">
        <v>0</v>
      </c>
      <c r="X6" s="73">
        <v>0</v>
      </c>
      <c r="Y6" s="73">
        <v>0</v>
      </c>
      <c r="Z6" s="30">
        <v>6</v>
      </c>
      <c r="AA6" s="73">
        <v>0</v>
      </c>
      <c r="AB6" s="71">
        <v>73.2</v>
      </c>
      <c r="AC6" s="71" t="s">
        <v>81</v>
      </c>
      <c r="AD6" s="73">
        <v>0</v>
      </c>
      <c r="AE6" s="73">
        <v>70</v>
      </c>
      <c r="AF6" s="73" t="s">
        <v>79</v>
      </c>
    </row>
    <row r="7" spans="1:32" x14ac:dyDescent="0.25">
      <c r="A7" s="29">
        <f t="shared" si="0"/>
        <v>6</v>
      </c>
      <c r="B7" s="30">
        <v>0</v>
      </c>
      <c r="C7" s="73">
        <v>0</v>
      </c>
      <c r="D7" s="73">
        <v>0</v>
      </c>
      <c r="E7" s="73">
        <v>102.17</v>
      </c>
      <c r="F7" s="73">
        <v>0</v>
      </c>
      <c r="G7" s="73">
        <v>0</v>
      </c>
      <c r="H7" s="73">
        <v>729.2</v>
      </c>
      <c r="I7" s="30">
        <v>510.3</v>
      </c>
      <c r="J7" s="30">
        <v>1365.32</v>
      </c>
      <c r="K7" s="30">
        <v>674.98</v>
      </c>
      <c r="L7" s="30">
        <v>23.9</v>
      </c>
      <c r="M7" s="30">
        <v>960.96</v>
      </c>
      <c r="N7" s="30">
        <v>1173.03</v>
      </c>
      <c r="O7" s="30">
        <v>68.3</v>
      </c>
      <c r="P7" s="30">
        <v>267.81</v>
      </c>
      <c r="Q7" s="30">
        <v>0</v>
      </c>
      <c r="R7" s="30">
        <v>73.099999999999994</v>
      </c>
      <c r="S7" s="30">
        <v>0</v>
      </c>
      <c r="T7" s="30">
        <v>415.85</v>
      </c>
      <c r="U7" s="30">
        <v>0</v>
      </c>
      <c r="V7" s="91">
        <v>41.6</v>
      </c>
      <c r="W7" s="91" t="s">
        <v>85</v>
      </c>
      <c r="X7" s="73">
        <v>0</v>
      </c>
      <c r="Y7" s="73">
        <v>0</v>
      </c>
      <c r="Z7" s="30">
        <v>6</v>
      </c>
      <c r="AA7" s="73">
        <v>0</v>
      </c>
      <c r="AB7" s="90">
        <v>0</v>
      </c>
      <c r="AC7" s="90">
        <v>0</v>
      </c>
      <c r="AD7" s="73">
        <v>22</v>
      </c>
      <c r="AE7" s="73">
        <v>52.49</v>
      </c>
      <c r="AF7" s="73" t="s">
        <v>33</v>
      </c>
    </row>
    <row r="8" spans="1:32" x14ac:dyDescent="0.25">
      <c r="A8" s="29">
        <f t="shared" si="0"/>
        <v>7</v>
      </c>
      <c r="B8" s="30">
        <v>0</v>
      </c>
      <c r="C8" s="73">
        <v>0</v>
      </c>
      <c r="D8" s="73">
        <v>0</v>
      </c>
      <c r="E8" s="73">
        <v>49.7</v>
      </c>
      <c r="F8" s="73">
        <v>0</v>
      </c>
      <c r="G8" s="73">
        <v>0</v>
      </c>
      <c r="H8" s="73">
        <v>1063.9000000000001</v>
      </c>
      <c r="I8" s="30">
        <v>606.95000000000005</v>
      </c>
      <c r="J8" s="30">
        <v>1573.06</v>
      </c>
      <c r="K8" s="30">
        <v>382.8</v>
      </c>
      <c r="L8" s="30">
        <v>0</v>
      </c>
      <c r="M8" s="30">
        <v>876.6</v>
      </c>
      <c r="N8" s="30">
        <v>1026.3699999999999</v>
      </c>
      <c r="O8" s="30">
        <v>0</v>
      </c>
      <c r="P8" s="30">
        <v>88.6</v>
      </c>
      <c r="Q8" s="30">
        <v>64.900000000000006</v>
      </c>
      <c r="R8" s="30">
        <v>80.099999999999994</v>
      </c>
      <c r="S8" s="30">
        <v>0</v>
      </c>
      <c r="T8" s="30">
        <v>0</v>
      </c>
      <c r="U8" s="30">
        <v>0</v>
      </c>
      <c r="V8" s="73">
        <v>0</v>
      </c>
      <c r="W8" s="73">
        <v>0</v>
      </c>
      <c r="X8" s="73">
        <v>0</v>
      </c>
      <c r="Y8" s="73">
        <v>0</v>
      </c>
      <c r="Z8" s="73">
        <v>6</v>
      </c>
      <c r="AA8" s="73">
        <v>0</v>
      </c>
      <c r="AB8" s="71">
        <v>46.5</v>
      </c>
      <c r="AC8" s="71" t="s">
        <v>84</v>
      </c>
      <c r="AD8" s="73">
        <v>20</v>
      </c>
      <c r="AE8" s="73">
        <v>0</v>
      </c>
      <c r="AF8" s="73">
        <v>0</v>
      </c>
    </row>
    <row r="9" spans="1:32" x14ac:dyDescent="0.25">
      <c r="A9" s="29">
        <f t="shared" si="0"/>
        <v>8</v>
      </c>
      <c r="B9" s="30">
        <v>0</v>
      </c>
      <c r="C9" s="73">
        <v>0</v>
      </c>
      <c r="D9" s="73">
        <v>0</v>
      </c>
      <c r="E9" s="73">
        <v>85.8</v>
      </c>
      <c r="F9" s="73">
        <v>45.9</v>
      </c>
      <c r="G9" s="73">
        <v>145.80000000000001</v>
      </c>
      <c r="H9" s="30">
        <v>1291.0999999999999</v>
      </c>
      <c r="I9" s="30">
        <v>483.9</v>
      </c>
      <c r="J9" s="30">
        <v>1209.77</v>
      </c>
      <c r="K9" s="30">
        <v>209.9</v>
      </c>
      <c r="L9" s="30">
        <v>0</v>
      </c>
      <c r="M9" s="30">
        <v>562.79999999999995</v>
      </c>
      <c r="N9" s="30">
        <v>954.33</v>
      </c>
      <c r="O9" s="30">
        <v>0</v>
      </c>
      <c r="P9" s="30">
        <v>88.6</v>
      </c>
      <c r="Q9" s="30">
        <v>258.38</v>
      </c>
      <c r="R9" s="30">
        <v>127.3</v>
      </c>
      <c r="S9" s="30">
        <v>68.150000000000006</v>
      </c>
      <c r="T9" s="30">
        <v>204.2</v>
      </c>
      <c r="U9" s="30">
        <v>0</v>
      </c>
      <c r="V9" s="73">
        <v>0</v>
      </c>
      <c r="W9" s="73">
        <v>0</v>
      </c>
      <c r="X9" s="73">
        <v>0</v>
      </c>
      <c r="Y9" s="73">
        <v>0</v>
      </c>
      <c r="Z9" s="73">
        <v>6</v>
      </c>
      <c r="AA9" s="73">
        <v>0</v>
      </c>
      <c r="AB9" s="71">
        <v>98.1</v>
      </c>
      <c r="AC9" s="71" t="s">
        <v>81</v>
      </c>
      <c r="AD9" s="73">
        <v>22</v>
      </c>
      <c r="AE9" s="73">
        <v>32</v>
      </c>
      <c r="AF9" s="73" t="s">
        <v>78</v>
      </c>
    </row>
    <row r="10" spans="1:32" x14ac:dyDescent="0.25">
      <c r="A10" s="29">
        <f t="shared" si="0"/>
        <v>9</v>
      </c>
      <c r="B10" s="73">
        <v>0</v>
      </c>
      <c r="C10" s="73">
        <v>0</v>
      </c>
      <c r="D10" s="73">
        <v>0</v>
      </c>
      <c r="E10" s="73">
        <v>53.8</v>
      </c>
      <c r="F10" s="73">
        <v>0</v>
      </c>
      <c r="G10" s="73">
        <v>75.8</v>
      </c>
      <c r="H10" s="73">
        <v>859.1</v>
      </c>
      <c r="I10" s="30">
        <v>1004.57</v>
      </c>
      <c r="J10" s="30">
        <v>1209.73</v>
      </c>
      <c r="K10" s="30">
        <v>439.49</v>
      </c>
      <c r="L10" s="30">
        <v>121.9</v>
      </c>
      <c r="M10" s="30">
        <v>961.41</v>
      </c>
      <c r="N10" s="30">
        <v>1830.97</v>
      </c>
      <c r="O10" s="30">
        <v>115.8</v>
      </c>
      <c r="P10" s="30">
        <v>69.3</v>
      </c>
      <c r="Q10" s="30">
        <v>172.17</v>
      </c>
      <c r="R10" s="30">
        <v>0</v>
      </c>
      <c r="S10" s="30">
        <v>0</v>
      </c>
      <c r="T10" s="30">
        <v>273.2</v>
      </c>
      <c r="U10" s="30">
        <v>0</v>
      </c>
      <c r="V10" s="73">
        <v>0</v>
      </c>
      <c r="W10" s="73">
        <v>0</v>
      </c>
      <c r="X10" s="71">
        <v>100</v>
      </c>
      <c r="Y10" s="71" t="s">
        <v>113</v>
      </c>
      <c r="Z10" s="73">
        <v>6</v>
      </c>
      <c r="AA10" s="73">
        <v>0</v>
      </c>
      <c r="AB10" s="90">
        <v>0</v>
      </c>
      <c r="AC10" s="90">
        <v>0</v>
      </c>
      <c r="AD10" s="71">
        <v>854.3</v>
      </c>
      <c r="AE10" s="73">
        <v>0</v>
      </c>
      <c r="AF10" s="73">
        <v>0</v>
      </c>
    </row>
    <row r="11" spans="1:32" x14ac:dyDescent="0.25">
      <c r="A11" s="29">
        <f t="shared" si="0"/>
        <v>10</v>
      </c>
      <c r="B11" s="30">
        <v>0</v>
      </c>
      <c r="C11" s="73">
        <v>0</v>
      </c>
      <c r="D11" s="73">
        <v>0</v>
      </c>
      <c r="E11" s="73">
        <v>0</v>
      </c>
      <c r="F11" s="73">
        <v>0</v>
      </c>
      <c r="G11" s="73">
        <v>0</v>
      </c>
      <c r="H11" s="73">
        <v>705.9</v>
      </c>
      <c r="I11" s="30">
        <v>710.47</v>
      </c>
      <c r="J11" s="30">
        <v>1441.96</v>
      </c>
      <c r="K11" s="30">
        <v>506.37</v>
      </c>
      <c r="L11" s="30">
        <v>276.89999999999998</v>
      </c>
      <c r="M11" s="30">
        <v>1218.2</v>
      </c>
      <c r="N11" s="30">
        <v>1020.46</v>
      </c>
      <c r="O11" s="30">
        <v>238.98</v>
      </c>
      <c r="P11" s="30">
        <v>241.89</v>
      </c>
      <c r="Q11" s="30">
        <v>200.6</v>
      </c>
      <c r="R11" s="30">
        <v>0</v>
      </c>
      <c r="S11" s="30">
        <v>0</v>
      </c>
      <c r="T11" s="30">
        <v>72.489999999999995</v>
      </c>
      <c r="U11" s="30">
        <v>0</v>
      </c>
      <c r="V11" s="91">
        <v>38.770000000000003</v>
      </c>
      <c r="W11" s="91" t="s">
        <v>85</v>
      </c>
      <c r="X11" s="73">
        <v>0</v>
      </c>
      <c r="Y11" s="73">
        <v>0</v>
      </c>
      <c r="Z11" s="73">
        <v>6</v>
      </c>
      <c r="AA11" s="73">
        <v>0</v>
      </c>
      <c r="AB11" s="71">
        <v>0</v>
      </c>
      <c r="AC11" s="30">
        <v>0</v>
      </c>
      <c r="AD11" s="73">
        <v>22</v>
      </c>
      <c r="AE11" s="73">
        <v>35</v>
      </c>
      <c r="AF11" s="73" t="s">
        <v>33</v>
      </c>
    </row>
    <row r="12" spans="1:32" x14ac:dyDescent="0.25">
      <c r="A12" s="29">
        <f t="shared" si="0"/>
        <v>11</v>
      </c>
      <c r="B12" s="30">
        <v>0</v>
      </c>
      <c r="C12" s="73">
        <v>0</v>
      </c>
      <c r="D12" s="73">
        <v>0</v>
      </c>
      <c r="E12" s="73">
        <v>203.2</v>
      </c>
      <c r="F12" s="73">
        <v>0</v>
      </c>
      <c r="G12" s="73">
        <v>0</v>
      </c>
      <c r="H12" s="73">
        <v>573.9</v>
      </c>
      <c r="I12" s="30">
        <v>825.82</v>
      </c>
      <c r="J12" s="30">
        <v>17414.79</v>
      </c>
      <c r="K12" s="30">
        <v>119.84</v>
      </c>
      <c r="L12" s="30">
        <v>92.1</v>
      </c>
      <c r="M12" s="30">
        <v>837.14</v>
      </c>
      <c r="N12" s="30">
        <v>1625.51</v>
      </c>
      <c r="O12" s="30">
        <v>72</v>
      </c>
      <c r="P12" s="30">
        <v>54.55</v>
      </c>
      <c r="Q12" s="30">
        <v>281.39999999999998</v>
      </c>
      <c r="R12" s="30">
        <v>0</v>
      </c>
      <c r="S12" s="30">
        <v>0</v>
      </c>
      <c r="T12" s="30">
        <v>91.17</v>
      </c>
      <c r="U12" s="30">
        <v>33.5</v>
      </c>
      <c r="V12" s="73">
        <v>0</v>
      </c>
      <c r="W12" s="73">
        <v>0</v>
      </c>
      <c r="X12" s="73">
        <v>0</v>
      </c>
      <c r="Y12" s="73">
        <v>0</v>
      </c>
      <c r="Z12" s="30">
        <v>6</v>
      </c>
      <c r="AA12" s="73">
        <v>0</v>
      </c>
      <c r="AB12" s="71">
        <v>0</v>
      </c>
      <c r="AC12" s="30">
        <v>0</v>
      </c>
      <c r="AD12" s="73">
        <v>0</v>
      </c>
      <c r="AE12" s="73">
        <v>0</v>
      </c>
      <c r="AF12" s="73">
        <v>0</v>
      </c>
    </row>
    <row r="13" spans="1:32" x14ac:dyDescent="0.25">
      <c r="A13" s="29">
        <f t="shared" si="0"/>
        <v>12</v>
      </c>
      <c r="B13" s="30">
        <v>50</v>
      </c>
      <c r="C13" s="73">
        <v>0</v>
      </c>
      <c r="D13" s="73">
        <v>0</v>
      </c>
      <c r="E13" s="73">
        <v>0</v>
      </c>
      <c r="F13" s="73">
        <v>0</v>
      </c>
      <c r="G13" s="73">
        <v>72.900000000000006</v>
      </c>
      <c r="H13" s="30">
        <v>253.7</v>
      </c>
      <c r="I13" s="30">
        <v>593.51</v>
      </c>
      <c r="J13" s="30">
        <v>1536.12</v>
      </c>
      <c r="K13" s="30">
        <v>655.37</v>
      </c>
      <c r="L13" s="30">
        <v>97.12</v>
      </c>
      <c r="M13" s="30">
        <v>1222.32</v>
      </c>
      <c r="N13" s="30">
        <v>1536.12</v>
      </c>
      <c r="O13" s="30">
        <v>146.44</v>
      </c>
      <c r="P13" s="30">
        <v>0</v>
      </c>
      <c r="Q13" s="30">
        <v>28.68</v>
      </c>
      <c r="R13" s="30">
        <v>0</v>
      </c>
      <c r="S13" s="30">
        <v>0</v>
      </c>
      <c r="T13" s="30">
        <v>131.66</v>
      </c>
      <c r="U13" s="30">
        <v>0</v>
      </c>
      <c r="V13" s="73">
        <v>0</v>
      </c>
      <c r="W13" s="73">
        <v>0</v>
      </c>
      <c r="X13" s="73">
        <v>0</v>
      </c>
      <c r="Y13" s="73">
        <v>0</v>
      </c>
      <c r="Z13" s="30">
        <v>6</v>
      </c>
      <c r="AA13" s="73">
        <v>0</v>
      </c>
      <c r="AB13" s="71">
        <v>83</v>
      </c>
      <c r="AC13" s="71" t="s">
        <v>87</v>
      </c>
      <c r="AD13" s="73">
        <v>22</v>
      </c>
      <c r="AE13" s="73">
        <v>15</v>
      </c>
      <c r="AF13" s="73" t="s">
        <v>33</v>
      </c>
    </row>
    <row r="14" spans="1:32" x14ac:dyDescent="0.25">
      <c r="A14" s="29">
        <f t="shared" si="0"/>
        <v>13</v>
      </c>
      <c r="B14" s="30">
        <v>0</v>
      </c>
      <c r="C14" s="73">
        <v>0</v>
      </c>
      <c r="D14" s="73">
        <v>0</v>
      </c>
      <c r="E14" s="73">
        <v>102.5</v>
      </c>
      <c r="F14" s="73">
        <v>0</v>
      </c>
      <c r="G14" s="73">
        <v>0</v>
      </c>
      <c r="H14" s="30">
        <v>351.7</v>
      </c>
      <c r="I14" s="30">
        <v>1054.8</v>
      </c>
      <c r="J14" s="30">
        <v>1507.57</v>
      </c>
      <c r="K14" s="30">
        <v>661.01</v>
      </c>
      <c r="L14" s="30">
        <v>46.6</v>
      </c>
      <c r="M14" s="30">
        <v>1138.6099999999999</v>
      </c>
      <c r="N14" s="30">
        <v>1507.54</v>
      </c>
      <c r="O14" s="30">
        <v>129.74</v>
      </c>
      <c r="P14" s="30">
        <v>96.5</v>
      </c>
      <c r="Q14" s="30">
        <v>226.6</v>
      </c>
      <c r="R14" s="30">
        <v>0</v>
      </c>
      <c r="S14" s="30">
        <v>98.6</v>
      </c>
      <c r="T14" s="30">
        <v>98.92</v>
      </c>
      <c r="U14" s="30">
        <v>0</v>
      </c>
      <c r="V14" s="73">
        <v>0</v>
      </c>
      <c r="W14" s="73">
        <v>0</v>
      </c>
      <c r="X14" s="73">
        <v>0</v>
      </c>
      <c r="Y14" s="73">
        <v>0</v>
      </c>
      <c r="Z14" s="30">
        <v>6</v>
      </c>
      <c r="AA14" s="73">
        <v>15</v>
      </c>
      <c r="AB14" s="71">
        <v>15</v>
      </c>
      <c r="AC14" s="71" t="s">
        <v>81</v>
      </c>
      <c r="AD14" s="73">
        <v>0</v>
      </c>
      <c r="AE14" s="73">
        <v>111.99</v>
      </c>
      <c r="AF14" s="73" t="s">
        <v>88</v>
      </c>
    </row>
    <row r="15" spans="1:32" x14ac:dyDescent="0.25">
      <c r="A15" s="29">
        <f t="shared" si="0"/>
        <v>14</v>
      </c>
      <c r="B15" s="30">
        <v>119</v>
      </c>
      <c r="C15" s="73">
        <v>0</v>
      </c>
      <c r="D15" s="73">
        <v>0</v>
      </c>
      <c r="E15" s="73">
        <v>0</v>
      </c>
      <c r="F15" s="73">
        <v>57.9</v>
      </c>
      <c r="G15" s="73">
        <v>0</v>
      </c>
      <c r="H15" s="30">
        <v>174.7</v>
      </c>
      <c r="I15" s="30">
        <v>871.41</v>
      </c>
      <c r="J15" s="30">
        <v>2017.26</v>
      </c>
      <c r="K15" s="30">
        <v>120.6</v>
      </c>
      <c r="L15" s="30">
        <v>0</v>
      </c>
      <c r="M15" s="30">
        <v>939.65</v>
      </c>
      <c r="N15" s="30">
        <v>1596.16</v>
      </c>
      <c r="O15" s="30">
        <v>112.9</v>
      </c>
      <c r="P15" s="30">
        <v>33</v>
      </c>
      <c r="Q15" s="30">
        <v>314.02</v>
      </c>
      <c r="R15" s="30">
        <v>72.5</v>
      </c>
      <c r="S15" s="30">
        <v>0</v>
      </c>
      <c r="T15" s="30">
        <v>0</v>
      </c>
      <c r="U15" s="30">
        <v>0</v>
      </c>
      <c r="V15" s="73">
        <v>0</v>
      </c>
      <c r="W15" s="73">
        <v>0</v>
      </c>
      <c r="X15" s="73">
        <v>0</v>
      </c>
      <c r="Y15" s="73">
        <v>0</v>
      </c>
      <c r="Z15" s="30">
        <v>6</v>
      </c>
      <c r="AA15" s="73">
        <v>0</v>
      </c>
      <c r="AB15" s="71" t="s">
        <v>89</v>
      </c>
      <c r="AC15" s="71" t="s">
        <v>84</v>
      </c>
      <c r="AD15" s="73">
        <v>22</v>
      </c>
      <c r="AE15" s="73">
        <v>0</v>
      </c>
      <c r="AF15" s="73">
        <v>0</v>
      </c>
    </row>
    <row r="16" spans="1:32" x14ac:dyDescent="0.25">
      <c r="A16" s="29">
        <f t="shared" si="0"/>
        <v>15</v>
      </c>
      <c r="B16" s="30">
        <v>50</v>
      </c>
      <c r="C16" s="73">
        <v>0</v>
      </c>
      <c r="D16" s="73">
        <v>0</v>
      </c>
      <c r="E16" s="73">
        <v>87.8</v>
      </c>
      <c r="F16" s="73">
        <v>45.902000000000001</v>
      </c>
      <c r="G16" s="73">
        <v>45.8</v>
      </c>
      <c r="H16" s="30">
        <v>677.59</v>
      </c>
      <c r="I16" s="30">
        <v>1200.1400000000001</v>
      </c>
      <c r="J16" s="30">
        <v>1357.52</v>
      </c>
      <c r="K16" s="30">
        <v>287.3</v>
      </c>
      <c r="L16" s="30">
        <v>63.32</v>
      </c>
      <c r="M16" s="30">
        <v>976.54</v>
      </c>
      <c r="N16" s="30">
        <v>998.85</v>
      </c>
      <c r="O16" s="30">
        <v>0</v>
      </c>
      <c r="P16" s="30">
        <v>47</v>
      </c>
      <c r="Q16" s="30">
        <v>41.6</v>
      </c>
      <c r="R16" s="30">
        <v>0</v>
      </c>
      <c r="S16" s="30">
        <v>0</v>
      </c>
      <c r="T16" s="30">
        <v>67</v>
      </c>
      <c r="U16" s="30">
        <v>0</v>
      </c>
      <c r="V16" s="73">
        <v>0</v>
      </c>
      <c r="W16" s="73">
        <v>0</v>
      </c>
      <c r="X16" s="73">
        <v>0</v>
      </c>
      <c r="Y16" s="73">
        <v>0</v>
      </c>
      <c r="Z16" s="30">
        <v>6</v>
      </c>
      <c r="AA16" s="73">
        <v>0</v>
      </c>
      <c r="AB16" s="73">
        <v>0</v>
      </c>
      <c r="AC16" s="73">
        <v>0</v>
      </c>
      <c r="AD16" s="73">
        <v>0</v>
      </c>
      <c r="AE16" s="73">
        <v>19.66</v>
      </c>
      <c r="AF16" s="73" t="s">
        <v>90</v>
      </c>
    </row>
    <row r="17" spans="1:33" x14ac:dyDescent="0.25">
      <c r="A17" s="29">
        <f t="shared" si="0"/>
        <v>16</v>
      </c>
      <c r="B17" s="30">
        <v>0</v>
      </c>
      <c r="C17" s="73">
        <v>0</v>
      </c>
      <c r="D17" s="73">
        <v>0</v>
      </c>
      <c r="E17" s="73">
        <v>0</v>
      </c>
      <c r="F17" s="73">
        <v>0</v>
      </c>
      <c r="G17" s="73">
        <v>38.880000000000003</v>
      </c>
      <c r="H17" s="76">
        <v>1067.5</v>
      </c>
      <c r="I17" s="30">
        <v>822.9</v>
      </c>
      <c r="J17" s="30">
        <v>1552.37</v>
      </c>
      <c r="K17" s="30">
        <v>444.38</v>
      </c>
      <c r="L17" s="30">
        <v>103.68</v>
      </c>
      <c r="M17" s="30">
        <v>813.33</v>
      </c>
      <c r="N17" s="30">
        <v>1267.21</v>
      </c>
      <c r="O17" s="30">
        <v>153.44999999999999</v>
      </c>
      <c r="P17" s="30">
        <v>119.9</v>
      </c>
      <c r="Q17" s="30">
        <v>62</v>
      </c>
      <c r="R17" s="30">
        <v>40.5</v>
      </c>
      <c r="S17" s="30">
        <v>42</v>
      </c>
      <c r="T17" s="30">
        <v>284.39</v>
      </c>
      <c r="U17" s="30">
        <v>0</v>
      </c>
      <c r="V17" s="71">
        <v>0</v>
      </c>
      <c r="W17" s="71">
        <v>0</v>
      </c>
      <c r="X17" s="73">
        <v>0</v>
      </c>
      <c r="Y17" s="73">
        <v>0</v>
      </c>
      <c r="Z17" s="30">
        <v>6</v>
      </c>
      <c r="AA17" s="73">
        <v>0</v>
      </c>
      <c r="AB17" s="71">
        <v>0</v>
      </c>
      <c r="AC17" s="71">
        <v>0</v>
      </c>
      <c r="AD17" s="71">
        <v>883.9</v>
      </c>
      <c r="AE17" s="73">
        <v>35.75</v>
      </c>
      <c r="AF17" s="73" t="s">
        <v>33</v>
      </c>
    </row>
    <row r="18" spans="1:33" x14ac:dyDescent="0.25">
      <c r="A18" s="29">
        <f t="shared" si="0"/>
        <v>17</v>
      </c>
      <c r="B18" s="30">
        <v>70</v>
      </c>
      <c r="C18" s="73">
        <v>0</v>
      </c>
      <c r="D18" s="73">
        <v>0</v>
      </c>
      <c r="E18" s="73">
        <v>54.8</v>
      </c>
      <c r="F18" s="73">
        <v>59.7</v>
      </c>
      <c r="G18" s="73">
        <v>0</v>
      </c>
      <c r="H18" s="76">
        <v>665.4</v>
      </c>
      <c r="I18" s="30">
        <v>910.73</v>
      </c>
      <c r="J18" s="30">
        <v>1465.45</v>
      </c>
      <c r="K18" s="30">
        <v>454.4</v>
      </c>
      <c r="L18" s="30">
        <v>267.76</v>
      </c>
      <c r="M18" s="30">
        <v>877.35</v>
      </c>
      <c r="N18" s="30">
        <v>918.94</v>
      </c>
      <c r="O18" s="30">
        <v>148.80000000000001</v>
      </c>
      <c r="P18" s="30">
        <v>56.1</v>
      </c>
      <c r="Q18" s="30">
        <v>145.13</v>
      </c>
      <c r="R18" s="30">
        <v>27.5</v>
      </c>
      <c r="S18" s="30">
        <v>0</v>
      </c>
      <c r="T18" s="30">
        <v>213.74</v>
      </c>
      <c r="U18" s="30">
        <v>0</v>
      </c>
      <c r="V18" s="90">
        <v>0</v>
      </c>
      <c r="W18" s="90">
        <v>0</v>
      </c>
      <c r="X18" s="73">
        <v>0</v>
      </c>
      <c r="Y18" s="73">
        <v>0</v>
      </c>
      <c r="Z18" s="30">
        <v>6</v>
      </c>
      <c r="AA18" s="73">
        <v>0</v>
      </c>
      <c r="AB18" s="71">
        <v>0</v>
      </c>
      <c r="AC18" s="71">
        <v>0</v>
      </c>
      <c r="AD18" s="73">
        <v>0</v>
      </c>
      <c r="AE18" s="73">
        <v>12</v>
      </c>
      <c r="AF18" s="73" t="s">
        <v>92</v>
      </c>
    </row>
    <row r="19" spans="1:33" x14ac:dyDescent="0.25">
      <c r="A19" s="29">
        <f t="shared" si="0"/>
        <v>18</v>
      </c>
      <c r="B19" s="30">
        <v>50</v>
      </c>
      <c r="C19" s="73">
        <v>0</v>
      </c>
      <c r="D19" s="73">
        <v>0</v>
      </c>
      <c r="E19" s="73">
        <v>48.62</v>
      </c>
      <c r="F19" s="73">
        <v>0</v>
      </c>
      <c r="G19" s="73">
        <v>0</v>
      </c>
      <c r="H19" s="76">
        <v>489.3</v>
      </c>
      <c r="I19" s="30">
        <v>764.05</v>
      </c>
      <c r="J19" s="30">
        <v>1362.29</v>
      </c>
      <c r="K19" s="30">
        <v>425.72</v>
      </c>
      <c r="L19" s="30">
        <v>163.6</v>
      </c>
      <c r="M19" s="30">
        <v>990.38</v>
      </c>
      <c r="N19" s="30">
        <v>1692.36</v>
      </c>
      <c r="O19" s="30">
        <v>30.4</v>
      </c>
      <c r="P19" s="30">
        <v>105.5</v>
      </c>
      <c r="Q19" s="30">
        <v>71</v>
      </c>
      <c r="R19" s="30">
        <v>0</v>
      </c>
      <c r="S19" s="30">
        <v>45.6</v>
      </c>
      <c r="T19" s="30">
        <v>33.6</v>
      </c>
      <c r="U19" s="30">
        <v>0</v>
      </c>
      <c r="V19" s="73">
        <v>0</v>
      </c>
      <c r="W19" s="73">
        <v>0</v>
      </c>
      <c r="X19" s="71">
        <v>0</v>
      </c>
      <c r="Y19" s="71">
        <v>0</v>
      </c>
      <c r="Z19" s="30">
        <v>6</v>
      </c>
      <c r="AA19" s="73">
        <v>0</v>
      </c>
      <c r="AB19" s="71">
        <v>0</v>
      </c>
      <c r="AC19" s="71">
        <v>0</v>
      </c>
      <c r="AD19" s="73">
        <v>21.7</v>
      </c>
      <c r="AE19" s="73">
        <v>0</v>
      </c>
      <c r="AF19" s="73">
        <v>0</v>
      </c>
    </row>
    <row r="20" spans="1:33" x14ac:dyDescent="0.25">
      <c r="A20" s="29">
        <f>A19+1</f>
        <v>19</v>
      </c>
      <c r="B20" s="30">
        <v>50</v>
      </c>
      <c r="C20" s="30">
        <v>0</v>
      </c>
      <c r="D20" s="73">
        <v>0</v>
      </c>
      <c r="E20" s="73">
        <v>35.9</v>
      </c>
      <c r="F20" s="73">
        <v>49.9</v>
      </c>
      <c r="G20" s="73">
        <v>0</v>
      </c>
      <c r="H20" s="30">
        <v>227.2</v>
      </c>
      <c r="I20" s="30">
        <v>869.08</v>
      </c>
      <c r="J20" s="30">
        <v>1563.45</v>
      </c>
      <c r="K20" s="30">
        <v>787.97</v>
      </c>
      <c r="L20" s="30">
        <v>0</v>
      </c>
      <c r="M20" s="30">
        <v>840.96</v>
      </c>
      <c r="N20" s="30">
        <v>1779.41</v>
      </c>
      <c r="O20" s="30">
        <v>138.24</v>
      </c>
      <c r="P20" s="30">
        <v>221.4</v>
      </c>
      <c r="Q20" s="30">
        <v>289.89999999999998</v>
      </c>
      <c r="R20" s="30">
        <v>109.8</v>
      </c>
      <c r="S20" s="30">
        <v>74</v>
      </c>
      <c r="T20" s="30">
        <v>165.9</v>
      </c>
      <c r="U20" s="30">
        <v>112.4</v>
      </c>
      <c r="V20" s="73">
        <v>0</v>
      </c>
      <c r="W20" s="73">
        <v>0</v>
      </c>
      <c r="X20" s="73">
        <v>0</v>
      </c>
      <c r="Y20" s="73">
        <v>0</v>
      </c>
      <c r="Z20" s="30">
        <v>6</v>
      </c>
      <c r="AA20" s="73">
        <v>0</v>
      </c>
      <c r="AB20" s="71">
        <v>26.5</v>
      </c>
      <c r="AC20" s="71" t="s">
        <v>104</v>
      </c>
      <c r="AD20" s="73">
        <v>0</v>
      </c>
      <c r="AE20" s="73">
        <v>129.5</v>
      </c>
      <c r="AF20" s="73" t="s">
        <v>33</v>
      </c>
    </row>
    <row r="21" spans="1:33" x14ac:dyDescent="0.25">
      <c r="A21" s="29">
        <f t="shared" si="0"/>
        <v>20</v>
      </c>
      <c r="B21" s="30">
        <v>0</v>
      </c>
      <c r="C21" s="30">
        <v>0</v>
      </c>
      <c r="D21" s="73">
        <v>0</v>
      </c>
      <c r="E21" s="73">
        <v>0</v>
      </c>
      <c r="F21" s="73">
        <v>0</v>
      </c>
      <c r="G21" s="73">
        <v>0</v>
      </c>
      <c r="H21" s="30">
        <v>694.04</v>
      </c>
      <c r="I21" s="30">
        <v>548.92999999999995</v>
      </c>
      <c r="J21" s="30">
        <v>1412.74</v>
      </c>
      <c r="K21" s="30">
        <v>512.02</v>
      </c>
      <c r="L21" s="30">
        <v>168.94</v>
      </c>
      <c r="M21" s="30">
        <v>716.8</v>
      </c>
      <c r="N21" s="30">
        <v>1575.1</v>
      </c>
      <c r="O21" s="30">
        <v>65.3</v>
      </c>
      <c r="P21" s="30">
        <v>56.35</v>
      </c>
      <c r="Q21" s="30">
        <v>218.6</v>
      </c>
      <c r="R21" s="30">
        <v>45.5</v>
      </c>
      <c r="S21" s="30">
        <v>66.040000000000006</v>
      </c>
      <c r="T21" s="30">
        <v>173.75</v>
      </c>
      <c r="U21" s="30">
        <v>0</v>
      </c>
      <c r="V21" s="71">
        <v>33.5</v>
      </c>
      <c r="W21" s="71" t="s">
        <v>108</v>
      </c>
      <c r="X21" s="73">
        <v>70</v>
      </c>
      <c r="Y21" s="73" t="s">
        <v>103</v>
      </c>
      <c r="Z21" s="30">
        <v>6</v>
      </c>
      <c r="AA21" s="73">
        <v>0</v>
      </c>
      <c r="AB21" s="71">
        <v>38.6</v>
      </c>
      <c r="AC21" s="71" t="s">
        <v>104</v>
      </c>
      <c r="AD21" s="73">
        <v>0</v>
      </c>
      <c r="AE21" s="73">
        <v>43.7</v>
      </c>
      <c r="AF21" s="73" t="s">
        <v>33</v>
      </c>
    </row>
    <row r="22" spans="1:33" x14ac:dyDescent="0.25">
      <c r="A22" s="29">
        <f t="shared" si="0"/>
        <v>21</v>
      </c>
      <c r="B22" s="30">
        <v>42</v>
      </c>
      <c r="C22" s="30">
        <v>0</v>
      </c>
      <c r="D22" s="73">
        <v>0</v>
      </c>
      <c r="E22" s="73">
        <v>0</v>
      </c>
      <c r="F22" s="73">
        <v>0</v>
      </c>
      <c r="G22" s="73">
        <v>0</v>
      </c>
      <c r="H22" s="30">
        <v>957.22</v>
      </c>
      <c r="I22" s="30">
        <v>863.91</v>
      </c>
      <c r="J22" s="30">
        <v>1879.99</v>
      </c>
      <c r="K22" s="30">
        <v>275.56</v>
      </c>
      <c r="L22" s="30">
        <v>33.51</v>
      </c>
      <c r="M22" s="30">
        <v>876.13</v>
      </c>
      <c r="N22" s="30">
        <v>1284.2</v>
      </c>
      <c r="O22" s="30">
        <v>38.5</v>
      </c>
      <c r="P22" s="30">
        <v>192.7</v>
      </c>
      <c r="Q22" s="30">
        <v>195.04</v>
      </c>
      <c r="R22" s="30">
        <v>0</v>
      </c>
      <c r="S22" s="30">
        <v>0</v>
      </c>
      <c r="T22" s="30">
        <v>0</v>
      </c>
      <c r="U22" s="30">
        <v>0</v>
      </c>
      <c r="V22" s="73">
        <v>0</v>
      </c>
      <c r="W22" s="73">
        <v>0</v>
      </c>
      <c r="X22" s="73">
        <v>0</v>
      </c>
      <c r="Y22" s="73">
        <v>0</v>
      </c>
      <c r="Z22" s="30">
        <v>6</v>
      </c>
      <c r="AA22" s="73">
        <v>0</v>
      </c>
      <c r="AB22" s="71">
        <v>88.9</v>
      </c>
      <c r="AC22" s="71" t="s">
        <v>84</v>
      </c>
      <c r="AD22" s="73">
        <v>0</v>
      </c>
      <c r="AE22" s="73">
        <v>0</v>
      </c>
      <c r="AF22" s="73">
        <v>0</v>
      </c>
      <c r="AG22" s="27" t="s">
        <v>60</v>
      </c>
    </row>
    <row r="23" spans="1:33" x14ac:dyDescent="0.25">
      <c r="A23" s="29">
        <f t="shared" si="0"/>
        <v>22</v>
      </c>
      <c r="B23" s="30">
        <v>0</v>
      </c>
      <c r="C23" s="30">
        <v>0</v>
      </c>
      <c r="D23" s="73">
        <v>0</v>
      </c>
      <c r="E23" s="73">
        <v>171.6</v>
      </c>
      <c r="F23" s="73">
        <v>139.30000000000001</v>
      </c>
      <c r="G23" s="73">
        <v>0</v>
      </c>
      <c r="H23" s="30">
        <v>551.51</v>
      </c>
      <c r="I23" s="30">
        <v>1138.6600000000001</v>
      </c>
      <c r="J23" s="30">
        <v>1779.89</v>
      </c>
      <c r="K23" s="30">
        <v>419.7</v>
      </c>
      <c r="L23" s="30">
        <v>0</v>
      </c>
      <c r="M23" s="30">
        <v>1213.03</v>
      </c>
      <c r="N23" s="30">
        <v>1913.62</v>
      </c>
      <c r="O23" s="30">
        <v>0</v>
      </c>
      <c r="P23" s="30">
        <v>74.900000000000006</v>
      </c>
      <c r="Q23" s="30">
        <v>234.4</v>
      </c>
      <c r="R23" s="30">
        <v>0</v>
      </c>
      <c r="S23" s="30">
        <v>37.67</v>
      </c>
      <c r="T23" s="30">
        <v>0</v>
      </c>
      <c r="U23" s="30">
        <v>54.1</v>
      </c>
      <c r="V23" s="73">
        <v>0</v>
      </c>
      <c r="W23" s="73">
        <v>0</v>
      </c>
      <c r="X23" s="73">
        <v>0</v>
      </c>
      <c r="Y23" s="73">
        <v>0</v>
      </c>
      <c r="Z23" s="30">
        <v>6</v>
      </c>
      <c r="AA23" s="73">
        <v>0</v>
      </c>
      <c r="AB23" s="30">
        <v>0</v>
      </c>
      <c r="AC23" s="30">
        <v>0</v>
      </c>
      <c r="AD23" s="90">
        <v>21.7</v>
      </c>
      <c r="AE23" s="73">
        <v>28</v>
      </c>
      <c r="AF23" s="73" t="s">
        <v>76</v>
      </c>
    </row>
    <row r="24" spans="1:33" x14ac:dyDescent="0.25">
      <c r="A24" s="29">
        <f t="shared" si="0"/>
        <v>23</v>
      </c>
      <c r="B24" s="30">
        <v>39</v>
      </c>
      <c r="C24" s="30">
        <v>0</v>
      </c>
      <c r="D24" s="73">
        <v>0</v>
      </c>
      <c r="E24" s="73">
        <v>95.77</v>
      </c>
      <c r="F24" s="73">
        <v>0</v>
      </c>
      <c r="G24" s="73">
        <v>0</v>
      </c>
      <c r="H24" s="30">
        <v>433.8</v>
      </c>
      <c r="I24" s="30">
        <v>1395.96</v>
      </c>
      <c r="J24" s="30">
        <v>655.56</v>
      </c>
      <c r="K24" s="30">
        <v>186.75</v>
      </c>
      <c r="L24" s="30">
        <v>0</v>
      </c>
      <c r="M24" s="30">
        <v>819.9</v>
      </c>
      <c r="N24" s="30">
        <v>1387.36</v>
      </c>
      <c r="O24" s="30">
        <v>30.02</v>
      </c>
      <c r="P24" s="30">
        <v>87.2</v>
      </c>
      <c r="Q24" s="30">
        <v>161.6</v>
      </c>
      <c r="R24" s="30">
        <v>126.1</v>
      </c>
      <c r="S24" s="30">
        <v>0</v>
      </c>
      <c r="T24" s="30">
        <v>32.9</v>
      </c>
      <c r="U24" s="30">
        <v>0</v>
      </c>
      <c r="V24" s="71">
        <v>300</v>
      </c>
      <c r="W24" s="71" t="s">
        <v>106</v>
      </c>
      <c r="X24" s="73">
        <v>70</v>
      </c>
      <c r="Y24" s="73" t="s">
        <v>106</v>
      </c>
      <c r="Z24" s="30">
        <v>6</v>
      </c>
      <c r="AA24" s="73">
        <v>0</v>
      </c>
      <c r="AB24" s="71">
        <v>0</v>
      </c>
      <c r="AC24" s="71"/>
      <c r="AD24" s="71">
        <v>854</v>
      </c>
      <c r="AE24" s="30">
        <v>0</v>
      </c>
      <c r="AF24" s="30">
        <v>0</v>
      </c>
    </row>
    <row r="25" spans="1:33" x14ac:dyDescent="0.25">
      <c r="A25" s="29">
        <f t="shared" si="0"/>
        <v>24</v>
      </c>
      <c r="B25" s="30">
        <v>165</v>
      </c>
      <c r="C25" s="30">
        <v>0</v>
      </c>
      <c r="D25" s="73">
        <v>0</v>
      </c>
      <c r="E25" s="73">
        <v>0</v>
      </c>
      <c r="F25" s="73">
        <v>105.7</v>
      </c>
      <c r="G25" s="73">
        <v>0</v>
      </c>
      <c r="H25" s="73">
        <v>465.02</v>
      </c>
      <c r="I25" s="30">
        <v>480.7</v>
      </c>
      <c r="J25" s="30">
        <v>1376.04</v>
      </c>
      <c r="K25" s="30">
        <v>338.9</v>
      </c>
      <c r="L25" s="30">
        <v>38.5</v>
      </c>
      <c r="M25" s="30">
        <v>710.8</v>
      </c>
      <c r="N25" s="30">
        <v>1659.36</v>
      </c>
      <c r="O25" s="30">
        <v>33.5</v>
      </c>
      <c r="P25" s="30">
        <v>216</v>
      </c>
      <c r="Q25" s="30">
        <v>190.93</v>
      </c>
      <c r="R25" s="30">
        <v>41.6</v>
      </c>
      <c r="S25" s="30">
        <v>0</v>
      </c>
      <c r="T25" s="30">
        <v>196</v>
      </c>
      <c r="U25" s="30">
        <v>0</v>
      </c>
      <c r="V25" s="73">
        <v>0</v>
      </c>
      <c r="W25" s="73">
        <v>0</v>
      </c>
      <c r="X25" s="73">
        <v>0</v>
      </c>
      <c r="Y25" s="73">
        <v>0</v>
      </c>
      <c r="Z25" s="30">
        <v>6</v>
      </c>
      <c r="AA25" s="73">
        <v>0</v>
      </c>
      <c r="AB25" s="30">
        <v>0</v>
      </c>
      <c r="AC25" s="30">
        <v>0</v>
      </c>
      <c r="AD25" s="73">
        <v>0</v>
      </c>
      <c r="AE25" s="30">
        <v>20</v>
      </c>
      <c r="AF25" s="30" t="s">
        <v>78</v>
      </c>
    </row>
    <row r="26" spans="1:33" x14ac:dyDescent="0.25">
      <c r="A26" s="29">
        <f t="shared" si="0"/>
        <v>25</v>
      </c>
      <c r="B26" s="30">
        <v>19</v>
      </c>
      <c r="C26" s="89">
        <v>0</v>
      </c>
      <c r="D26" s="89">
        <v>0</v>
      </c>
      <c r="E26" s="89">
        <v>86.7</v>
      </c>
      <c r="F26" s="89">
        <v>0</v>
      </c>
      <c r="G26" s="89">
        <v>0</v>
      </c>
      <c r="H26" s="73">
        <v>997.66</v>
      </c>
      <c r="I26" s="30">
        <v>1438.27</v>
      </c>
      <c r="J26" s="30">
        <v>2120.92</v>
      </c>
      <c r="K26" s="30">
        <v>697</v>
      </c>
      <c r="L26" s="30">
        <v>0</v>
      </c>
      <c r="M26" s="30">
        <v>1066.82</v>
      </c>
      <c r="N26" s="30">
        <v>1307.6500000000001</v>
      </c>
      <c r="O26" s="30">
        <v>0</v>
      </c>
      <c r="P26" s="30">
        <v>236.9</v>
      </c>
      <c r="Q26" s="30">
        <v>110.67</v>
      </c>
      <c r="R26" s="30">
        <v>115</v>
      </c>
      <c r="S26" s="30">
        <v>0</v>
      </c>
      <c r="T26" s="30">
        <v>167.63</v>
      </c>
      <c r="U26" s="30">
        <v>9.9499999999999993</v>
      </c>
      <c r="V26" s="73">
        <v>0</v>
      </c>
      <c r="W26" s="73">
        <v>0</v>
      </c>
      <c r="X26" s="76">
        <v>0</v>
      </c>
      <c r="Y26" s="76">
        <v>0</v>
      </c>
      <c r="Z26" s="30">
        <v>6</v>
      </c>
      <c r="AA26" s="73">
        <v>0</v>
      </c>
      <c r="AB26" s="30">
        <v>0</v>
      </c>
      <c r="AC26" s="30">
        <v>0</v>
      </c>
      <c r="AD26" s="90">
        <v>0</v>
      </c>
      <c r="AE26" s="30">
        <v>0</v>
      </c>
      <c r="AF26" s="30">
        <v>0</v>
      </c>
      <c r="AG26" s="82"/>
    </row>
    <row r="27" spans="1:33" x14ac:dyDescent="0.25">
      <c r="A27" s="29">
        <f t="shared" si="0"/>
        <v>26</v>
      </c>
      <c r="B27" s="30">
        <v>0</v>
      </c>
      <c r="C27" s="73">
        <v>0</v>
      </c>
      <c r="D27" s="73">
        <v>0</v>
      </c>
      <c r="E27" s="73">
        <v>0</v>
      </c>
      <c r="F27" s="73">
        <v>0</v>
      </c>
      <c r="G27" s="73">
        <v>0</v>
      </c>
      <c r="H27" s="30">
        <v>894.8</v>
      </c>
      <c r="I27" s="30">
        <v>715.07</v>
      </c>
      <c r="J27" s="30">
        <v>2022.74</v>
      </c>
      <c r="K27" s="30">
        <v>661.03</v>
      </c>
      <c r="L27" s="30">
        <v>136.1</v>
      </c>
      <c r="M27" s="30">
        <v>1389.09</v>
      </c>
      <c r="N27" s="30">
        <v>1896.22</v>
      </c>
      <c r="O27" s="30">
        <v>78.599999999999994</v>
      </c>
      <c r="P27" s="30">
        <v>122.9</v>
      </c>
      <c r="Q27" s="30">
        <v>195.7</v>
      </c>
      <c r="R27" s="30">
        <v>0</v>
      </c>
      <c r="S27" s="30">
        <v>47.27</v>
      </c>
      <c r="T27" s="30">
        <v>32.6</v>
      </c>
      <c r="U27" s="30">
        <v>0</v>
      </c>
      <c r="V27" s="73">
        <v>0</v>
      </c>
      <c r="W27" s="73">
        <v>0</v>
      </c>
      <c r="X27" s="73">
        <v>0</v>
      </c>
      <c r="Y27" s="73">
        <v>0</v>
      </c>
      <c r="Z27" s="30">
        <v>6</v>
      </c>
      <c r="AA27" s="73">
        <v>0</v>
      </c>
      <c r="AB27" s="30">
        <v>0</v>
      </c>
      <c r="AC27" s="30">
        <v>0</v>
      </c>
      <c r="AD27" s="71">
        <v>0</v>
      </c>
      <c r="AE27" s="30">
        <v>50</v>
      </c>
      <c r="AF27" s="30" t="s">
        <v>114</v>
      </c>
      <c r="AG27" s="82"/>
    </row>
    <row r="28" spans="1:33" x14ac:dyDescent="0.25">
      <c r="A28" s="29">
        <f t="shared" si="0"/>
        <v>27</v>
      </c>
      <c r="B28" s="80">
        <v>0</v>
      </c>
      <c r="C28" s="73">
        <v>0</v>
      </c>
      <c r="D28" s="73">
        <v>0</v>
      </c>
      <c r="E28" s="73">
        <v>55.3</v>
      </c>
      <c r="F28" s="73">
        <v>0</v>
      </c>
      <c r="G28" s="73">
        <v>0</v>
      </c>
      <c r="H28" s="73">
        <v>1058.06</v>
      </c>
      <c r="I28" s="30">
        <v>766.37</v>
      </c>
      <c r="J28" s="30">
        <v>2272.98</v>
      </c>
      <c r="K28" s="30">
        <v>707.7</v>
      </c>
      <c r="L28" s="30">
        <v>107.76</v>
      </c>
      <c r="M28" s="30">
        <v>1259.74</v>
      </c>
      <c r="N28" s="30">
        <v>2021.79</v>
      </c>
      <c r="O28" s="30">
        <v>0</v>
      </c>
      <c r="P28" s="30">
        <v>133</v>
      </c>
      <c r="Q28" s="30">
        <v>186.2</v>
      </c>
      <c r="R28" s="30">
        <v>40.6</v>
      </c>
      <c r="S28" s="30">
        <v>80.849999999999994</v>
      </c>
      <c r="T28" s="30">
        <v>146.44999999999999</v>
      </c>
      <c r="U28" s="30">
        <v>0</v>
      </c>
      <c r="V28" s="73">
        <v>0</v>
      </c>
      <c r="W28" s="73">
        <v>0</v>
      </c>
      <c r="X28" s="71">
        <v>100</v>
      </c>
      <c r="Y28" s="71" t="s">
        <v>117</v>
      </c>
      <c r="Z28" s="30">
        <v>6</v>
      </c>
      <c r="AA28" s="73">
        <v>0</v>
      </c>
      <c r="AB28" s="71">
        <v>0</v>
      </c>
      <c r="AC28" s="71">
        <v>0</v>
      </c>
      <c r="AD28" s="73">
        <v>44</v>
      </c>
      <c r="AE28" s="30">
        <v>36.39</v>
      </c>
      <c r="AF28" s="30" t="s">
        <v>115</v>
      </c>
      <c r="AG28" s="83"/>
    </row>
    <row r="29" spans="1:33" x14ac:dyDescent="0.25">
      <c r="A29" s="29">
        <f t="shared" si="0"/>
        <v>28</v>
      </c>
      <c r="B29" s="30">
        <v>0</v>
      </c>
      <c r="C29" s="73">
        <v>0</v>
      </c>
      <c r="D29" s="73">
        <v>0</v>
      </c>
      <c r="E29" s="73">
        <v>87.8</v>
      </c>
      <c r="F29" s="73">
        <v>0</v>
      </c>
      <c r="G29" s="73">
        <v>0</v>
      </c>
      <c r="H29" s="73">
        <v>1016.21</v>
      </c>
      <c r="I29" s="30">
        <v>865.02</v>
      </c>
      <c r="J29" s="30">
        <v>1497.43</v>
      </c>
      <c r="K29" s="30">
        <v>616.9</v>
      </c>
      <c r="L29" s="30">
        <v>41.6</v>
      </c>
      <c r="M29" s="30">
        <v>981.1</v>
      </c>
      <c r="N29" s="30">
        <v>2075.9299999999998</v>
      </c>
      <c r="O29" s="30">
        <v>46</v>
      </c>
      <c r="P29" s="30">
        <v>264.04000000000002</v>
      </c>
      <c r="Q29" s="30">
        <v>520.4</v>
      </c>
      <c r="R29" s="30">
        <v>0</v>
      </c>
      <c r="S29" s="30">
        <v>79.900000000000006</v>
      </c>
      <c r="T29" s="30">
        <v>219.34</v>
      </c>
      <c r="U29" s="30">
        <v>0</v>
      </c>
      <c r="V29" s="73">
        <v>0</v>
      </c>
      <c r="W29" s="73">
        <v>0</v>
      </c>
      <c r="X29" s="73">
        <v>0</v>
      </c>
      <c r="Y29" s="73">
        <v>0</v>
      </c>
      <c r="Z29" s="30">
        <v>6</v>
      </c>
      <c r="AA29" s="73">
        <v>0</v>
      </c>
      <c r="AB29" s="71">
        <v>0</v>
      </c>
      <c r="AC29" s="71">
        <v>0</v>
      </c>
      <c r="AD29" s="73">
        <v>21.7</v>
      </c>
      <c r="AE29" s="30">
        <v>71</v>
      </c>
      <c r="AF29" s="30" t="s">
        <v>116</v>
      </c>
      <c r="AG29" s="82"/>
    </row>
    <row r="30" spans="1:33" x14ac:dyDescent="0.25">
      <c r="A30" s="29">
        <v>29</v>
      </c>
      <c r="B30" s="30">
        <v>48</v>
      </c>
      <c r="C30" s="73">
        <v>0</v>
      </c>
      <c r="D30" s="73">
        <v>0</v>
      </c>
      <c r="E30" s="73">
        <v>82.8</v>
      </c>
      <c r="F30" s="73">
        <v>0</v>
      </c>
      <c r="G30" s="73">
        <v>120.71</v>
      </c>
      <c r="H30" s="73">
        <v>904.16</v>
      </c>
      <c r="I30" s="30">
        <v>710.36</v>
      </c>
      <c r="J30" s="30">
        <v>1733.99</v>
      </c>
      <c r="K30" s="30">
        <v>301.7</v>
      </c>
      <c r="L30" s="30">
        <v>0</v>
      </c>
      <c r="M30" s="30">
        <v>689.55</v>
      </c>
      <c r="N30" s="30">
        <v>1920.99</v>
      </c>
      <c r="O30" s="30">
        <v>0</v>
      </c>
      <c r="P30" s="30">
        <v>316.60000000000002</v>
      </c>
      <c r="Q30" s="30">
        <v>365.3</v>
      </c>
      <c r="R30" s="30">
        <v>0</v>
      </c>
      <c r="S30" s="30">
        <v>0</v>
      </c>
      <c r="T30" s="30">
        <v>0</v>
      </c>
      <c r="U30" s="30">
        <v>0</v>
      </c>
      <c r="V30" s="73">
        <v>0</v>
      </c>
      <c r="W30" s="73">
        <v>0</v>
      </c>
      <c r="X30" s="71">
        <v>100</v>
      </c>
      <c r="Y30" s="71" t="s">
        <v>117</v>
      </c>
      <c r="Z30" s="30">
        <v>6</v>
      </c>
      <c r="AA30" s="73">
        <v>0</v>
      </c>
      <c r="AB30" s="30">
        <v>0</v>
      </c>
      <c r="AC30" s="73">
        <v>0</v>
      </c>
      <c r="AD30" s="73">
        <v>21.7</v>
      </c>
      <c r="AE30" s="30">
        <v>63.97</v>
      </c>
      <c r="AF30" s="30" t="s">
        <v>78</v>
      </c>
    </row>
    <row r="31" spans="1:33" x14ac:dyDescent="0.25">
      <c r="A31" s="29">
        <v>30</v>
      </c>
      <c r="B31" s="30">
        <v>0</v>
      </c>
      <c r="C31" s="73">
        <v>0</v>
      </c>
      <c r="D31" s="73">
        <v>0</v>
      </c>
      <c r="E31" s="93">
        <v>45.9</v>
      </c>
      <c r="F31" s="93"/>
      <c r="G31" s="93"/>
      <c r="H31" s="93">
        <v>84.5</v>
      </c>
      <c r="I31" s="30">
        <v>1418.82</v>
      </c>
      <c r="J31" s="30">
        <v>1161.3</v>
      </c>
      <c r="K31" s="30">
        <v>47.6</v>
      </c>
      <c r="L31" s="30">
        <v>87.6</v>
      </c>
      <c r="M31" s="30">
        <v>906.36</v>
      </c>
      <c r="N31" s="30">
        <v>1374.43</v>
      </c>
      <c r="O31" s="30">
        <v>0</v>
      </c>
      <c r="P31" s="30">
        <v>129.01</v>
      </c>
      <c r="Q31" s="30">
        <v>285.11</v>
      </c>
      <c r="R31" s="30">
        <v>31.79</v>
      </c>
      <c r="S31" s="30">
        <v>62</v>
      </c>
      <c r="T31" s="30">
        <v>132.58000000000001</v>
      </c>
      <c r="U31" s="30">
        <v>0</v>
      </c>
      <c r="V31" s="30">
        <v>0</v>
      </c>
      <c r="W31" s="30">
        <v>0</v>
      </c>
      <c r="X31" s="30">
        <v>0</v>
      </c>
      <c r="Y31" s="30">
        <v>0</v>
      </c>
      <c r="Z31" s="30">
        <v>6</v>
      </c>
      <c r="AA31" s="30">
        <v>0</v>
      </c>
      <c r="AB31" s="30">
        <v>0</v>
      </c>
      <c r="AC31" s="30">
        <v>0</v>
      </c>
      <c r="AD31" s="91">
        <v>759.05</v>
      </c>
      <c r="AE31" s="30">
        <v>70</v>
      </c>
      <c r="AF31" s="30" t="s">
        <v>78</v>
      </c>
    </row>
    <row r="32" spans="1:33" x14ac:dyDescent="0.25">
      <c r="A32" s="29">
        <v>31</v>
      </c>
      <c r="B32" s="30"/>
      <c r="C32" s="73"/>
      <c r="D32" s="73"/>
      <c r="E32" s="73"/>
      <c r="F32" s="73"/>
      <c r="G32" s="73"/>
      <c r="H32" s="73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73"/>
      <c r="AE32" s="30"/>
      <c r="AF32" s="30"/>
    </row>
    <row r="33" spans="1:32" ht="25.5" customHeight="1" x14ac:dyDescent="0.25">
      <c r="A33" s="28" t="s">
        <v>46</v>
      </c>
      <c r="B33" s="31">
        <f t="shared" ref="B33" si="1">SUM(B2:B32)</f>
        <v>739</v>
      </c>
      <c r="C33" s="31">
        <f t="shared" ref="C33" si="2">SUM(C2:C32)</f>
        <v>0</v>
      </c>
      <c r="D33" s="31">
        <f t="shared" ref="D33:O33" si="3">SUM(D2:D32)</f>
        <v>0</v>
      </c>
      <c r="E33" s="31">
        <f t="shared" si="3"/>
        <v>1565.36</v>
      </c>
      <c r="F33" s="31">
        <f t="shared" si="3"/>
        <v>572.09199999999998</v>
      </c>
      <c r="G33" s="31">
        <f t="shared" si="3"/>
        <v>499.89</v>
      </c>
      <c r="H33" s="31">
        <f t="shared" si="3"/>
        <v>19737.57</v>
      </c>
      <c r="I33" s="31">
        <f t="shared" si="3"/>
        <v>25381.899999999998</v>
      </c>
      <c r="J33" s="31">
        <f t="shared" si="3"/>
        <v>60823.639999999992</v>
      </c>
      <c r="K33" s="31">
        <f t="shared" si="3"/>
        <v>12742.840000000004</v>
      </c>
      <c r="L33" s="31">
        <f t="shared" si="3"/>
        <v>2724.3</v>
      </c>
      <c r="M33" s="31">
        <f t="shared" si="3"/>
        <v>27809.35</v>
      </c>
      <c r="N33" s="31">
        <f t="shared" si="3"/>
        <v>54371.83</v>
      </c>
      <c r="O33" s="31">
        <f t="shared" si="3"/>
        <v>2136.27</v>
      </c>
      <c r="P33" s="31">
        <f t="shared" ref="P33" si="4">SUM(P2:P32)</f>
        <v>3759.25</v>
      </c>
      <c r="Q33" s="31">
        <f t="shared" ref="Q33" si="5">SUM(Q2:Q32)</f>
        <v>5438.3199999999988</v>
      </c>
      <c r="R33" s="31">
        <f t="shared" ref="R33" si="6">SUM(R2:R32)</f>
        <v>993.12</v>
      </c>
      <c r="S33" s="31">
        <f t="shared" ref="S33" si="7">SUM(S2:S32)</f>
        <v>907.18</v>
      </c>
      <c r="T33" s="31">
        <f t="shared" ref="T33" si="8">SUM(T2:T32)</f>
        <v>4040.59</v>
      </c>
      <c r="U33" s="31">
        <f t="shared" ref="U33" si="9">SUM(U2:U32)</f>
        <v>309.75</v>
      </c>
      <c r="V33" s="31">
        <f t="shared" ref="V33" si="10">SUM(V2:V32)</f>
        <v>413.87</v>
      </c>
      <c r="W33" s="31">
        <f t="shared" ref="W33" si="11">SUM(W2:W32)</f>
        <v>0</v>
      </c>
      <c r="X33" s="31">
        <f t="shared" ref="X33" si="12">SUM(X2:X32)</f>
        <v>440</v>
      </c>
      <c r="Y33" s="31">
        <f t="shared" ref="Y33" si="13">SUM(Y2:Y32)</f>
        <v>0</v>
      </c>
      <c r="Z33" s="31">
        <f t="shared" ref="Z33" si="14">SUM(Z2:Z32)</f>
        <v>180</v>
      </c>
      <c r="AA33" s="31">
        <f t="shared" ref="AA33" si="15">SUM(AA2:AA32)</f>
        <v>48.5</v>
      </c>
      <c r="AB33" s="31">
        <f t="shared" ref="AB33" si="16">SUM(AB2:AB32)</f>
        <v>469.80000000000007</v>
      </c>
      <c r="AC33" s="31">
        <f t="shared" ref="AC33" si="17">SUM(AC2:AC32)</f>
        <v>0</v>
      </c>
      <c r="AD33" s="31">
        <f t="shared" ref="AD33" si="18">SUM(AD2:AD32)</f>
        <v>4464.2499999999991</v>
      </c>
      <c r="AE33" s="31">
        <f t="shared" ref="AE33" si="19">SUM(AE2:AE32)</f>
        <v>911.45000000000016</v>
      </c>
      <c r="AF33" s="31">
        <f t="shared" ref="AF33" si="20">SUM(AF2:AF32)</f>
        <v>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H33"/>
  <sheetViews>
    <sheetView topLeftCell="V1" zoomScale="110" zoomScaleNormal="110" workbookViewId="0">
      <pane ySplit="1" topLeftCell="A23" activePane="bottomLeft" state="frozen"/>
      <selection pane="bottomLeft" activeCell="AB31" sqref="AB31"/>
    </sheetView>
  </sheetViews>
  <sheetFormatPr defaultRowHeight="15" x14ac:dyDescent="0.25"/>
  <cols>
    <col min="1" max="1" width="6.5703125" bestFit="1" customWidth="1"/>
    <col min="2" max="2" width="12" customWidth="1"/>
    <col min="3" max="3" width="11" bestFit="1" customWidth="1"/>
    <col min="4" max="4" width="16.140625" customWidth="1"/>
    <col min="5" max="5" width="13.28515625" bestFit="1" customWidth="1"/>
    <col min="6" max="7" width="12.28515625" bestFit="1" customWidth="1"/>
    <col min="8" max="8" width="14.28515625" bestFit="1" customWidth="1"/>
    <col min="9" max="9" width="11" bestFit="1" customWidth="1"/>
    <col min="10" max="10" width="13.85546875" bestFit="1" customWidth="1"/>
    <col min="11" max="12" width="14.28515625" bestFit="1" customWidth="1"/>
    <col min="13" max="13" width="12.7109375" bestFit="1" customWidth="1"/>
    <col min="14" max="15" width="14.28515625" bestFit="1" customWidth="1"/>
    <col min="16" max="17" width="13.28515625" bestFit="1" customWidth="1"/>
    <col min="18" max="18" width="12.7109375" bestFit="1" customWidth="1"/>
    <col min="19" max="19" width="10.7109375" bestFit="1" customWidth="1"/>
    <col min="20" max="20" width="12.7109375" bestFit="1" customWidth="1"/>
    <col min="21" max="21" width="13.28515625" bestFit="1" customWidth="1"/>
    <col min="22" max="22" width="12.28515625" bestFit="1" customWidth="1"/>
    <col min="23" max="23" width="12.140625" bestFit="1" customWidth="1"/>
    <col min="24" max="24" width="10.5703125" customWidth="1"/>
    <col min="25" max="25" width="10.5703125" bestFit="1" customWidth="1"/>
    <col min="26" max="26" width="10.5703125" customWidth="1"/>
    <col min="27" max="27" width="11" bestFit="1" customWidth="1"/>
    <col min="28" max="28" width="12.7109375" bestFit="1" customWidth="1"/>
    <col min="29" max="29" width="20.140625" bestFit="1" customWidth="1"/>
    <col min="30" max="30" width="15.42578125" customWidth="1"/>
    <col min="31" max="31" width="12.7109375" bestFit="1" customWidth="1"/>
    <col min="32" max="32" width="11" bestFit="1" customWidth="1"/>
    <col min="33" max="33" width="22.28515625" bestFit="1" customWidth="1"/>
  </cols>
  <sheetData>
    <row r="1" spans="1:33" s="88" customFormat="1" ht="26.25" customHeight="1" x14ac:dyDescent="0.2">
      <c r="A1" s="87" t="s">
        <v>26</v>
      </c>
      <c r="B1" s="87" t="s">
        <v>27</v>
      </c>
      <c r="C1" s="87" t="s">
        <v>50</v>
      </c>
      <c r="D1" s="87" t="s">
        <v>51</v>
      </c>
      <c r="E1" s="87" t="s">
        <v>71</v>
      </c>
      <c r="F1" s="87" t="s">
        <v>72</v>
      </c>
      <c r="G1" s="87" t="s">
        <v>73</v>
      </c>
      <c r="H1" s="87" t="s">
        <v>47</v>
      </c>
      <c r="I1" s="87" t="s">
        <v>48</v>
      </c>
      <c r="J1" s="87" t="s">
        <v>59</v>
      </c>
      <c r="K1" s="87" t="s">
        <v>35</v>
      </c>
      <c r="L1" s="87" t="s">
        <v>34</v>
      </c>
      <c r="M1" s="87" t="s">
        <v>39</v>
      </c>
      <c r="N1" s="87" t="s">
        <v>38</v>
      </c>
      <c r="O1" s="87" t="s">
        <v>28</v>
      </c>
      <c r="P1" s="87" t="s">
        <v>40</v>
      </c>
      <c r="Q1" s="87" t="s">
        <v>41</v>
      </c>
      <c r="R1" s="87" t="s">
        <v>42</v>
      </c>
      <c r="S1" s="87" t="s">
        <v>43</v>
      </c>
      <c r="T1" s="87" t="s">
        <v>45</v>
      </c>
      <c r="U1" s="87" t="s">
        <v>44</v>
      </c>
      <c r="V1" s="87" t="s">
        <v>29</v>
      </c>
      <c r="W1" s="87" t="s">
        <v>30</v>
      </c>
      <c r="X1" s="87" t="s">
        <v>56</v>
      </c>
      <c r="Y1" s="87" t="s">
        <v>31</v>
      </c>
      <c r="Z1" s="87" t="s">
        <v>56</v>
      </c>
      <c r="AA1" s="87" t="s">
        <v>32</v>
      </c>
      <c r="AB1" s="87" t="s">
        <v>36</v>
      </c>
      <c r="AC1" s="87" t="s">
        <v>53</v>
      </c>
      <c r="AD1" s="87" t="s">
        <v>56</v>
      </c>
      <c r="AE1" s="87" t="s">
        <v>37</v>
      </c>
      <c r="AF1" s="87" t="s">
        <v>33</v>
      </c>
      <c r="AG1" s="87" t="s">
        <v>56</v>
      </c>
    </row>
    <row r="2" spans="1:33" x14ac:dyDescent="0.25">
      <c r="A2" s="29">
        <v>1</v>
      </c>
      <c r="B2" s="30">
        <v>50</v>
      </c>
      <c r="C2" s="30">
        <v>0</v>
      </c>
      <c r="D2" s="30">
        <v>0</v>
      </c>
      <c r="E2" s="30">
        <v>0</v>
      </c>
      <c r="F2" s="30">
        <v>0</v>
      </c>
      <c r="G2" s="30">
        <v>0</v>
      </c>
      <c r="H2" s="30">
        <v>534.94000000000005</v>
      </c>
      <c r="I2" s="30">
        <v>0</v>
      </c>
      <c r="J2" s="30">
        <v>423.9</v>
      </c>
      <c r="K2" s="30">
        <v>638.20000000000005</v>
      </c>
      <c r="L2" s="30">
        <v>540.94000000000005</v>
      </c>
      <c r="M2" s="30">
        <v>281.83</v>
      </c>
      <c r="N2" s="30">
        <v>1171.8800000000001</v>
      </c>
      <c r="O2" s="30">
        <v>601.1</v>
      </c>
      <c r="P2" s="30">
        <v>0</v>
      </c>
      <c r="Q2" s="30">
        <v>180.5</v>
      </c>
      <c r="R2" s="30">
        <v>0</v>
      </c>
      <c r="S2" s="30">
        <v>0</v>
      </c>
      <c r="T2" s="30">
        <v>55.61</v>
      </c>
      <c r="U2" s="30">
        <v>144</v>
      </c>
      <c r="V2" s="30">
        <v>0</v>
      </c>
      <c r="W2" s="73">
        <v>0</v>
      </c>
      <c r="X2" s="73">
        <v>0</v>
      </c>
      <c r="Y2" s="73">
        <v>0</v>
      </c>
      <c r="Z2" s="73">
        <v>0</v>
      </c>
      <c r="AA2" s="30">
        <v>6</v>
      </c>
      <c r="AB2" s="73">
        <v>0</v>
      </c>
      <c r="AC2" s="30">
        <v>0</v>
      </c>
      <c r="AD2" s="30">
        <v>0</v>
      </c>
      <c r="AE2" s="90">
        <v>42</v>
      </c>
      <c r="AF2" s="30">
        <v>0</v>
      </c>
      <c r="AG2" s="30">
        <v>0</v>
      </c>
    </row>
    <row r="3" spans="1:33" x14ac:dyDescent="0.25">
      <c r="A3" s="29">
        <f>A2+1</f>
        <v>2</v>
      </c>
      <c r="B3" s="30">
        <v>0</v>
      </c>
      <c r="C3" s="30">
        <v>0</v>
      </c>
      <c r="D3" s="30">
        <v>0</v>
      </c>
      <c r="E3" s="73">
        <v>39.9</v>
      </c>
      <c r="F3" s="73">
        <v>158.97</v>
      </c>
      <c r="G3" s="73">
        <v>0</v>
      </c>
      <c r="H3" s="30">
        <v>1019.48</v>
      </c>
      <c r="I3" s="30">
        <v>0</v>
      </c>
      <c r="J3" s="30">
        <v>387.3</v>
      </c>
      <c r="K3" s="30">
        <v>1088.19</v>
      </c>
      <c r="L3" s="30">
        <v>1147.23</v>
      </c>
      <c r="M3" s="30">
        <v>274.10000000000002</v>
      </c>
      <c r="N3" s="30">
        <v>934.71</v>
      </c>
      <c r="O3" s="30">
        <v>1157.82</v>
      </c>
      <c r="P3" s="30">
        <v>46.75</v>
      </c>
      <c r="Q3" s="30">
        <v>45</v>
      </c>
      <c r="R3" s="30">
        <v>164.5</v>
      </c>
      <c r="S3" s="30">
        <v>0</v>
      </c>
      <c r="T3" s="30">
        <v>33.5</v>
      </c>
      <c r="U3" s="30">
        <v>260.8</v>
      </c>
      <c r="V3" s="30">
        <v>0</v>
      </c>
      <c r="W3" s="73">
        <v>0</v>
      </c>
      <c r="X3" s="73">
        <v>0</v>
      </c>
      <c r="Y3" s="73">
        <v>0</v>
      </c>
      <c r="Z3" s="73">
        <v>0</v>
      </c>
      <c r="AA3" s="30">
        <v>6</v>
      </c>
      <c r="AB3" s="73">
        <v>0</v>
      </c>
      <c r="AC3" s="30">
        <v>0</v>
      </c>
      <c r="AD3" s="30">
        <v>0</v>
      </c>
      <c r="AE3" s="71">
        <v>540.70000000000005</v>
      </c>
      <c r="AF3" s="30">
        <v>0</v>
      </c>
      <c r="AG3" s="30">
        <v>0</v>
      </c>
    </row>
    <row r="4" spans="1:33" x14ac:dyDescent="0.25">
      <c r="A4" s="29">
        <f t="shared" ref="A4:A29" si="0">A3+1</f>
        <v>3</v>
      </c>
      <c r="B4" s="30">
        <v>0</v>
      </c>
      <c r="C4" s="73">
        <v>0</v>
      </c>
      <c r="D4" s="73">
        <v>0</v>
      </c>
      <c r="E4" s="30">
        <v>0</v>
      </c>
      <c r="F4" s="30">
        <v>94.95</v>
      </c>
      <c r="G4" s="30">
        <v>163.47999999999999</v>
      </c>
      <c r="H4" s="30">
        <v>1219.79</v>
      </c>
      <c r="I4" s="30">
        <v>10</v>
      </c>
      <c r="J4" s="30">
        <v>672.3</v>
      </c>
      <c r="K4" s="30">
        <v>859.03</v>
      </c>
      <c r="L4" s="30">
        <v>1272.78</v>
      </c>
      <c r="M4" s="30">
        <v>494.73</v>
      </c>
      <c r="N4" s="30">
        <v>818.67</v>
      </c>
      <c r="O4" s="30">
        <v>1777.1</v>
      </c>
      <c r="P4" s="30">
        <v>139.5</v>
      </c>
      <c r="Q4" s="30">
        <v>168.4</v>
      </c>
      <c r="R4" s="30">
        <v>124.4</v>
      </c>
      <c r="S4" s="30">
        <v>0</v>
      </c>
      <c r="T4" s="30">
        <v>42</v>
      </c>
      <c r="U4" s="30">
        <v>394.4</v>
      </c>
      <c r="V4" s="30">
        <v>0</v>
      </c>
      <c r="W4" s="73">
        <v>0</v>
      </c>
      <c r="X4" s="73">
        <v>0</v>
      </c>
      <c r="Y4" s="73">
        <v>0</v>
      </c>
      <c r="Z4" s="73">
        <v>0</v>
      </c>
      <c r="AA4" s="30">
        <v>6</v>
      </c>
      <c r="AB4" s="73">
        <v>0</v>
      </c>
      <c r="AC4" s="30">
        <v>0</v>
      </c>
      <c r="AD4" s="30">
        <v>0</v>
      </c>
      <c r="AE4" s="73">
        <v>22</v>
      </c>
      <c r="AF4" s="30">
        <v>0</v>
      </c>
      <c r="AG4" s="30">
        <v>0</v>
      </c>
    </row>
    <row r="5" spans="1:33" x14ac:dyDescent="0.25">
      <c r="A5" s="29">
        <f t="shared" si="0"/>
        <v>4</v>
      </c>
      <c r="B5" s="30">
        <v>90</v>
      </c>
      <c r="C5" s="30">
        <v>0</v>
      </c>
      <c r="D5" s="30">
        <v>0</v>
      </c>
      <c r="E5" s="76">
        <v>0</v>
      </c>
      <c r="F5" s="76">
        <v>148.1</v>
      </c>
      <c r="G5" s="76">
        <v>108.8</v>
      </c>
      <c r="H5" s="30">
        <v>1517.56</v>
      </c>
      <c r="I5" s="30">
        <v>0</v>
      </c>
      <c r="J5" s="30">
        <v>467.19</v>
      </c>
      <c r="K5" s="30">
        <v>659.42</v>
      </c>
      <c r="L5" s="30">
        <v>950.27</v>
      </c>
      <c r="M5" s="30">
        <v>235.72</v>
      </c>
      <c r="N5" s="30">
        <v>1652.02</v>
      </c>
      <c r="O5" s="30">
        <v>1449.19</v>
      </c>
      <c r="P5" s="30">
        <v>163.4</v>
      </c>
      <c r="Q5" s="30">
        <v>143.56</v>
      </c>
      <c r="R5" s="30">
        <v>283.5</v>
      </c>
      <c r="S5" s="30">
        <v>33.5</v>
      </c>
      <c r="T5" s="30">
        <v>135.5</v>
      </c>
      <c r="U5" s="30">
        <v>429.44</v>
      </c>
      <c r="V5" s="30">
        <v>0</v>
      </c>
      <c r="W5" s="73">
        <v>0</v>
      </c>
      <c r="X5" s="73">
        <v>0</v>
      </c>
      <c r="Y5" s="73">
        <v>0</v>
      </c>
      <c r="Z5" s="73">
        <v>0</v>
      </c>
      <c r="AA5" s="30">
        <v>6</v>
      </c>
      <c r="AB5" s="73">
        <v>0</v>
      </c>
      <c r="AC5" s="30">
        <v>159.9</v>
      </c>
      <c r="AD5" s="30" t="s">
        <v>81</v>
      </c>
      <c r="AE5" s="73">
        <v>51</v>
      </c>
      <c r="AF5" s="30">
        <v>0</v>
      </c>
      <c r="AG5" s="30">
        <v>0</v>
      </c>
    </row>
    <row r="6" spans="1:33" x14ac:dyDescent="0.25">
      <c r="A6" s="29">
        <f t="shared" si="0"/>
        <v>5</v>
      </c>
      <c r="B6" s="30"/>
      <c r="C6" s="76">
        <v>0</v>
      </c>
      <c r="D6" s="76">
        <v>0</v>
      </c>
      <c r="E6" s="76">
        <v>75.53</v>
      </c>
      <c r="F6" s="76">
        <v>0</v>
      </c>
      <c r="G6" s="76">
        <v>122.7</v>
      </c>
      <c r="H6" s="30">
        <v>596.30999999999995</v>
      </c>
      <c r="I6" s="30">
        <v>0</v>
      </c>
      <c r="J6" s="30">
        <v>755.21</v>
      </c>
      <c r="K6" s="30">
        <v>942.57</v>
      </c>
      <c r="L6" s="30">
        <v>1470.26</v>
      </c>
      <c r="M6" s="30">
        <v>467.99</v>
      </c>
      <c r="N6" s="30">
        <v>1421.25</v>
      </c>
      <c r="O6" s="30">
        <v>1709.05</v>
      </c>
      <c r="P6" s="30">
        <v>0</v>
      </c>
      <c r="Q6" s="30">
        <v>217.3</v>
      </c>
      <c r="R6" s="30">
        <v>172</v>
      </c>
      <c r="S6" s="30">
        <v>50.5</v>
      </c>
      <c r="T6" s="30">
        <v>19.72</v>
      </c>
      <c r="U6" s="30">
        <v>225.09</v>
      </c>
      <c r="V6" s="30">
        <v>0</v>
      </c>
      <c r="W6" s="73">
        <v>0</v>
      </c>
      <c r="X6" s="73">
        <v>0</v>
      </c>
      <c r="Y6" s="73">
        <v>0</v>
      </c>
      <c r="Z6" s="73">
        <v>0</v>
      </c>
      <c r="AA6" s="30">
        <v>6</v>
      </c>
      <c r="AB6" s="73">
        <v>0</v>
      </c>
      <c r="AC6" s="30">
        <v>0</v>
      </c>
      <c r="AD6" s="30">
        <v>0</v>
      </c>
      <c r="AE6" s="90">
        <v>0</v>
      </c>
      <c r="AF6" s="30">
        <v>80</v>
      </c>
      <c r="AG6" s="30" t="s">
        <v>82</v>
      </c>
    </row>
    <row r="7" spans="1:33" x14ac:dyDescent="0.25">
      <c r="A7" s="29">
        <f t="shared" si="0"/>
        <v>6</v>
      </c>
      <c r="B7" s="30">
        <v>50</v>
      </c>
      <c r="C7" s="76">
        <v>0</v>
      </c>
      <c r="D7" s="76">
        <v>0</v>
      </c>
      <c r="E7" s="73">
        <v>47.8</v>
      </c>
      <c r="F7" s="73">
        <v>0</v>
      </c>
      <c r="G7" s="73">
        <v>57.9</v>
      </c>
      <c r="H7" s="30">
        <v>1232.58</v>
      </c>
      <c r="I7" s="30">
        <v>0</v>
      </c>
      <c r="J7" s="30">
        <v>259.33999999999997</v>
      </c>
      <c r="K7" s="30">
        <v>1140.6199999999999</v>
      </c>
      <c r="L7" s="30">
        <v>1533.38</v>
      </c>
      <c r="M7" s="30">
        <v>365.2</v>
      </c>
      <c r="N7" s="30">
        <v>1681.95</v>
      </c>
      <c r="O7" s="30">
        <v>1513.67</v>
      </c>
      <c r="P7" s="30">
        <v>21.59</v>
      </c>
      <c r="Q7" s="30">
        <v>76.400000000000006</v>
      </c>
      <c r="R7" s="30">
        <v>358.62099999999998</v>
      </c>
      <c r="S7" s="30">
        <v>27.9</v>
      </c>
      <c r="T7" s="30">
        <v>47.8</v>
      </c>
      <c r="U7" s="30">
        <v>142.4</v>
      </c>
      <c r="V7" s="30">
        <v>0</v>
      </c>
      <c r="W7" s="73">
        <v>0</v>
      </c>
      <c r="X7" s="73">
        <v>0</v>
      </c>
      <c r="Y7" s="73">
        <v>0</v>
      </c>
      <c r="Z7" s="73">
        <v>0</v>
      </c>
      <c r="AA7" s="30">
        <v>6</v>
      </c>
      <c r="AB7" s="73">
        <v>0</v>
      </c>
      <c r="AC7" s="30">
        <v>0</v>
      </c>
      <c r="AD7" s="30">
        <v>0</v>
      </c>
      <c r="AE7" s="90">
        <v>22</v>
      </c>
      <c r="AF7" s="30">
        <v>44.48</v>
      </c>
      <c r="AG7" s="30" t="s">
        <v>33</v>
      </c>
    </row>
    <row r="8" spans="1:33" x14ac:dyDescent="0.25">
      <c r="A8" s="29">
        <f t="shared" si="0"/>
        <v>7</v>
      </c>
      <c r="B8" s="30">
        <v>0</v>
      </c>
      <c r="C8" s="73">
        <v>0</v>
      </c>
      <c r="D8" s="73">
        <v>0</v>
      </c>
      <c r="E8" s="73">
        <v>0</v>
      </c>
      <c r="F8" s="73">
        <v>0</v>
      </c>
      <c r="G8" s="73">
        <v>0</v>
      </c>
      <c r="H8" s="30">
        <v>477.05</v>
      </c>
      <c r="I8" s="30">
        <v>0</v>
      </c>
      <c r="J8" s="30">
        <v>564.34</v>
      </c>
      <c r="K8" s="30">
        <v>1068.2</v>
      </c>
      <c r="L8" s="30">
        <v>1062.6600000000001</v>
      </c>
      <c r="M8" s="30">
        <v>386.88</v>
      </c>
      <c r="N8" s="30">
        <v>1561.93</v>
      </c>
      <c r="O8" s="30">
        <v>1436.8</v>
      </c>
      <c r="P8" s="30">
        <v>63.4</v>
      </c>
      <c r="Q8" s="30">
        <v>74.900000000000006</v>
      </c>
      <c r="R8" s="30">
        <v>310.8</v>
      </c>
      <c r="S8" s="30">
        <v>19.16</v>
      </c>
      <c r="T8" s="30">
        <v>47</v>
      </c>
      <c r="U8" s="30">
        <v>71.400000000000006</v>
      </c>
      <c r="V8" s="30">
        <v>0</v>
      </c>
      <c r="W8" s="73">
        <v>0</v>
      </c>
      <c r="X8" s="73">
        <v>0</v>
      </c>
      <c r="Y8" s="73">
        <v>0</v>
      </c>
      <c r="Z8" s="73">
        <v>0</v>
      </c>
      <c r="AA8" s="30">
        <v>6</v>
      </c>
      <c r="AB8" s="73">
        <v>0</v>
      </c>
      <c r="AC8" s="30">
        <v>0</v>
      </c>
      <c r="AD8" s="30">
        <v>0</v>
      </c>
      <c r="AE8" s="73">
        <v>0</v>
      </c>
      <c r="AF8" s="30">
        <v>84.3</v>
      </c>
      <c r="AG8" s="30" t="s">
        <v>78</v>
      </c>
    </row>
    <row r="9" spans="1:33" x14ac:dyDescent="0.25">
      <c r="A9" s="29">
        <f t="shared" si="0"/>
        <v>8</v>
      </c>
      <c r="B9" s="30">
        <v>41</v>
      </c>
      <c r="C9" s="73">
        <v>0</v>
      </c>
      <c r="D9" s="73">
        <v>0</v>
      </c>
      <c r="E9" s="73">
        <v>67.8</v>
      </c>
      <c r="F9" s="73">
        <v>0</v>
      </c>
      <c r="G9" s="73">
        <v>0</v>
      </c>
      <c r="H9" s="30">
        <v>444.97</v>
      </c>
      <c r="I9" s="30">
        <v>0</v>
      </c>
      <c r="J9" s="30">
        <v>130</v>
      </c>
      <c r="K9" s="30">
        <v>595.16999999999996</v>
      </c>
      <c r="L9" s="30">
        <v>880.58</v>
      </c>
      <c r="M9" s="30">
        <v>216.62</v>
      </c>
      <c r="N9" s="30">
        <v>869</v>
      </c>
      <c r="O9" s="30">
        <v>1016.2</v>
      </c>
      <c r="P9" s="30">
        <v>0</v>
      </c>
      <c r="Q9" s="30">
        <v>314.10000000000002</v>
      </c>
      <c r="R9" s="30">
        <v>122.8</v>
      </c>
      <c r="S9" s="30">
        <v>0</v>
      </c>
      <c r="T9" s="30">
        <v>0</v>
      </c>
      <c r="U9" s="30">
        <v>107.7</v>
      </c>
      <c r="V9" s="30">
        <v>0</v>
      </c>
      <c r="W9" s="73">
        <v>0</v>
      </c>
      <c r="X9" s="73">
        <v>0</v>
      </c>
      <c r="Y9" s="73">
        <v>0</v>
      </c>
      <c r="Z9" s="73">
        <v>0</v>
      </c>
      <c r="AA9" s="30">
        <v>6</v>
      </c>
      <c r="AB9" s="73">
        <v>0</v>
      </c>
      <c r="AC9" s="30">
        <v>0</v>
      </c>
      <c r="AD9" s="30">
        <v>0</v>
      </c>
      <c r="AE9" s="90">
        <v>10.85</v>
      </c>
      <c r="AF9" s="30">
        <v>10.9</v>
      </c>
      <c r="AG9" s="30" t="s">
        <v>83</v>
      </c>
    </row>
    <row r="10" spans="1:33" x14ac:dyDescent="0.25">
      <c r="A10" s="29">
        <f t="shared" si="0"/>
        <v>9</v>
      </c>
      <c r="B10" s="30">
        <v>63</v>
      </c>
      <c r="C10" s="73">
        <v>0</v>
      </c>
      <c r="D10" s="73">
        <v>0</v>
      </c>
      <c r="E10" s="73">
        <v>0</v>
      </c>
      <c r="F10" s="73">
        <v>49.87</v>
      </c>
      <c r="G10" s="73">
        <v>0</v>
      </c>
      <c r="H10" s="30">
        <v>858.34</v>
      </c>
      <c r="I10" s="30">
        <v>0</v>
      </c>
      <c r="J10" s="30">
        <v>854.45</v>
      </c>
      <c r="K10" s="30">
        <v>835.18</v>
      </c>
      <c r="L10" s="30">
        <v>1581</v>
      </c>
      <c r="M10" s="30">
        <v>342.29</v>
      </c>
      <c r="N10" s="30">
        <v>1078.06</v>
      </c>
      <c r="O10" s="30">
        <v>1346.12</v>
      </c>
      <c r="P10" s="30">
        <v>156.44999999999999</v>
      </c>
      <c r="Q10" s="30">
        <v>167.83</v>
      </c>
      <c r="R10" s="30">
        <v>85.9</v>
      </c>
      <c r="S10" s="30">
        <v>0</v>
      </c>
      <c r="T10" s="30">
        <v>104.02</v>
      </c>
      <c r="U10" s="30">
        <v>154.69999999999999</v>
      </c>
      <c r="V10" s="30">
        <v>0</v>
      </c>
      <c r="W10" s="73">
        <v>0</v>
      </c>
      <c r="X10" s="73">
        <v>0</v>
      </c>
      <c r="Y10" s="73">
        <v>0</v>
      </c>
      <c r="Z10" s="73">
        <v>0</v>
      </c>
      <c r="AA10" s="30">
        <v>6</v>
      </c>
      <c r="AB10" s="73">
        <v>0</v>
      </c>
      <c r="AC10" s="30">
        <v>0</v>
      </c>
      <c r="AD10" s="30">
        <v>0</v>
      </c>
      <c r="AE10" s="71">
        <v>650</v>
      </c>
      <c r="AF10" s="30">
        <v>12.6</v>
      </c>
      <c r="AG10" s="30" t="s">
        <v>76</v>
      </c>
    </row>
    <row r="11" spans="1:33" x14ac:dyDescent="0.25">
      <c r="A11" s="29">
        <f t="shared" si="0"/>
        <v>10</v>
      </c>
      <c r="B11" s="30">
        <v>50</v>
      </c>
      <c r="C11" s="73">
        <v>0</v>
      </c>
      <c r="D11" s="73">
        <v>0</v>
      </c>
      <c r="E11" s="73">
        <v>67.8</v>
      </c>
      <c r="F11" s="73">
        <v>0</v>
      </c>
      <c r="G11" s="73">
        <v>56.9</v>
      </c>
      <c r="H11" s="30">
        <v>771.52</v>
      </c>
      <c r="I11" s="30">
        <v>0</v>
      </c>
      <c r="J11" s="30">
        <v>482.7</v>
      </c>
      <c r="K11" s="30">
        <v>1194.42</v>
      </c>
      <c r="L11" s="30">
        <v>1567.82</v>
      </c>
      <c r="M11" s="30">
        <v>340.57</v>
      </c>
      <c r="N11" s="30">
        <v>1061.92</v>
      </c>
      <c r="O11" s="30">
        <v>903.05</v>
      </c>
      <c r="P11" s="30">
        <v>244.16</v>
      </c>
      <c r="Q11" s="30">
        <v>401.39</v>
      </c>
      <c r="R11" s="30">
        <v>103.3</v>
      </c>
      <c r="S11" s="30">
        <v>0</v>
      </c>
      <c r="T11" s="30">
        <v>33.5</v>
      </c>
      <c r="U11" s="30">
        <v>185.25</v>
      </c>
      <c r="V11" s="30">
        <v>0</v>
      </c>
      <c r="W11" s="73">
        <v>0</v>
      </c>
      <c r="X11" s="73">
        <v>0</v>
      </c>
      <c r="Y11" s="73">
        <v>0</v>
      </c>
      <c r="Z11" s="73">
        <v>0</v>
      </c>
      <c r="AA11" s="30">
        <v>6</v>
      </c>
      <c r="AB11" s="73">
        <v>0</v>
      </c>
      <c r="AC11" s="30">
        <v>0</v>
      </c>
      <c r="AD11" s="30">
        <v>0</v>
      </c>
      <c r="AE11" s="73">
        <v>22</v>
      </c>
      <c r="AF11" s="30">
        <v>0</v>
      </c>
      <c r="AG11" s="30">
        <v>0</v>
      </c>
    </row>
    <row r="12" spans="1:33" x14ac:dyDescent="0.25">
      <c r="A12" s="29">
        <f t="shared" si="0"/>
        <v>11</v>
      </c>
      <c r="B12" s="30">
        <v>0</v>
      </c>
      <c r="C12" s="73">
        <v>0</v>
      </c>
      <c r="D12" s="73">
        <v>0</v>
      </c>
      <c r="E12" s="73">
        <v>43.62</v>
      </c>
      <c r="F12" s="73">
        <v>41.9</v>
      </c>
      <c r="G12" s="73">
        <v>69.900000000000006</v>
      </c>
      <c r="H12" s="30">
        <v>1070.93</v>
      </c>
      <c r="I12" s="30">
        <v>0</v>
      </c>
      <c r="J12" s="30">
        <v>124.7</v>
      </c>
      <c r="K12" s="30">
        <v>586.80999999999995</v>
      </c>
      <c r="L12" s="30">
        <v>977.02</v>
      </c>
      <c r="M12" s="30">
        <v>62.84</v>
      </c>
      <c r="N12" s="30">
        <v>504.53</v>
      </c>
      <c r="O12" s="30">
        <v>897.77</v>
      </c>
      <c r="P12" s="30">
        <v>73</v>
      </c>
      <c r="Q12" s="30">
        <v>153.6</v>
      </c>
      <c r="R12" s="30">
        <v>27.5</v>
      </c>
      <c r="S12" s="30">
        <v>0</v>
      </c>
      <c r="T12" s="30">
        <v>0</v>
      </c>
      <c r="U12" s="30">
        <v>70.23</v>
      </c>
      <c r="V12" s="30">
        <v>0</v>
      </c>
      <c r="W12" s="73">
        <v>0</v>
      </c>
      <c r="X12" s="73">
        <v>0</v>
      </c>
      <c r="Y12" s="73">
        <v>0</v>
      </c>
      <c r="Z12" s="73">
        <v>0</v>
      </c>
      <c r="AA12" s="30">
        <v>6</v>
      </c>
      <c r="AB12" s="73">
        <v>0</v>
      </c>
      <c r="AC12" s="73">
        <v>0</v>
      </c>
      <c r="AD12" s="73">
        <v>0</v>
      </c>
      <c r="AE12" s="73">
        <v>0</v>
      </c>
      <c r="AF12" s="30">
        <v>0</v>
      </c>
      <c r="AG12" s="30">
        <v>0</v>
      </c>
    </row>
    <row r="13" spans="1:33" x14ac:dyDescent="0.25">
      <c r="A13" s="29">
        <f t="shared" si="0"/>
        <v>12</v>
      </c>
      <c r="B13" s="30">
        <v>0</v>
      </c>
      <c r="C13" s="73">
        <v>0</v>
      </c>
      <c r="D13" s="73">
        <v>0</v>
      </c>
      <c r="E13" s="73">
        <v>76.28</v>
      </c>
      <c r="F13" s="73">
        <v>39.9</v>
      </c>
      <c r="G13" s="73">
        <v>52.9</v>
      </c>
      <c r="H13" s="30">
        <v>570.30999999999995</v>
      </c>
      <c r="I13" s="30">
        <v>0</v>
      </c>
      <c r="J13" s="30">
        <v>555.26</v>
      </c>
      <c r="K13" s="30">
        <v>1181.28</v>
      </c>
      <c r="L13" s="30">
        <v>1670.75</v>
      </c>
      <c r="M13" s="30">
        <v>202.13</v>
      </c>
      <c r="N13" s="30">
        <v>1465.5</v>
      </c>
      <c r="O13" s="30">
        <v>1316.69</v>
      </c>
      <c r="P13" s="30">
        <v>139.6</v>
      </c>
      <c r="Q13" s="30">
        <v>118.77</v>
      </c>
      <c r="R13" s="30">
        <v>167.37</v>
      </c>
      <c r="S13" s="30">
        <v>0</v>
      </c>
      <c r="T13" s="30">
        <v>64.849999999999994</v>
      </c>
      <c r="U13" s="30">
        <v>268.72000000000003</v>
      </c>
      <c r="V13" s="30">
        <v>0</v>
      </c>
      <c r="W13" s="73">
        <v>0</v>
      </c>
      <c r="X13" s="73">
        <v>0</v>
      </c>
      <c r="Y13" s="73">
        <v>0</v>
      </c>
      <c r="Z13" s="73">
        <v>0</v>
      </c>
      <c r="AA13" s="30">
        <v>6</v>
      </c>
      <c r="AB13" s="73">
        <v>0</v>
      </c>
      <c r="AC13" s="30">
        <v>0</v>
      </c>
      <c r="AD13" s="30">
        <v>0</v>
      </c>
      <c r="AE13" s="73">
        <v>22</v>
      </c>
      <c r="AF13" s="30">
        <v>0</v>
      </c>
      <c r="AG13" s="30">
        <v>0</v>
      </c>
    </row>
    <row r="14" spans="1:33" x14ac:dyDescent="0.25">
      <c r="A14" s="29">
        <f t="shared" si="0"/>
        <v>13</v>
      </c>
      <c r="B14" s="30">
        <v>25</v>
      </c>
      <c r="C14" s="73">
        <v>0</v>
      </c>
      <c r="D14" s="73">
        <v>0</v>
      </c>
      <c r="E14" s="73">
        <v>0</v>
      </c>
      <c r="F14" s="73">
        <v>0</v>
      </c>
      <c r="G14" s="73">
        <v>109.11</v>
      </c>
      <c r="H14" s="73">
        <v>853.05</v>
      </c>
      <c r="I14" s="30">
        <v>0</v>
      </c>
      <c r="J14" s="30">
        <v>561.6</v>
      </c>
      <c r="K14" s="30">
        <v>1005.01</v>
      </c>
      <c r="L14" s="30">
        <v>599.77</v>
      </c>
      <c r="M14" s="30">
        <v>93</v>
      </c>
      <c r="N14" s="30">
        <v>992.81</v>
      </c>
      <c r="O14" s="30">
        <v>1448.67</v>
      </c>
      <c r="P14" s="30">
        <v>0</v>
      </c>
      <c r="Q14" s="30">
        <v>269.08</v>
      </c>
      <c r="R14" s="30">
        <v>355.8</v>
      </c>
      <c r="S14" s="30">
        <v>0</v>
      </c>
      <c r="T14" s="30">
        <v>73.400000000000006</v>
      </c>
      <c r="U14" s="30">
        <v>215.08</v>
      </c>
      <c r="V14" s="30">
        <v>0</v>
      </c>
      <c r="W14" s="73">
        <v>0</v>
      </c>
      <c r="X14" s="73">
        <v>0</v>
      </c>
      <c r="Y14" s="73">
        <v>0</v>
      </c>
      <c r="Z14" s="73">
        <v>0</v>
      </c>
      <c r="AA14" s="30">
        <v>6</v>
      </c>
      <c r="AB14" s="73">
        <v>0</v>
      </c>
      <c r="AC14" s="30">
        <v>0</v>
      </c>
      <c r="AD14" s="30">
        <v>0</v>
      </c>
      <c r="AE14" s="76">
        <v>22</v>
      </c>
      <c r="AF14" s="30">
        <v>70</v>
      </c>
      <c r="AG14" s="30" t="s">
        <v>93</v>
      </c>
    </row>
    <row r="15" spans="1:33" x14ac:dyDescent="0.25">
      <c r="A15" s="29">
        <f t="shared" si="0"/>
        <v>14</v>
      </c>
      <c r="B15" s="30">
        <v>0</v>
      </c>
      <c r="C15" s="73">
        <v>0</v>
      </c>
      <c r="D15" s="73">
        <v>0</v>
      </c>
      <c r="E15" s="73">
        <v>0</v>
      </c>
      <c r="F15" s="73">
        <v>0</v>
      </c>
      <c r="G15" s="73">
        <v>0</v>
      </c>
      <c r="H15" s="30">
        <v>633.79</v>
      </c>
      <c r="I15" s="30">
        <v>0</v>
      </c>
      <c r="J15" s="30">
        <v>799.2</v>
      </c>
      <c r="K15" s="30">
        <v>1373</v>
      </c>
      <c r="L15" s="30">
        <v>1885.11</v>
      </c>
      <c r="M15" s="30">
        <v>543.69000000000005</v>
      </c>
      <c r="N15" s="30">
        <v>1207.99</v>
      </c>
      <c r="O15" s="30">
        <v>1341.7</v>
      </c>
      <c r="P15" s="30">
        <v>0</v>
      </c>
      <c r="Q15" s="30">
        <v>320.8</v>
      </c>
      <c r="R15" s="30">
        <v>222.4</v>
      </c>
      <c r="S15" s="30">
        <v>0</v>
      </c>
      <c r="T15" s="30">
        <v>156</v>
      </c>
      <c r="U15" s="30">
        <v>74</v>
      </c>
      <c r="V15" s="30">
        <v>0</v>
      </c>
      <c r="W15" s="73">
        <v>0</v>
      </c>
      <c r="X15" s="73">
        <v>0</v>
      </c>
      <c r="Y15" s="73">
        <v>0</v>
      </c>
      <c r="Z15" s="73">
        <v>0</v>
      </c>
      <c r="AA15" s="30">
        <v>6</v>
      </c>
      <c r="AB15" s="73">
        <v>0</v>
      </c>
      <c r="AC15" s="30">
        <v>0</v>
      </c>
      <c r="AD15" s="30">
        <v>0</v>
      </c>
      <c r="AE15" s="73">
        <v>0</v>
      </c>
      <c r="AF15" s="30">
        <v>0</v>
      </c>
      <c r="AG15" s="30">
        <v>0</v>
      </c>
    </row>
    <row r="16" spans="1:33" x14ac:dyDescent="0.25">
      <c r="A16" s="29">
        <f t="shared" si="0"/>
        <v>15</v>
      </c>
      <c r="B16" s="30">
        <v>87</v>
      </c>
      <c r="C16" s="73">
        <v>0</v>
      </c>
      <c r="D16" s="73">
        <v>0</v>
      </c>
      <c r="E16" s="73">
        <v>78.3</v>
      </c>
      <c r="F16" s="73">
        <v>0</v>
      </c>
      <c r="G16" s="73">
        <v>0</v>
      </c>
      <c r="H16" s="30">
        <v>326.72000000000003</v>
      </c>
      <c r="I16" s="30">
        <v>0</v>
      </c>
      <c r="J16" s="30">
        <v>177.77</v>
      </c>
      <c r="K16" s="30">
        <v>1177.99</v>
      </c>
      <c r="L16" s="30">
        <v>856.66</v>
      </c>
      <c r="M16" s="30">
        <v>0</v>
      </c>
      <c r="N16" s="30">
        <v>935</v>
      </c>
      <c r="O16" s="30">
        <v>1318.21</v>
      </c>
      <c r="P16" s="30">
        <v>41</v>
      </c>
      <c r="Q16" s="30">
        <v>80.31</v>
      </c>
      <c r="R16" s="30">
        <v>84.3</v>
      </c>
      <c r="S16" s="30">
        <v>0</v>
      </c>
      <c r="T16" s="30">
        <v>0</v>
      </c>
      <c r="U16" s="30">
        <v>204.2</v>
      </c>
      <c r="V16" s="30">
        <v>0</v>
      </c>
      <c r="W16" s="73">
        <v>0</v>
      </c>
      <c r="X16" s="73">
        <v>0</v>
      </c>
      <c r="Y16" s="73">
        <v>0</v>
      </c>
      <c r="Z16" s="73">
        <v>0</v>
      </c>
      <c r="AA16" s="30">
        <v>6</v>
      </c>
      <c r="AB16" s="73">
        <v>0</v>
      </c>
      <c r="AC16" s="30">
        <v>0</v>
      </c>
      <c r="AD16" s="30">
        <v>0</v>
      </c>
      <c r="AE16" s="76">
        <v>22</v>
      </c>
      <c r="AF16" s="30">
        <v>0</v>
      </c>
      <c r="AG16" s="30">
        <v>0</v>
      </c>
    </row>
    <row r="17" spans="1:34" x14ac:dyDescent="0.25">
      <c r="A17" s="29">
        <f t="shared" si="0"/>
        <v>16</v>
      </c>
      <c r="B17" s="30">
        <v>50</v>
      </c>
      <c r="C17" s="73">
        <v>0</v>
      </c>
      <c r="D17" s="73">
        <v>0</v>
      </c>
      <c r="E17" s="73">
        <v>0</v>
      </c>
      <c r="F17" s="73">
        <v>93.8</v>
      </c>
      <c r="G17" s="73">
        <v>38.880000000000003</v>
      </c>
      <c r="H17" s="30">
        <v>799</v>
      </c>
      <c r="I17" s="30">
        <v>0</v>
      </c>
      <c r="J17" s="30">
        <v>377.1</v>
      </c>
      <c r="K17" s="30">
        <v>878.63</v>
      </c>
      <c r="L17" s="30">
        <v>1071.67</v>
      </c>
      <c r="M17" s="30">
        <v>132.30000000000001</v>
      </c>
      <c r="N17" s="30">
        <v>774.6</v>
      </c>
      <c r="O17" s="30">
        <v>1739.89</v>
      </c>
      <c r="P17" s="30">
        <v>193.3</v>
      </c>
      <c r="Q17" s="30">
        <v>189.96</v>
      </c>
      <c r="R17" s="30">
        <v>373.49</v>
      </c>
      <c r="S17" s="30">
        <v>0</v>
      </c>
      <c r="T17" s="30">
        <v>37.4</v>
      </c>
      <c r="U17" s="30">
        <v>60</v>
      </c>
      <c r="V17" s="30">
        <v>0</v>
      </c>
      <c r="W17" s="73">
        <v>0</v>
      </c>
      <c r="X17" s="73">
        <v>0</v>
      </c>
      <c r="Y17" s="71">
        <v>0</v>
      </c>
      <c r="Z17" s="71">
        <v>0</v>
      </c>
      <c r="AA17" s="30">
        <v>6</v>
      </c>
      <c r="AB17" s="73">
        <v>0</v>
      </c>
      <c r="AC17" s="30">
        <v>0</v>
      </c>
      <c r="AD17" s="30">
        <v>0</v>
      </c>
      <c r="AE17" s="71">
        <v>665</v>
      </c>
      <c r="AF17" s="30">
        <v>26.97</v>
      </c>
      <c r="AG17" s="30" t="s">
        <v>78</v>
      </c>
    </row>
    <row r="18" spans="1:34" x14ac:dyDescent="0.25">
      <c r="A18" s="29">
        <f t="shared" si="0"/>
        <v>17</v>
      </c>
      <c r="B18" s="30">
        <v>0</v>
      </c>
      <c r="C18" s="73">
        <v>0</v>
      </c>
      <c r="D18" s="73">
        <v>0</v>
      </c>
      <c r="E18" s="73">
        <v>0</v>
      </c>
      <c r="F18" s="73">
        <v>0</v>
      </c>
      <c r="G18" s="73">
        <v>77.78</v>
      </c>
      <c r="H18" s="30">
        <v>750.5</v>
      </c>
      <c r="I18" s="30">
        <v>0</v>
      </c>
      <c r="J18" s="30">
        <v>476.1</v>
      </c>
      <c r="K18" s="30">
        <v>907.42</v>
      </c>
      <c r="L18" s="30">
        <v>1036.3</v>
      </c>
      <c r="M18" s="30">
        <v>231.65</v>
      </c>
      <c r="N18" s="30">
        <v>1052.17</v>
      </c>
      <c r="O18" s="30">
        <v>1536.27</v>
      </c>
      <c r="P18" s="30">
        <v>157.6</v>
      </c>
      <c r="Q18" s="30">
        <v>283.41000000000003</v>
      </c>
      <c r="R18" s="30">
        <v>43.76</v>
      </c>
      <c r="S18" s="30">
        <v>0</v>
      </c>
      <c r="T18" s="30">
        <v>99.85</v>
      </c>
      <c r="U18" s="30">
        <v>171.3</v>
      </c>
      <c r="V18" s="30">
        <v>0</v>
      </c>
      <c r="W18" s="73">
        <v>0</v>
      </c>
      <c r="X18" s="73">
        <v>0</v>
      </c>
      <c r="Y18" s="73">
        <v>0</v>
      </c>
      <c r="Z18" s="73">
        <v>0</v>
      </c>
      <c r="AA18" s="30">
        <v>6</v>
      </c>
      <c r="AB18" s="73">
        <v>0</v>
      </c>
      <c r="AC18" s="30">
        <v>0</v>
      </c>
      <c r="AD18" s="30">
        <v>0</v>
      </c>
      <c r="AE18" s="76">
        <v>22</v>
      </c>
      <c r="AF18" s="30">
        <v>0</v>
      </c>
      <c r="AG18" s="30">
        <v>0</v>
      </c>
    </row>
    <row r="19" spans="1:34" x14ac:dyDescent="0.25">
      <c r="A19" s="29">
        <f t="shared" si="0"/>
        <v>18</v>
      </c>
      <c r="B19" s="30">
        <v>100</v>
      </c>
      <c r="C19" s="73">
        <v>0</v>
      </c>
      <c r="D19" s="73">
        <v>0</v>
      </c>
      <c r="E19" s="73">
        <v>137.19999999999999</v>
      </c>
      <c r="F19" s="73">
        <v>0</v>
      </c>
      <c r="G19" s="73">
        <v>0</v>
      </c>
      <c r="H19" s="30">
        <v>1028.5899999999999</v>
      </c>
      <c r="I19" s="30">
        <v>0</v>
      </c>
      <c r="J19" s="30">
        <v>555.04</v>
      </c>
      <c r="K19" s="30">
        <v>793.55</v>
      </c>
      <c r="L19" s="30">
        <v>1655.46</v>
      </c>
      <c r="M19" s="30">
        <v>191.39</v>
      </c>
      <c r="N19" s="30">
        <v>956.16</v>
      </c>
      <c r="O19" s="30">
        <v>1580.86</v>
      </c>
      <c r="P19" s="30">
        <v>72.3</v>
      </c>
      <c r="Q19" s="30">
        <v>189.9</v>
      </c>
      <c r="R19" s="30">
        <v>0</v>
      </c>
      <c r="S19" s="30">
        <v>0</v>
      </c>
      <c r="T19" s="30">
        <v>88.5</v>
      </c>
      <c r="U19" s="30">
        <v>162.56</v>
      </c>
      <c r="V19" s="30">
        <v>0</v>
      </c>
      <c r="W19" s="73">
        <v>0</v>
      </c>
      <c r="X19" s="73">
        <v>0</v>
      </c>
      <c r="Y19" s="73">
        <v>0</v>
      </c>
      <c r="Z19" s="73">
        <v>0</v>
      </c>
      <c r="AA19" s="30">
        <v>6</v>
      </c>
      <c r="AB19" s="90">
        <v>0</v>
      </c>
      <c r="AC19" s="30">
        <v>0</v>
      </c>
      <c r="AD19" s="30">
        <v>0</v>
      </c>
      <c r="AE19" s="76">
        <v>22</v>
      </c>
      <c r="AF19" s="30">
        <v>41.97</v>
      </c>
      <c r="AG19" s="30" t="s">
        <v>78</v>
      </c>
    </row>
    <row r="20" spans="1:34" x14ac:dyDescent="0.25">
      <c r="A20" s="29">
        <f>A19+1</f>
        <v>19</v>
      </c>
      <c r="B20" s="30">
        <v>0</v>
      </c>
      <c r="C20" s="73">
        <v>0</v>
      </c>
      <c r="D20" s="73">
        <v>0</v>
      </c>
      <c r="E20" s="73">
        <v>40.799999999999997</v>
      </c>
      <c r="F20" s="73">
        <v>64.900000000000006</v>
      </c>
      <c r="G20" s="73">
        <v>0</v>
      </c>
      <c r="H20" s="30">
        <v>1084.6600000000001</v>
      </c>
      <c r="I20" s="30">
        <v>0</v>
      </c>
      <c r="J20" s="30">
        <v>585.6</v>
      </c>
      <c r="K20" s="30">
        <v>1342.24</v>
      </c>
      <c r="L20" s="30">
        <v>1539.73</v>
      </c>
      <c r="M20" s="30">
        <v>225.83</v>
      </c>
      <c r="N20" s="30">
        <v>968.72</v>
      </c>
      <c r="O20" s="30">
        <v>1640.43</v>
      </c>
      <c r="P20" s="30">
        <v>27.5</v>
      </c>
      <c r="Q20" s="30">
        <v>220.3</v>
      </c>
      <c r="R20" s="30">
        <v>294</v>
      </c>
      <c r="S20" s="30">
        <v>0</v>
      </c>
      <c r="T20" s="30">
        <v>40.799999999999997</v>
      </c>
      <c r="U20" s="30">
        <v>203.03</v>
      </c>
      <c r="V20" s="30">
        <v>0</v>
      </c>
      <c r="W20" s="73">
        <v>0</v>
      </c>
      <c r="X20" s="73">
        <v>0</v>
      </c>
      <c r="Y20" s="73">
        <v>0</v>
      </c>
      <c r="Z20" s="73">
        <v>0</v>
      </c>
      <c r="AA20" s="30">
        <v>6</v>
      </c>
      <c r="AB20" s="90">
        <v>0</v>
      </c>
      <c r="AC20" s="30">
        <v>0</v>
      </c>
      <c r="AD20" s="30">
        <v>0</v>
      </c>
      <c r="AE20" s="73">
        <v>22</v>
      </c>
      <c r="AF20" s="30">
        <v>0</v>
      </c>
      <c r="AG20" s="30">
        <v>0</v>
      </c>
    </row>
    <row r="21" spans="1:34" x14ac:dyDescent="0.25">
      <c r="A21" s="29">
        <f t="shared" si="0"/>
        <v>20</v>
      </c>
      <c r="B21" s="30">
        <v>50</v>
      </c>
      <c r="C21" s="73">
        <v>0</v>
      </c>
      <c r="D21" s="73">
        <v>0</v>
      </c>
      <c r="E21" s="73">
        <v>0</v>
      </c>
      <c r="F21" s="73">
        <v>49.37</v>
      </c>
      <c r="G21" s="73">
        <v>0</v>
      </c>
      <c r="H21" s="30">
        <v>1479.2</v>
      </c>
      <c r="I21" s="30">
        <v>0</v>
      </c>
      <c r="J21" s="30">
        <v>369.6</v>
      </c>
      <c r="K21" s="30">
        <v>645.96</v>
      </c>
      <c r="L21" s="30">
        <v>1624.96</v>
      </c>
      <c r="M21" s="30">
        <v>203.1</v>
      </c>
      <c r="N21" s="30">
        <v>1233.52</v>
      </c>
      <c r="O21" s="30">
        <v>1785.16</v>
      </c>
      <c r="P21" s="30">
        <v>104.62</v>
      </c>
      <c r="Q21" s="30">
        <v>34</v>
      </c>
      <c r="R21" s="30">
        <v>346.14</v>
      </c>
      <c r="S21" s="30">
        <v>0</v>
      </c>
      <c r="T21" s="30">
        <v>52.52</v>
      </c>
      <c r="U21" s="30">
        <v>46</v>
      </c>
      <c r="V21" s="30">
        <v>0</v>
      </c>
      <c r="W21" s="73">
        <v>0</v>
      </c>
      <c r="X21" s="73">
        <v>0</v>
      </c>
      <c r="Y21" s="73">
        <v>0</v>
      </c>
      <c r="Z21" s="73">
        <v>0</v>
      </c>
      <c r="AA21" s="30">
        <v>6</v>
      </c>
      <c r="AB21" s="90">
        <v>0</v>
      </c>
      <c r="AC21" s="30">
        <v>0</v>
      </c>
      <c r="AD21" s="30">
        <v>0</v>
      </c>
      <c r="AE21" s="76">
        <v>0</v>
      </c>
      <c r="AF21" s="30">
        <v>152.88999999999999</v>
      </c>
      <c r="AG21" s="30" t="s">
        <v>33</v>
      </c>
    </row>
    <row r="22" spans="1:34" x14ac:dyDescent="0.25">
      <c r="A22" s="29">
        <f t="shared" si="0"/>
        <v>21</v>
      </c>
      <c r="B22" s="30">
        <v>0</v>
      </c>
      <c r="C22" s="73">
        <v>0</v>
      </c>
      <c r="D22" s="73">
        <v>0</v>
      </c>
      <c r="E22" s="73">
        <v>0</v>
      </c>
      <c r="F22" s="73">
        <v>0</v>
      </c>
      <c r="G22" s="73">
        <v>0</v>
      </c>
      <c r="H22" s="30">
        <v>770.94</v>
      </c>
      <c r="I22" s="30">
        <v>61.8</v>
      </c>
      <c r="J22" s="30">
        <v>670</v>
      </c>
      <c r="K22" s="30">
        <v>1117.8900000000001</v>
      </c>
      <c r="L22" s="30">
        <v>1927.69</v>
      </c>
      <c r="M22" s="30">
        <v>192.82</v>
      </c>
      <c r="N22" s="30">
        <v>942.19</v>
      </c>
      <c r="O22" s="30">
        <v>1473.66</v>
      </c>
      <c r="P22" s="30">
        <v>103.08</v>
      </c>
      <c r="Q22" s="30">
        <v>352.27</v>
      </c>
      <c r="R22" s="30">
        <v>357.4</v>
      </c>
      <c r="S22" s="30">
        <v>0</v>
      </c>
      <c r="T22" s="30">
        <v>60.5</v>
      </c>
      <c r="U22" s="30">
        <v>100.8</v>
      </c>
      <c r="V22" s="30">
        <v>0</v>
      </c>
      <c r="W22" s="73">
        <v>0</v>
      </c>
      <c r="X22" s="73">
        <v>0</v>
      </c>
      <c r="Y22" s="73">
        <v>0</v>
      </c>
      <c r="Z22" s="73">
        <v>0</v>
      </c>
      <c r="AA22" s="30">
        <v>6</v>
      </c>
      <c r="AB22" s="90">
        <v>0</v>
      </c>
      <c r="AC22" s="30">
        <v>0</v>
      </c>
      <c r="AD22" s="30">
        <v>0</v>
      </c>
      <c r="AE22" s="73">
        <v>43.7</v>
      </c>
      <c r="AF22" s="30">
        <v>70</v>
      </c>
      <c r="AG22" s="30" t="s">
        <v>109</v>
      </c>
    </row>
    <row r="23" spans="1:34" x14ac:dyDescent="0.25">
      <c r="A23" s="29">
        <f t="shared" si="0"/>
        <v>22</v>
      </c>
      <c r="B23" s="30">
        <v>0</v>
      </c>
      <c r="C23" s="73">
        <v>0</v>
      </c>
      <c r="D23" s="73">
        <v>0</v>
      </c>
      <c r="E23" s="73">
        <v>83.29</v>
      </c>
      <c r="F23" s="73">
        <v>0</v>
      </c>
      <c r="G23" s="73">
        <v>0</v>
      </c>
      <c r="H23" s="30">
        <v>466.6</v>
      </c>
      <c r="I23" s="30">
        <v>0</v>
      </c>
      <c r="J23" s="30">
        <v>342.04</v>
      </c>
      <c r="K23" s="30">
        <v>425.4</v>
      </c>
      <c r="L23" s="30">
        <v>1338.96</v>
      </c>
      <c r="M23" s="30">
        <v>58.85</v>
      </c>
      <c r="N23" s="30">
        <v>1017.87</v>
      </c>
      <c r="O23" s="30">
        <v>1276.0999999999999</v>
      </c>
      <c r="P23" s="30">
        <v>51.31</v>
      </c>
      <c r="Q23" s="30">
        <v>258.60000000000002</v>
      </c>
      <c r="R23" s="30">
        <v>71.5</v>
      </c>
      <c r="S23" s="30">
        <v>0</v>
      </c>
      <c r="T23" s="30">
        <v>73.400000000000006</v>
      </c>
      <c r="U23" s="30">
        <v>0</v>
      </c>
      <c r="V23" s="30">
        <v>0</v>
      </c>
      <c r="W23" s="73">
        <v>0</v>
      </c>
      <c r="X23" s="73">
        <v>0</v>
      </c>
      <c r="Y23" s="73">
        <v>0</v>
      </c>
      <c r="Z23" s="73">
        <v>0</v>
      </c>
      <c r="AA23" s="30">
        <v>6</v>
      </c>
      <c r="AB23" s="90">
        <v>0</v>
      </c>
      <c r="AC23" s="30">
        <v>0</v>
      </c>
      <c r="AD23" s="30">
        <v>0</v>
      </c>
      <c r="AE23" s="90">
        <v>0</v>
      </c>
      <c r="AF23" s="30">
        <v>0</v>
      </c>
      <c r="AG23" s="30">
        <v>0</v>
      </c>
      <c r="AH23" t="s">
        <v>60</v>
      </c>
    </row>
    <row r="24" spans="1:34" x14ac:dyDescent="0.25">
      <c r="A24" s="29">
        <f t="shared" si="0"/>
        <v>23</v>
      </c>
      <c r="B24" s="30">
        <v>58</v>
      </c>
      <c r="C24" s="73">
        <v>0</v>
      </c>
      <c r="D24" s="73">
        <v>0</v>
      </c>
      <c r="E24" s="73">
        <v>145.01</v>
      </c>
      <c r="F24" s="73">
        <v>0</v>
      </c>
      <c r="G24" s="73">
        <v>0</v>
      </c>
      <c r="H24" s="30">
        <v>784.23</v>
      </c>
      <c r="I24" s="30">
        <v>0</v>
      </c>
      <c r="J24" s="30">
        <v>640.34</v>
      </c>
      <c r="K24" s="30">
        <v>915.53</v>
      </c>
      <c r="L24" s="30">
        <v>1687.15</v>
      </c>
      <c r="M24" s="30">
        <v>129</v>
      </c>
      <c r="N24" s="30">
        <v>1253.79</v>
      </c>
      <c r="O24" s="30">
        <v>1030.52</v>
      </c>
      <c r="P24" s="30">
        <v>69.62</v>
      </c>
      <c r="Q24" s="30">
        <v>20.5</v>
      </c>
      <c r="R24" s="30">
        <v>219.11</v>
      </c>
      <c r="S24" s="30">
        <v>0</v>
      </c>
      <c r="T24" s="30">
        <v>0</v>
      </c>
      <c r="U24" s="30">
        <v>69.900000000000006</v>
      </c>
      <c r="V24" s="30">
        <v>0</v>
      </c>
      <c r="W24" s="73">
        <v>0</v>
      </c>
      <c r="X24" s="73">
        <v>0</v>
      </c>
      <c r="Y24" s="73">
        <v>0</v>
      </c>
      <c r="Z24" s="73">
        <v>0</v>
      </c>
      <c r="AA24" s="30">
        <v>6</v>
      </c>
      <c r="AB24" s="90">
        <v>0</v>
      </c>
      <c r="AC24" s="30">
        <v>0</v>
      </c>
      <c r="AD24" s="30">
        <v>0</v>
      </c>
      <c r="AE24" s="71">
        <v>820</v>
      </c>
      <c r="AF24" s="30">
        <v>33.9</v>
      </c>
      <c r="AG24" s="30" t="s">
        <v>78</v>
      </c>
    </row>
    <row r="25" spans="1:34" x14ac:dyDescent="0.25">
      <c r="A25" s="29">
        <f t="shared" si="0"/>
        <v>24</v>
      </c>
      <c r="B25" s="30">
        <v>0</v>
      </c>
      <c r="C25" s="30">
        <v>0</v>
      </c>
      <c r="D25" s="30">
        <v>0</v>
      </c>
      <c r="E25" s="73">
        <v>0</v>
      </c>
      <c r="F25" s="73">
        <v>253.1</v>
      </c>
      <c r="G25" s="73">
        <v>0</v>
      </c>
      <c r="H25" s="30">
        <v>1427.52</v>
      </c>
      <c r="I25" s="30">
        <v>59.7</v>
      </c>
      <c r="J25" s="30">
        <v>349.5</v>
      </c>
      <c r="K25" s="30">
        <v>450.1</v>
      </c>
      <c r="L25" s="30">
        <v>1195.79</v>
      </c>
      <c r="M25" s="30">
        <v>169.2</v>
      </c>
      <c r="N25" s="30">
        <v>865.21</v>
      </c>
      <c r="O25" s="30">
        <v>1436.65</v>
      </c>
      <c r="P25" s="30">
        <v>0</v>
      </c>
      <c r="Q25" s="30">
        <v>197.9</v>
      </c>
      <c r="R25" s="30">
        <v>258</v>
      </c>
      <c r="S25" s="30">
        <v>0</v>
      </c>
      <c r="T25" s="30">
        <v>49.9</v>
      </c>
      <c r="U25" s="30">
        <v>273.39999999999998</v>
      </c>
      <c r="V25" s="30">
        <v>0</v>
      </c>
      <c r="W25" s="73">
        <v>0</v>
      </c>
      <c r="X25" s="73">
        <v>0</v>
      </c>
      <c r="Y25" s="73">
        <v>0</v>
      </c>
      <c r="Z25" s="73">
        <v>0</v>
      </c>
      <c r="AA25" s="30">
        <v>6</v>
      </c>
      <c r="AB25" s="90">
        <v>0</v>
      </c>
      <c r="AC25" s="30">
        <v>0</v>
      </c>
      <c r="AD25" s="30">
        <v>0</v>
      </c>
      <c r="AE25" s="90">
        <v>0</v>
      </c>
      <c r="AF25" s="30">
        <v>0</v>
      </c>
      <c r="AG25" s="30">
        <v>0</v>
      </c>
    </row>
    <row r="26" spans="1:34" x14ac:dyDescent="0.25">
      <c r="A26" s="29">
        <f t="shared" si="0"/>
        <v>25</v>
      </c>
      <c r="B26" s="30">
        <v>0</v>
      </c>
      <c r="C26" s="30">
        <v>0</v>
      </c>
      <c r="D26" s="30">
        <v>0</v>
      </c>
      <c r="E26" s="73">
        <v>129.47999999999999</v>
      </c>
      <c r="F26" s="73">
        <v>53.8</v>
      </c>
      <c r="G26" s="73">
        <v>0</v>
      </c>
      <c r="H26" s="30">
        <v>1337.65</v>
      </c>
      <c r="I26" s="30">
        <v>0</v>
      </c>
      <c r="J26" s="30">
        <v>373.3</v>
      </c>
      <c r="K26" s="30">
        <v>1105.29</v>
      </c>
      <c r="L26" s="30">
        <v>1310.53</v>
      </c>
      <c r="M26" s="30">
        <v>63.86</v>
      </c>
      <c r="N26" s="30">
        <v>671.74</v>
      </c>
      <c r="O26" s="30">
        <v>1621.2</v>
      </c>
      <c r="P26" s="30">
        <v>184.79</v>
      </c>
      <c r="Q26" s="30">
        <v>209.15</v>
      </c>
      <c r="R26" s="30">
        <v>104.9</v>
      </c>
      <c r="S26" s="30">
        <v>39.4</v>
      </c>
      <c r="T26" s="30">
        <v>182.7</v>
      </c>
      <c r="U26" s="30">
        <v>25.48</v>
      </c>
      <c r="V26" s="30">
        <v>0</v>
      </c>
      <c r="W26" s="73">
        <v>0</v>
      </c>
      <c r="X26" s="73">
        <v>0</v>
      </c>
      <c r="Y26" s="73">
        <v>0</v>
      </c>
      <c r="Z26" s="73">
        <v>0</v>
      </c>
      <c r="AA26" s="30">
        <v>6</v>
      </c>
      <c r="AB26" s="73">
        <v>0</v>
      </c>
      <c r="AC26" s="30">
        <v>0</v>
      </c>
      <c r="AD26" s="30">
        <v>0</v>
      </c>
      <c r="AE26" s="73">
        <v>22</v>
      </c>
      <c r="AF26" s="30">
        <v>14</v>
      </c>
      <c r="AG26" s="30" t="s">
        <v>112</v>
      </c>
    </row>
    <row r="27" spans="1:34" x14ac:dyDescent="0.25">
      <c r="A27" s="29">
        <f t="shared" si="0"/>
        <v>26</v>
      </c>
      <c r="B27" s="30">
        <v>0</v>
      </c>
      <c r="C27" s="73">
        <v>0</v>
      </c>
      <c r="D27" s="73">
        <v>0</v>
      </c>
      <c r="E27" s="73">
        <v>0</v>
      </c>
      <c r="F27" s="73">
        <v>118.6</v>
      </c>
      <c r="G27" s="73">
        <v>0</v>
      </c>
      <c r="H27" s="30">
        <v>1004.95</v>
      </c>
      <c r="I27" s="30">
        <v>0</v>
      </c>
      <c r="J27" s="30">
        <v>463.41</v>
      </c>
      <c r="K27" s="30">
        <v>580.80999999999995</v>
      </c>
      <c r="L27" s="30">
        <v>952.73</v>
      </c>
      <c r="M27" s="30">
        <v>202.8</v>
      </c>
      <c r="N27" s="30" t="s">
        <v>118</v>
      </c>
      <c r="O27" s="30">
        <v>1655.52</v>
      </c>
      <c r="P27" s="30">
        <v>67.150000000000006</v>
      </c>
      <c r="Q27" s="30">
        <v>113.4</v>
      </c>
      <c r="R27" s="30">
        <v>322.5</v>
      </c>
      <c r="S27" s="30">
        <v>0</v>
      </c>
      <c r="T27" s="30">
        <v>53.35</v>
      </c>
      <c r="U27" s="30">
        <v>265.39999999999998</v>
      </c>
      <c r="V27" s="30">
        <v>0</v>
      </c>
      <c r="W27" s="73">
        <v>0</v>
      </c>
      <c r="X27" s="73">
        <v>0</v>
      </c>
      <c r="Y27" s="73">
        <v>0</v>
      </c>
      <c r="Z27" s="73">
        <v>0</v>
      </c>
      <c r="AA27" s="30">
        <v>6</v>
      </c>
      <c r="AB27" s="73">
        <v>0</v>
      </c>
      <c r="AC27" s="30">
        <v>0</v>
      </c>
      <c r="AD27" s="30">
        <v>0</v>
      </c>
      <c r="AE27" s="71">
        <v>64</v>
      </c>
      <c r="AF27" s="30">
        <v>13.99</v>
      </c>
      <c r="AG27" s="30" t="s">
        <v>78</v>
      </c>
    </row>
    <row r="28" spans="1:34" x14ac:dyDescent="0.25">
      <c r="A28" s="29">
        <f t="shared" si="0"/>
        <v>27</v>
      </c>
      <c r="B28" s="30">
        <v>0</v>
      </c>
      <c r="C28" s="73">
        <v>0</v>
      </c>
      <c r="D28" s="73">
        <v>0</v>
      </c>
      <c r="E28" s="73">
        <v>0</v>
      </c>
      <c r="F28" s="73">
        <v>0</v>
      </c>
      <c r="G28" s="73">
        <v>0</v>
      </c>
      <c r="H28" s="30">
        <v>699.91</v>
      </c>
      <c r="I28" s="30">
        <v>0</v>
      </c>
      <c r="J28" s="30">
        <v>613.79999999999995</v>
      </c>
      <c r="K28" s="30">
        <v>1227.31</v>
      </c>
      <c r="L28" s="30">
        <v>1618.35</v>
      </c>
      <c r="M28" s="30">
        <v>169.1</v>
      </c>
      <c r="N28" s="30">
        <v>1000.23</v>
      </c>
      <c r="O28" s="30">
        <v>2077.39</v>
      </c>
      <c r="P28" s="30">
        <v>159.03</v>
      </c>
      <c r="Q28" s="30">
        <v>202.5</v>
      </c>
      <c r="R28" s="30">
        <v>148.80000000000001</v>
      </c>
      <c r="S28" s="30">
        <v>27.9</v>
      </c>
      <c r="T28" s="30">
        <v>117.85</v>
      </c>
      <c r="U28" s="30">
        <v>200.6</v>
      </c>
      <c r="V28" s="30">
        <v>0</v>
      </c>
      <c r="W28" s="73">
        <v>0</v>
      </c>
      <c r="X28" s="73">
        <v>0</v>
      </c>
      <c r="Y28" s="73">
        <v>0</v>
      </c>
      <c r="Z28" s="73">
        <v>0</v>
      </c>
      <c r="AA28" s="30">
        <v>6</v>
      </c>
      <c r="AB28" s="73">
        <v>0</v>
      </c>
      <c r="AC28" s="30">
        <v>0</v>
      </c>
      <c r="AD28" s="30">
        <v>0</v>
      </c>
      <c r="AE28" s="73">
        <v>22</v>
      </c>
      <c r="AF28" s="30">
        <v>51.79</v>
      </c>
      <c r="AG28" s="30" t="s">
        <v>90</v>
      </c>
    </row>
    <row r="29" spans="1:34" x14ac:dyDescent="0.25">
      <c r="A29" s="29">
        <f t="shared" si="0"/>
        <v>28</v>
      </c>
      <c r="B29" s="30">
        <v>159</v>
      </c>
      <c r="C29" s="73">
        <v>0</v>
      </c>
      <c r="D29" s="73">
        <v>0</v>
      </c>
      <c r="E29" s="73">
        <v>0</v>
      </c>
      <c r="F29" s="73">
        <v>0</v>
      </c>
      <c r="G29" s="73">
        <v>52.9</v>
      </c>
      <c r="H29" s="30">
        <v>586.66</v>
      </c>
      <c r="I29" s="30">
        <v>0</v>
      </c>
      <c r="J29" s="30">
        <v>613.4</v>
      </c>
      <c r="K29" s="30">
        <v>1255.8</v>
      </c>
      <c r="L29" s="30">
        <v>1607.1</v>
      </c>
      <c r="M29" s="30">
        <v>145.91</v>
      </c>
      <c r="N29" s="30">
        <v>904.33</v>
      </c>
      <c r="O29" s="30">
        <v>1853.85</v>
      </c>
      <c r="P29" s="30">
        <v>0</v>
      </c>
      <c r="Q29" s="30">
        <v>350</v>
      </c>
      <c r="R29" s="30">
        <v>275.5</v>
      </c>
      <c r="S29" s="30">
        <v>149.80000000000001</v>
      </c>
      <c r="T29" s="30">
        <v>136.19999999999999</v>
      </c>
      <c r="U29" s="30">
        <v>40</v>
      </c>
      <c r="V29" s="30">
        <v>0</v>
      </c>
      <c r="W29" s="73">
        <v>0</v>
      </c>
      <c r="X29" s="73">
        <v>0</v>
      </c>
      <c r="Y29" s="73">
        <v>0</v>
      </c>
      <c r="Z29" s="73">
        <v>0</v>
      </c>
      <c r="AA29" s="30">
        <v>6</v>
      </c>
      <c r="AB29" s="73">
        <v>0</v>
      </c>
      <c r="AC29" s="30">
        <v>0</v>
      </c>
      <c r="AD29" s="30">
        <v>0</v>
      </c>
      <c r="AE29" s="73">
        <v>22</v>
      </c>
      <c r="AF29" s="30">
        <v>0</v>
      </c>
      <c r="AG29" s="30">
        <v>0</v>
      </c>
    </row>
    <row r="30" spans="1:34" x14ac:dyDescent="0.25">
      <c r="A30" s="29">
        <v>29</v>
      </c>
      <c r="B30" s="30">
        <v>84</v>
      </c>
      <c r="C30" s="73">
        <v>0</v>
      </c>
      <c r="D30" s="73">
        <v>0</v>
      </c>
      <c r="E30" s="73">
        <v>35.01</v>
      </c>
      <c r="F30" s="73">
        <v>0</v>
      </c>
      <c r="G30" s="73">
        <v>41.91</v>
      </c>
      <c r="H30" s="30">
        <v>860.55</v>
      </c>
      <c r="I30" s="30">
        <v>0</v>
      </c>
      <c r="J30" s="30">
        <v>378.8</v>
      </c>
      <c r="K30" s="30">
        <v>549.08000000000004</v>
      </c>
      <c r="L30" s="30">
        <v>1030.53</v>
      </c>
      <c r="M30" s="30">
        <v>72.5</v>
      </c>
      <c r="N30" s="30">
        <v>546.82000000000005</v>
      </c>
      <c r="O30" s="30">
        <v>1264.58</v>
      </c>
      <c r="P30" s="30">
        <v>87.7</v>
      </c>
      <c r="Q30" s="30">
        <v>144.56</v>
      </c>
      <c r="R30" s="30">
        <v>139.80000000000001</v>
      </c>
      <c r="S30" s="30">
        <v>0</v>
      </c>
      <c r="T30" s="30">
        <v>164.3</v>
      </c>
      <c r="U30" s="30">
        <v>116.8</v>
      </c>
      <c r="V30" s="30">
        <v>0</v>
      </c>
      <c r="W30" s="73">
        <v>0</v>
      </c>
      <c r="X30" s="73">
        <v>0</v>
      </c>
      <c r="Y30" s="73">
        <v>0</v>
      </c>
      <c r="Z30" s="73">
        <v>0</v>
      </c>
      <c r="AA30" s="30">
        <v>6</v>
      </c>
      <c r="AB30" s="73">
        <v>0</v>
      </c>
      <c r="AC30" s="30">
        <v>0</v>
      </c>
      <c r="AD30" s="30">
        <v>0</v>
      </c>
      <c r="AE30" s="90">
        <v>22</v>
      </c>
      <c r="AF30" s="30">
        <v>0</v>
      </c>
      <c r="AG30" s="30">
        <v>0</v>
      </c>
    </row>
    <row r="31" spans="1:34" x14ac:dyDescent="0.25">
      <c r="A31" s="29">
        <v>30</v>
      </c>
      <c r="B31" s="30">
        <v>0</v>
      </c>
      <c r="C31" s="73">
        <v>0</v>
      </c>
      <c r="D31" s="73">
        <v>0</v>
      </c>
      <c r="E31" s="93">
        <v>83.81</v>
      </c>
      <c r="F31" s="93"/>
      <c r="G31" s="93">
        <v>47.8</v>
      </c>
      <c r="H31" s="92">
        <v>942.7</v>
      </c>
      <c r="I31" s="30">
        <v>0</v>
      </c>
      <c r="J31" s="30">
        <v>636.97</v>
      </c>
      <c r="K31" s="30">
        <v>684.6</v>
      </c>
      <c r="L31" s="30">
        <v>1339.56</v>
      </c>
      <c r="M31" s="30">
        <v>340.1</v>
      </c>
      <c r="N31" s="30">
        <v>932.9</v>
      </c>
      <c r="O31" s="30">
        <v>1183.71</v>
      </c>
      <c r="P31" s="30">
        <v>206.5</v>
      </c>
      <c r="Q31" s="30">
        <v>72.5</v>
      </c>
      <c r="R31" s="30">
        <v>24.9</v>
      </c>
      <c r="S31" s="30">
        <v>0</v>
      </c>
      <c r="T31" s="30">
        <v>141.52000000000001</v>
      </c>
      <c r="U31" s="30">
        <v>190.95</v>
      </c>
      <c r="V31" s="30">
        <v>0</v>
      </c>
      <c r="W31" s="73">
        <v>0</v>
      </c>
      <c r="X31" s="73">
        <v>0</v>
      </c>
      <c r="Y31" s="73">
        <v>0</v>
      </c>
      <c r="Z31" s="73">
        <v>0</v>
      </c>
      <c r="AA31" s="30">
        <v>6</v>
      </c>
      <c r="AB31" s="71">
        <v>3093.2</v>
      </c>
      <c r="AC31" s="30">
        <v>0</v>
      </c>
      <c r="AD31" s="30">
        <v>0</v>
      </c>
      <c r="AE31" s="71">
        <v>720</v>
      </c>
      <c r="AF31" s="30">
        <v>0</v>
      </c>
      <c r="AG31" s="30">
        <v>0</v>
      </c>
    </row>
    <row r="32" spans="1:34" x14ac:dyDescent="0.25">
      <c r="A32" s="29">
        <v>31</v>
      </c>
      <c r="B32" s="30"/>
      <c r="C32" s="73"/>
      <c r="D32" s="73"/>
      <c r="E32" s="73"/>
      <c r="F32" s="73"/>
      <c r="G32" s="73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73"/>
      <c r="X32" s="73"/>
      <c r="Y32" s="90"/>
      <c r="Z32" s="90"/>
      <c r="AA32" s="30"/>
      <c r="AB32" s="30"/>
      <c r="AC32" s="30"/>
      <c r="AD32" s="30"/>
      <c r="AE32" s="30"/>
      <c r="AF32" s="30"/>
      <c r="AG32" s="30"/>
    </row>
    <row r="33" spans="1:33" ht="26.25" customHeight="1" x14ac:dyDescent="0.25">
      <c r="A33" s="28" t="s">
        <v>46</v>
      </c>
      <c r="B33" s="31">
        <f>SUM(B2:B32)</f>
        <v>957</v>
      </c>
      <c r="C33" s="31">
        <f t="shared" ref="C33:D33" si="1">SUM(C2:C32)</f>
        <v>0</v>
      </c>
      <c r="D33" s="31">
        <f t="shared" si="1"/>
        <v>0</v>
      </c>
      <c r="E33" s="31">
        <f t="shared" ref="E33:AG33" si="2">SUM(E2:E32)</f>
        <v>1151.6299999999999</v>
      </c>
      <c r="F33" s="31">
        <f t="shared" si="2"/>
        <v>1167.2599999999998</v>
      </c>
      <c r="G33" s="31">
        <f t="shared" si="2"/>
        <v>1000.9599999999998</v>
      </c>
      <c r="H33" s="31">
        <f t="shared" si="2"/>
        <v>26150.999999999996</v>
      </c>
      <c r="I33" s="31">
        <f t="shared" si="2"/>
        <v>131.5</v>
      </c>
      <c r="J33" s="31">
        <f t="shared" si="2"/>
        <v>14660.26</v>
      </c>
      <c r="K33" s="31">
        <f t="shared" si="2"/>
        <v>27224.7</v>
      </c>
      <c r="L33" s="31">
        <f t="shared" si="2"/>
        <v>38932.739999999991</v>
      </c>
      <c r="M33" s="31">
        <f t="shared" si="2"/>
        <v>6836.0000000000009</v>
      </c>
      <c r="N33" s="31">
        <f t="shared" si="2"/>
        <v>30477.47</v>
      </c>
      <c r="O33" s="31">
        <f t="shared" si="2"/>
        <v>42388.929999999993</v>
      </c>
      <c r="P33" s="31">
        <f t="shared" si="2"/>
        <v>2573.3499999999995</v>
      </c>
      <c r="Q33" s="31">
        <f t="shared" si="2"/>
        <v>5570.8899999999994</v>
      </c>
      <c r="R33" s="31">
        <f t="shared" si="2"/>
        <v>5562.991</v>
      </c>
      <c r="S33" s="31">
        <f t="shared" si="2"/>
        <v>348.16</v>
      </c>
      <c r="T33" s="31">
        <f t="shared" si="2"/>
        <v>2111.69</v>
      </c>
      <c r="U33" s="31">
        <f t="shared" si="2"/>
        <v>4873.630000000001</v>
      </c>
      <c r="V33" s="31">
        <f t="shared" si="2"/>
        <v>0</v>
      </c>
      <c r="W33" s="31">
        <f t="shared" si="2"/>
        <v>0</v>
      </c>
      <c r="X33" s="31">
        <f t="shared" si="2"/>
        <v>0</v>
      </c>
      <c r="Y33" s="31">
        <f t="shared" si="2"/>
        <v>0</v>
      </c>
      <c r="Z33" s="31">
        <f t="shared" si="2"/>
        <v>0</v>
      </c>
      <c r="AA33" s="31">
        <f t="shared" si="2"/>
        <v>180</v>
      </c>
      <c r="AB33" s="31">
        <f t="shared" si="2"/>
        <v>3093.2</v>
      </c>
      <c r="AC33" s="31">
        <f t="shared" si="2"/>
        <v>159.9</v>
      </c>
      <c r="AD33" s="31">
        <f t="shared" si="2"/>
        <v>0</v>
      </c>
      <c r="AE33" s="31">
        <f t="shared" si="2"/>
        <v>3893.25</v>
      </c>
      <c r="AF33" s="31">
        <f t="shared" si="2"/>
        <v>707.79</v>
      </c>
      <c r="AG33" s="31">
        <f t="shared" si="2"/>
        <v>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33"/>
  <sheetViews>
    <sheetView workbookViewId="0">
      <pane ySplit="1" topLeftCell="A20" activePane="bottomLeft" state="frozen"/>
      <selection pane="bottomLeft" activeCell="Y31" sqref="Y31"/>
    </sheetView>
  </sheetViews>
  <sheetFormatPr defaultColWidth="9" defaultRowHeight="15" x14ac:dyDescent="0.25"/>
  <cols>
    <col min="1" max="1" width="7.7109375" bestFit="1" customWidth="1"/>
    <col min="2" max="2" width="12.140625" bestFit="1" customWidth="1"/>
    <col min="3" max="3" width="10.85546875" customWidth="1"/>
    <col min="4" max="4" width="16.5703125" bestFit="1" customWidth="1"/>
    <col min="5" max="5" width="13.28515625" bestFit="1" customWidth="1"/>
    <col min="6" max="6" width="13.28515625" customWidth="1"/>
    <col min="7" max="10" width="13.28515625" bestFit="1" customWidth="1"/>
    <col min="11" max="11" width="13.42578125" bestFit="1" customWidth="1"/>
    <col min="12" max="18" width="12.140625" bestFit="1" customWidth="1"/>
    <col min="19" max="19" width="13.28515625" bestFit="1" customWidth="1"/>
    <col min="20" max="20" width="12.85546875" bestFit="1" customWidth="1"/>
    <col min="21" max="22" width="10.5703125" bestFit="1" customWidth="1"/>
    <col min="23" max="23" width="12.140625" bestFit="1" customWidth="1"/>
    <col min="24" max="24" width="11" customWidth="1"/>
    <col min="25" max="25" width="22.28515625" bestFit="1" customWidth="1"/>
  </cols>
  <sheetData>
    <row r="1" spans="1:25" ht="27.75" customHeight="1" x14ac:dyDescent="0.25">
      <c r="A1" s="28" t="s">
        <v>26</v>
      </c>
      <c r="B1" s="28" t="s">
        <v>27</v>
      </c>
      <c r="C1" s="28" t="s">
        <v>50</v>
      </c>
      <c r="D1" s="28" t="s">
        <v>51</v>
      </c>
      <c r="E1" s="28" t="s">
        <v>47</v>
      </c>
      <c r="F1" s="28" t="s">
        <v>61</v>
      </c>
      <c r="G1" s="28" t="s">
        <v>35</v>
      </c>
      <c r="H1" s="28" t="s">
        <v>34</v>
      </c>
      <c r="I1" s="28" t="s">
        <v>39</v>
      </c>
      <c r="J1" s="28" t="s">
        <v>38</v>
      </c>
      <c r="K1" s="28" t="s">
        <v>28</v>
      </c>
      <c r="L1" s="28" t="s">
        <v>40</v>
      </c>
      <c r="M1" s="28" t="s">
        <v>41</v>
      </c>
      <c r="N1" s="28" t="s">
        <v>42</v>
      </c>
      <c r="O1" s="28" t="s">
        <v>43</v>
      </c>
      <c r="P1" s="28" t="s">
        <v>45</v>
      </c>
      <c r="Q1" s="28" t="s">
        <v>44</v>
      </c>
      <c r="R1" s="28" t="s">
        <v>29</v>
      </c>
      <c r="S1" s="28" t="s">
        <v>30</v>
      </c>
      <c r="T1" s="28" t="s">
        <v>56</v>
      </c>
      <c r="U1" s="28" t="s">
        <v>31</v>
      </c>
      <c r="V1" s="28" t="s">
        <v>56</v>
      </c>
      <c r="W1" s="28" t="s">
        <v>37</v>
      </c>
      <c r="X1" s="28" t="s">
        <v>33</v>
      </c>
      <c r="Y1" s="28" t="s">
        <v>55</v>
      </c>
    </row>
    <row r="2" spans="1:25" x14ac:dyDescent="0.25">
      <c r="A2" s="29">
        <v>1</v>
      </c>
      <c r="B2" s="30">
        <v>0</v>
      </c>
      <c r="C2" s="30">
        <v>0</v>
      </c>
      <c r="D2" s="30">
        <v>0</v>
      </c>
      <c r="E2" s="30">
        <v>0</v>
      </c>
      <c r="F2" s="30">
        <v>0</v>
      </c>
      <c r="G2" s="30">
        <v>0</v>
      </c>
      <c r="H2" s="30">
        <v>0</v>
      </c>
      <c r="I2" s="30">
        <v>169.2</v>
      </c>
      <c r="J2" s="30">
        <v>1193.4000000000001</v>
      </c>
      <c r="K2" s="30">
        <v>1699.3</v>
      </c>
      <c r="L2" s="30">
        <v>0</v>
      </c>
      <c r="M2" s="30">
        <v>28.5</v>
      </c>
      <c r="N2" s="30">
        <v>0</v>
      </c>
      <c r="O2" s="30">
        <v>0</v>
      </c>
      <c r="P2" s="30">
        <v>0</v>
      </c>
      <c r="Q2" s="30">
        <v>36.299999999999997</v>
      </c>
      <c r="R2" s="30">
        <v>0</v>
      </c>
      <c r="S2" s="30">
        <v>0</v>
      </c>
      <c r="T2" s="30">
        <v>0</v>
      </c>
      <c r="U2" s="30">
        <v>0</v>
      </c>
      <c r="V2" s="30">
        <v>0</v>
      </c>
      <c r="W2" s="30">
        <v>0</v>
      </c>
      <c r="X2" s="30">
        <v>38.090000000000003</v>
      </c>
      <c r="Y2" s="30" t="s">
        <v>78</v>
      </c>
    </row>
    <row r="3" spans="1:25" x14ac:dyDescent="0.25">
      <c r="A3" s="29">
        <f>A2+1</f>
        <v>2</v>
      </c>
      <c r="B3" s="30">
        <v>0</v>
      </c>
      <c r="C3" s="30">
        <v>0</v>
      </c>
      <c r="D3" s="30">
        <v>0</v>
      </c>
      <c r="E3" s="30">
        <v>0</v>
      </c>
      <c r="F3" s="30">
        <v>0</v>
      </c>
      <c r="G3" s="30">
        <v>0</v>
      </c>
      <c r="H3" s="30">
        <v>0</v>
      </c>
      <c r="I3" s="30">
        <v>136.4</v>
      </c>
      <c r="J3" s="30">
        <v>1192.7</v>
      </c>
      <c r="K3" s="30">
        <v>1272.7</v>
      </c>
      <c r="L3" s="30">
        <v>0</v>
      </c>
      <c r="M3" s="30">
        <v>64.900000000000006</v>
      </c>
      <c r="N3" s="30">
        <v>158.19999999999999</v>
      </c>
      <c r="O3" s="30">
        <v>0</v>
      </c>
      <c r="P3" s="30">
        <v>0</v>
      </c>
      <c r="Q3" s="30">
        <v>199.8</v>
      </c>
      <c r="R3" s="30">
        <v>0</v>
      </c>
      <c r="S3" s="30">
        <v>0</v>
      </c>
      <c r="T3" s="30">
        <v>0</v>
      </c>
      <c r="U3" s="30">
        <v>0</v>
      </c>
      <c r="V3" s="30">
        <v>0</v>
      </c>
      <c r="W3" s="71">
        <v>766.3</v>
      </c>
      <c r="X3" s="30">
        <v>0</v>
      </c>
      <c r="Y3" s="30">
        <v>0</v>
      </c>
    </row>
    <row r="4" spans="1:25" x14ac:dyDescent="0.25">
      <c r="A4" s="29">
        <f t="shared" ref="A4:A29" si="0">A3+1</f>
        <v>3</v>
      </c>
      <c r="B4" s="30">
        <v>50</v>
      </c>
      <c r="C4" s="73">
        <v>0</v>
      </c>
      <c r="D4" s="73">
        <v>0</v>
      </c>
      <c r="E4" s="30">
        <v>1090.5</v>
      </c>
      <c r="F4" s="30">
        <v>264</v>
      </c>
      <c r="G4" s="30">
        <v>0</v>
      </c>
      <c r="H4" s="30">
        <v>0</v>
      </c>
      <c r="I4" s="30">
        <v>157.6</v>
      </c>
      <c r="J4" s="30">
        <v>2094.5</v>
      </c>
      <c r="K4" s="30">
        <v>1108.5999999999999</v>
      </c>
      <c r="L4" s="30">
        <v>0</v>
      </c>
      <c r="M4" s="30">
        <v>0</v>
      </c>
      <c r="N4" s="30">
        <v>306.2</v>
      </c>
      <c r="O4" s="30">
        <v>0</v>
      </c>
      <c r="P4" s="30">
        <v>41.4</v>
      </c>
      <c r="Q4" s="30">
        <v>368.1</v>
      </c>
      <c r="R4" s="30">
        <v>0</v>
      </c>
      <c r="S4" s="30">
        <v>0</v>
      </c>
      <c r="T4" s="30">
        <v>0</v>
      </c>
      <c r="U4" s="30">
        <v>0</v>
      </c>
      <c r="V4" s="30">
        <v>0</v>
      </c>
      <c r="W4" s="73">
        <v>0</v>
      </c>
      <c r="X4" s="30">
        <v>50</v>
      </c>
      <c r="Y4" s="30" t="s">
        <v>78</v>
      </c>
    </row>
    <row r="5" spans="1:25" x14ac:dyDescent="0.25">
      <c r="A5" s="29">
        <f t="shared" si="0"/>
        <v>4</v>
      </c>
      <c r="B5" s="30">
        <v>30</v>
      </c>
      <c r="C5" s="73">
        <v>0</v>
      </c>
      <c r="D5" s="73">
        <v>0</v>
      </c>
      <c r="E5" s="30">
        <v>766.25</v>
      </c>
      <c r="F5" s="30">
        <v>664.7</v>
      </c>
      <c r="G5" s="30">
        <v>0</v>
      </c>
      <c r="H5" s="30">
        <v>0</v>
      </c>
      <c r="I5" s="30">
        <v>283</v>
      </c>
      <c r="J5" s="30">
        <v>991</v>
      </c>
      <c r="K5" s="30">
        <v>2135.09</v>
      </c>
      <c r="L5" s="30">
        <v>137.4</v>
      </c>
      <c r="M5" s="30">
        <v>51.9</v>
      </c>
      <c r="N5" s="30">
        <v>221.4</v>
      </c>
      <c r="O5" s="30">
        <v>0</v>
      </c>
      <c r="P5" s="30">
        <v>43.5</v>
      </c>
      <c r="Q5" s="30">
        <v>165.6</v>
      </c>
      <c r="R5" s="30">
        <v>0</v>
      </c>
      <c r="S5" s="30">
        <v>0</v>
      </c>
      <c r="T5" s="30">
        <v>0</v>
      </c>
      <c r="U5" s="30">
        <v>0</v>
      </c>
      <c r="V5" s="30">
        <v>0</v>
      </c>
      <c r="W5" s="73">
        <v>0</v>
      </c>
      <c r="X5" s="30">
        <v>6.9</v>
      </c>
      <c r="Y5" s="30" t="s">
        <v>78</v>
      </c>
    </row>
    <row r="6" spans="1:25" x14ac:dyDescent="0.25">
      <c r="A6" s="29">
        <f t="shared" si="0"/>
        <v>5</v>
      </c>
      <c r="B6" s="30">
        <v>0</v>
      </c>
      <c r="C6" s="73">
        <v>0</v>
      </c>
      <c r="D6" s="73">
        <v>0</v>
      </c>
      <c r="E6" s="30">
        <v>1084.1500000000001</v>
      </c>
      <c r="F6" s="30">
        <v>474.7</v>
      </c>
      <c r="G6" s="30">
        <v>0</v>
      </c>
      <c r="H6" s="30">
        <v>0</v>
      </c>
      <c r="I6" s="30">
        <v>109.8</v>
      </c>
      <c r="J6" s="30">
        <v>1608.7</v>
      </c>
      <c r="K6" s="30">
        <v>2048.66</v>
      </c>
      <c r="L6" s="30">
        <v>0</v>
      </c>
      <c r="M6" s="30">
        <v>310.8</v>
      </c>
      <c r="N6" s="30">
        <v>211.5</v>
      </c>
      <c r="O6" s="30">
        <v>40.1</v>
      </c>
      <c r="P6" s="30">
        <v>0</v>
      </c>
      <c r="Q6" s="30">
        <v>416.1</v>
      </c>
      <c r="R6" s="30">
        <v>0</v>
      </c>
      <c r="S6" s="30">
        <v>0</v>
      </c>
      <c r="T6" s="30">
        <v>0</v>
      </c>
      <c r="U6" s="73">
        <v>0</v>
      </c>
      <c r="V6" s="73">
        <v>0</v>
      </c>
      <c r="W6" s="73">
        <v>0</v>
      </c>
      <c r="X6" s="30">
        <v>44</v>
      </c>
      <c r="Y6" s="30" t="s">
        <v>78</v>
      </c>
    </row>
    <row r="7" spans="1:25" x14ac:dyDescent="0.25">
      <c r="A7" s="29">
        <f t="shared" si="0"/>
        <v>6</v>
      </c>
      <c r="B7" s="30">
        <v>0</v>
      </c>
      <c r="C7" s="73">
        <v>0</v>
      </c>
      <c r="D7" s="73">
        <v>0</v>
      </c>
      <c r="E7" s="30">
        <v>648.45000000000005</v>
      </c>
      <c r="F7" s="30">
        <v>174.3</v>
      </c>
      <c r="G7" s="30">
        <v>0</v>
      </c>
      <c r="H7" s="30">
        <v>0</v>
      </c>
      <c r="I7" s="30">
        <v>32</v>
      </c>
      <c r="J7" s="30">
        <v>907.1</v>
      </c>
      <c r="K7" s="30">
        <v>2025.8</v>
      </c>
      <c r="L7" s="30">
        <v>32.9</v>
      </c>
      <c r="M7" s="30">
        <v>137.69999999999999</v>
      </c>
      <c r="N7" s="30">
        <v>32.9</v>
      </c>
      <c r="O7" s="30">
        <v>0</v>
      </c>
      <c r="P7" s="30">
        <v>0</v>
      </c>
      <c r="Q7" s="30">
        <v>240.7</v>
      </c>
      <c r="R7" s="30">
        <v>0</v>
      </c>
      <c r="S7" s="30">
        <v>0</v>
      </c>
      <c r="T7" s="30">
        <v>0</v>
      </c>
      <c r="U7" s="73">
        <v>0</v>
      </c>
      <c r="V7" s="73">
        <v>0</v>
      </c>
      <c r="W7" s="73">
        <v>11</v>
      </c>
      <c r="X7" s="30">
        <v>0</v>
      </c>
      <c r="Y7" s="30">
        <v>0</v>
      </c>
    </row>
    <row r="8" spans="1:25" x14ac:dyDescent="0.25">
      <c r="A8" s="29">
        <f t="shared" si="0"/>
        <v>7</v>
      </c>
      <c r="B8" s="30">
        <v>0</v>
      </c>
      <c r="C8" s="73">
        <v>0</v>
      </c>
      <c r="D8" s="73">
        <v>0</v>
      </c>
      <c r="E8" s="30">
        <v>540.20000000000005</v>
      </c>
      <c r="F8" s="30">
        <v>339.6</v>
      </c>
      <c r="G8" s="30">
        <v>0</v>
      </c>
      <c r="H8" s="30">
        <v>0</v>
      </c>
      <c r="I8" s="30">
        <v>251.6</v>
      </c>
      <c r="J8" s="30">
        <v>1903.8</v>
      </c>
      <c r="K8" s="30">
        <v>1967.8</v>
      </c>
      <c r="L8" s="30">
        <v>0</v>
      </c>
      <c r="M8" s="30">
        <v>56.5</v>
      </c>
      <c r="N8" s="30">
        <v>165.3</v>
      </c>
      <c r="O8" s="30">
        <v>25.5</v>
      </c>
      <c r="P8" s="30">
        <v>0</v>
      </c>
      <c r="Q8" s="30">
        <v>238.8</v>
      </c>
      <c r="R8" s="30">
        <v>0</v>
      </c>
      <c r="S8" s="30">
        <v>0</v>
      </c>
      <c r="T8" s="30">
        <v>0</v>
      </c>
      <c r="U8" s="73">
        <v>0</v>
      </c>
      <c r="V8" s="73">
        <v>0</v>
      </c>
      <c r="W8" s="73">
        <v>0</v>
      </c>
      <c r="X8" s="30">
        <v>0</v>
      </c>
      <c r="Y8" s="30">
        <v>0</v>
      </c>
    </row>
    <row r="9" spans="1:25" x14ac:dyDescent="0.25">
      <c r="A9" s="29">
        <f t="shared" si="0"/>
        <v>8</v>
      </c>
      <c r="B9" s="30">
        <v>100</v>
      </c>
      <c r="C9" s="73">
        <v>0</v>
      </c>
      <c r="D9" s="73">
        <v>0</v>
      </c>
      <c r="E9" s="30">
        <v>594.51</v>
      </c>
      <c r="F9" s="30">
        <v>217.7</v>
      </c>
      <c r="G9" s="30">
        <v>0</v>
      </c>
      <c r="H9" s="30">
        <v>0</v>
      </c>
      <c r="I9" s="30">
        <v>15.8</v>
      </c>
      <c r="J9" s="30">
        <v>1413.2</v>
      </c>
      <c r="K9" s="30">
        <v>2278.8000000000002</v>
      </c>
      <c r="L9" s="30">
        <v>0</v>
      </c>
      <c r="M9" s="30">
        <v>162.69999999999999</v>
      </c>
      <c r="N9" s="30">
        <v>111.4</v>
      </c>
      <c r="O9" s="30">
        <v>0</v>
      </c>
      <c r="P9" s="30">
        <v>0</v>
      </c>
      <c r="Q9" s="30">
        <v>32.9</v>
      </c>
      <c r="R9" s="30">
        <v>0</v>
      </c>
      <c r="S9" s="73">
        <v>0</v>
      </c>
      <c r="T9" s="73">
        <v>0</v>
      </c>
      <c r="U9" s="73">
        <v>0</v>
      </c>
      <c r="V9" s="73">
        <v>0</v>
      </c>
      <c r="W9" s="73">
        <v>0</v>
      </c>
      <c r="X9" s="30">
        <v>0</v>
      </c>
      <c r="Y9" s="30">
        <v>0</v>
      </c>
    </row>
    <row r="10" spans="1:25" x14ac:dyDescent="0.25">
      <c r="A10" s="29">
        <f t="shared" si="0"/>
        <v>9</v>
      </c>
      <c r="B10" s="30">
        <v>0</v>
      </c>
      <c r="C10" s="73">
        <v>0</v>
      </c>
      <c r="D10" s="73">
        <v>0</v>
      </c>
      <c r="E10" s="30">
        <v>578.70000000000005</v>
      </c>
      <c r="F10" s="30">
        <v>199.5</v>
      </c>
      <c r="G10" s="30">
        <v>0</v>
      </c>
      <c r="H10" s="30">
        <v>0</v>
      </c>
      <c r="I10" s="30">
        <v>202.1</v>
      </c>
      <c r="J10" s="30">
        <v>1076.5999999999999</v>
      </c>
      <c r="K10" s="30">
        <v>981.9</v>
      </c>
      <c r="L10" s="30">
        <v>0</v>
      </c>
      <c r="M10" s="30">
        <v>99.7</v>
      </c>
      <c r="N10" s="30">
        <v>209.1</v>
      </c>
      <c r="O10" s="30">
        <v>0</v>
      </c>
      <c r="P10" s="30">
        <v>188.5</v>
      </c>
      <c r="Q10" s="30">
        <v>271.60000000000002</v>
      </c>
      <c r="R10" s="30">
        <v>0</v>
      </c>
      <c r="S10" s="73">
        <v>0</v>
      </c>
      <c r="T10" s="73">
        <v>0</v>
      </c>
      <c r="U10" s="30">
        <v>0</v>
      </c>
      <c r="V10" s="30">
        <v>0</v>
      </c>
      <c r="W10" s="71">
        <v>782.3</v>
      </c>
      <c r="X10" s="30">
        <v>15.4</v>
      </c>
      <c r="Y10" s="30" t="s">
        <v>78</v>
      </c>
    </row>
    <row r="11" spans="1:25" x14ac:dyDescent="0.25">
      <c r="A11" s="29">
        <f t="shared" si="0"/>
        <v>10</v>
      </c>
      <c r="B11" s="30">
        <v>0</v>
      </c>
      <c r="C11" s="73">
        <v>0</v>
      </c>
      <c r="D11" s="73">
        <v>0</v>
      </c>
      <c r="E11" s="30">
        <v>833.45</v>
      </c>
      <c r="F11" s="30">
        <v>208.5</v>
      </c>
      <c r="G11" s="30">
        <v>0</v>
      </c>
      <c r="H11" s="30">
        <v>0</v>
      </c>
      <c r="I11" s="30">
        <v>147.5</v>
      </c>
      <c r="J11" s="30">
        <v>809.79</v>
      </c>
      <c r="K11" s="30">
        <v>1532.8</v>
      </c>
      <c r="L11" s="30">
        <v>60.5</v>
      </c>
      <c r="M11" s="30">
        <v>104.5</v>
      </c>
      <c r="N11" s="30">
        <v>176.7</v>
      </c>
      <c r="O11" s="30">
        <v>0</v>
      </c>
      <c r="P11" s="30">
        <v>55.4</v>
      </c>
      <c r="Q11" s="30">
        <v>125.5</v>
      </c>
      <c r="R11" s="30"/>
      <c r="S11" s="91">
        <v>28.85</v>
      </c>
      <c r="T11" s="91" t="s">
        <v>86</v>
      </c>
      <c r="U11" s="30">
        <v>0</v>
      </c>
      <c r="V11" s="30">
        <v>0</v>
      </c>
      <c r="W11" s="73">
        <v>34.69</v>
      </c>
      <c r="X11" s="30">
        <v>0</v>
      </c>
      <c r="Y11" s="30">
        <v>0</v>
      </c>
    </row>
    <row r="12" spans="1:25" x14ac:dyDescent="0.25">
      <c r="A12" s="29">
        <f t="shared" si="0"/>
        <v>11</v>
      </c>
      <c r="B12" s="30">
        <v>50</v>
      </c>
      <c r="C12" s="73">
        <v>0</v>
      </c>
      <c r="D12" s="73">
        <v>0</v>
      </c>
      <c r="E12" s="30">
        <v>721.35</v>
      </c>
      <c r="F12" s="30">
        <v>296.3</v>
      </c>
      <c r="G12" s="30">
        <v>0</v>
      </c>
      <c r="H12" s="30">
        <v>0</v>
      </c>
      <c r="I12" s="30">
        <v>226</v>
      </c>
      <c r="J12" s="30">
        <v>993.9</v>
      </c>
      <c r="K12" s="30">
        <v>1914.3</v>
      </c>
      <c r="L12" s="30">
        <v>0</v>
      </c>
      <c r="M12" s="30">
        <v>155.1</v>
      </c>
      <c r="N12" s="30">
        <v>100.3</v>
      </c>
      <c r="O12" s="30">
        <v>0</v>
      </c>
      <c r="P12" s="30">
        <v>118.7</v>
      </c>
      <c r="Q12" s="30">
        <v>263.8</v>
      </c>
      <c r="R12" s="30">
        <v>0</v>
      </c>
      <c r="S12" s="30">
        <v>0</v>
      </c>
      <c r="T12" s="30">
        <v>0</v>
      </c>
      <c r="U12" s="30">
        <v>0</v>
      </c>
      <c r="V12" s="30">
        <v>0</v>
      </c>
      <c r="W12" s="73">
        <v>0</v>
      </c>
      <c r="X12" s="30">
        <v>31.45</v>
      </c>
      <c r="Y12" s="30" t="s">
        <v>78</v>
      </c>
    </row>
    <row r="13" spans="1:25" x14ac:dyDescent="0.25">
      <c r="A13" s="29">
        <f t="shared" si="0"/>
        <v>12</v>
      </c>
      <c r="B13" s="30">
        <v>0</v>
      </c>
      <c r="C13" s="73">
        <v>0</v>
      </c>
      <c r="D13" s="73">
        <v>0</v>
      </c>
      <c r="E13" s="30">
        <v>306.8</v>
      </c>
      <c r="F13" s="30">
        <v>537.4</v>
      </c>
      <c r="G13" s="30">
        <v>0</v>
      </c>
      <c r="H13" s="30">
        <v>0</v>
      </c>
      <c r="I13" s="30">
        <v>286</v>
      </c>
      <c r="J13" s="30">
        <v>901.6</v>
      </c>
      <c r="K13" s="30">
        <v>2040.6</v>
      </c>
      <c r="L13" s="30">
        <v>0</v>
      </c>
      <c r="M13" s="30">
        <v>181.1</v>
      </c>
      <c r="N13" s="30">
        <v>308.10000000000002</v>
      </c>
      <c r="O13" s="30">
        <v>0</v>
      </c>
      <c r="P13" s="30">
        <v>32.9</v>
      </c>
      <c r="Q13" s="30">
        <v>181.2</v>
      </c>
      <c r="R13" s="30">
        <v>0</v>
      </c>
      <c r="S13" s="30">
        <v>18</v>
      </c>
      <c r="T13" s="30" t="s">
        <v>99</v>
      </c>
      <c r="U13" s="30">
        <v>0</v>
      </c>
      <c r="V13" s="30">
        <v>0</v>
      </c>
      <c r="W13" s="71">
        <v>0</v>
      </c>
      <c r="X13" s="30">
        <v>0</v>
      </c>
      <c r="Y13" s="30">
        <v>0</v>
      </c>
    </row>
    <row r="14" spans="1:25" x14ac:dyDescent="0.25">
      <c r="A14" s="29">
        <f t="shared" si="0"/>
        <v>13</v>
      </c>
      <c r="B14" s="30">
        <v>29</v>
      </c>
      <c r="C14" s="73">
        <v>0</v>
      </c>
      <c r="D14" s="73">
        <v>0</v>
      </c>
      <c r="E14" s="30">
        <v>1035.3</v>
      </c>
      <c r="F14" s="30">
        <v>258.60000000000002</v>
      </c>
      <c r="G14" s="30">
        <v>0</v>
      </c>
      <c r="H14" s="30">
        <v>0</v>
      </c>
      <c r="I14" s="30">
        <v>141.1</v>
      </c>
      <c r="J14" s="30">
        <v>1313.4</v>
      </c>
      <c r="K14" s="30">
        <v>1832.9</v>
      </c>
      <c r="L14" s="30">
        <v>0</v>
      </c>
      <c r="M14" s="30">
        <v>94.2</v>
      </c>
      <c r="N14" s="30">
        <v>328.7</v>
      </c>
      <c r="O14" s="30">
        <v>44</v>
      </c>
      <c r="P14" s="30">
        <v>79.400000000000006</v>
      </c>
      <c r="Q14" s="30">
        <v>114.8</v>
      </c>
      <c r="R14" s="30">
        <v>0</v>
      </c>
      <c r="S14" s="73">
        <v>18</v>
      </c>
      <c r="T14" s="73" t="s">
        <v>100</v>
      </c>
      <c r="U14" s="30">
        <v>0</v>
      </c>
      <c r="V14" s="73">
        <v>0</v>
      </c>
      <c r="W14" s="73">
        <v>11</v>
      </c>
      <c r="X14" s="30">
        <v>30.5</v>
      </c>
      <c r="Y14" s="30" t="s">
        <v>78</v>
      </c>
    </row>
    <row r="15" spans="1:25" x14ac:dyDescent="0.25">
      <c r="A15" s="29">
        <f t="shared" si="0"/>
        <v>14</v>
      </c>
      <c r="B15" s="30">
        <v>150</v>
      </c>
      <c r="C15" s="73">
        <v>0</v>
      </c>
      <c r="D15" s="73">
        <v>0</v>
      </c>
      <c r="E15" s="30">
        <v>0</v>
      </c>
      <c r="F15" s="30">
        <v>139.6</v>
      </c>
      <c r="G15" s="30">
        <v>0</v>
      </c>
      <c r="H15" s="30">
        <v>0</v>
      </c>
      <c r="I15" s="30">
        <v>0</v>
      </c>
      <c r="J15" s="30">
        <v>1080.5</v>
      </c>
      <c r="K15" s="30">
        <v>2180.59</v>
      </c>
      <c r="L15" s="30">
        <v>0</v>
      </c>
      <c r="M15" s="30">
        <v>129.6</v>
      </c>
      <c r="N15" s="30">
        <v>42.4</v>
      </c>
      <c r="O15" s="30">
        <v>0</v>
      </c>
      <c r="P15" s="30">
        <v>32.9</v>
      </c>
      <c r="Q15" s="30">
        <v>65.8</v>
      </c>
      <c r="R15" s="30">
        <v>32.9</v>
      </c>
      <c r="S15" s="73">
        <v>18</v>
      </c>
      <c r="T15" s="73" t="s">
        <v>101</v>
      </c>
      <c r="U15" s="30">
        <v>0</v>
      </c>
      <c r="V15" s="73">
        <v>0</v>
      </c>
      <c r="W15" s="73">
        <v>0</v>
      </c>
      <c r="X15" s="30">
        <v>0</v>
      </c>
      <c r="Y15" s="30">
        <v>0</v>
      </c>
    </row>
    <row r="16" spans="1:25" x14ac:dyDescent="0.25">
      <c r="A16" s="29">
        <f t="shared" si="0"/>
        <v>15</v>
      </c>
      <c r="B16" s="30">
        <v>52</v>
      </c>
      <c r="C16" s="73">
        <v>0</v>
      </c>
      <c r="D16" s="73">
        <v>0</v>
      </c>
      <c r="E16" s="30">
        <v>222.6</v>
      </c>
      <c r="F16" s="30">
        <v>296.3</v>
      </c>
      <c r="G16" s="30">
        <v>0</v>
      </c>
      <c r="H16" s="30">
        <v>0</v>
      </c>
      <c r="I16" s="30">
        <v>49.4</v>
      </c>
      <c r="J16" s="30">
        <v>1068.0999999999999</v>
      </c>
      <c r="K16" s="30">
        <v>22.37</v>
      </c>
      <c r="L16" s="30">
        <v>0</v>
      </c>
      <c r="M16" s="30">
        <v>8.5</v>
      </c>
      <c r="N16" s="30">
        <v>60.7</v>
      </c>
      <c r="O16" s="30">
        <v>17</v>
      </c>
      <c r="P16" s="30">
        <v>0</v>
      </c>
      <c r="Q16" s="30">
        <v>52.7</v>
      </c>
      <c r="R16" s="30">
        <v>0</v>
      </c>
      <c r="S16" s="73">
        <v>18</v>
      </c>
      <c r="T16" s="73" t="s">
        <v>96</v>
      </c>
      <c r="U16" s="30">
        <v>0</v>
      </c>
      <c r="V16" s="73">
        <v>0</v>
      </c>
      <c r="W16" s="73">
        <v>0</v>
      </c>
      <c r="X16" s="30">
        <v>0</v>
      </c>
      <c r="Y16" s="30">
        <v>0</v>
      </c>
    </row>
    <row r="17" spans="1:25" x14ac:dyDescent="0.25">
      <c r="A17" s="29">
        <f t="shared" si="0"/>
        <v>16</v>
      </c>
      <c r="B17" s="73">
        <v>200</v>
      </c>
      <c r="C17" s="73">
        <v>0</v>
      </c>
      <c r="D17" s="73">
        <v>0</v>
      </c>
      <c r="E17" s="30">
        <v>1139.5999999999999</v>
      </c>
      <c r="F17" s="30">
        <v>360.8</v>
      </c>
      <c r="G17" s="30">
        <v>0</v>
      </c>
      <c r="H17" s="30">
        <v>0</v>
      </c>
      <c r="I17" s="30">
        <v>244.9</v>
      </c>
      <c r="J17" s="30">
        <v>839.3</v>
      </c>
      <c r="K17" s="30">
        <v>1491.7</v>
      </c>
      <c r="L17" s="30">
        <v>122</v>
      </c>
      <c r="M17" s="30">
        <v>73.2</v>
      </c>
      <c r="N17" s="30">
        <v>111.2</v>
      </c>
      <c r="O17" s="30">
        <v>32.9</v>
      </c>
      <c r="P17" s="30">
        <v>0</v>
      </c>
      <c r="Q17" s="30">
        <v>167.9</v>
      </c>
      <c r="R17" s="30">
        <v>0</v>
      </c>
      <c r="S17" s="73">
        <v>18</v>
      </c>
      <c r="T17" s="73" t="s">
        <v>102</v>
      </c>
      <c r="U17" s="73">
        <v>0</v>
      </c>
      <c r="V17" s="73">
        <v>0</v>
      </c>
      <c r="W17" s="71">
        <v>766.3</v>
      </c>
      <c r="X17" s="30">
        <v>71.75</v>
      </c>
      <c r="Y17" s="30" t="s">
        <v>33</v>
      </c>
    </row>
    <row r="18" spans="1:25" x14ac:dyDescent="0.25">
      <c r="A18" s="29">
        <f t="shared" si="0"/>
        <v>17</v>
      </c>
      <c r="B18" s="73">
        <v>50</v>
      </c>
      <c r="C18" s="73">
        <v>0</v>
      </c>
      <c r="D18" s="73">
        <v>0</v>
      </c>
      <c r="E18" s="30">
        <v>348.3</v>
      </c>
      <c r="F18" s="30">
        <v>273.89999999999998</v>
      </c>
      <c r="G18" s="30">
        <v>0</v>
      </c>
      <c r="H18" s="30">
        <v>0</v>
      </c>
      <c r="I18" s="30">
        <v>85.2</v>
      </c>
      <c r="J18" s="30">
        <v>1117.3</v>
      </c>
      <c r="K18" s="30">
        <v>1712.2</v>
      </c>
      <c r="L18" s="30">
        <v>0</v>
      </c>
      <c r="M18" s="30">
        <v>56.3</v>
      </c>
      <c r="N18" s="30">
        <v>84.9</v>
      </c>
      <c r="O18" s="30">
        <v>0</v>
      </c>
      <c r="P18" s="30">
        <v>84.3</v>
      </c>
      <c r="Q18" s="30">
        <v>348.3</v>
      </c>
      <c r="R18" s="30">
        <v>0</v>
      </c>
      <c r="S18" s="73">
        <v>100</v>
      </c>
      <c r="T18" s="73" t="s">
        <v>94</v>
      </c>
      <c r="U18" s="73">
        <v>0</v>
      </c>
      <c r="V18" s="73">
        <v>0</v>
      </c>
      <c r="W18" s="73">
        <v>0</v>
      </c>
      <c r="X18" s="30">
        <v>26.95</v>
      </c>
      <c r="Y18" s="30" t="s">
        <v>78</v>
      </c>
    </row>
    <row r="19" spans="1:25" x14ac:dyDescent="0.25">
      <c r="A19" s="29">
        <f t="shared" si="0"/>
        <v>18</v>
      </c>
      <c r="B19" s="73">
        <v>0</v>
      </c>
      <c r="C19" s="73">
        <v>0</v>
      </c>
      <c r="D19" s="73">
        <v>0</v>
      </c>
      <c r="E19" s="30">
        <v>375.4</v>
      </c>
      <c r="F19" s="30">
        <v>252</v>
      </c>
      <c r="G19" s="30">
        <v>0</v>
      </c>
      <c r="H19" s="30">
        <v>0</v>
      </c>
      <c r="I19" s="30">
        <v>32.9</v>
      </c>
      <c r="J19" s="30">
        <v>917.4</v>
      </c>
      <c r="K19" s="30">
        <v>1355.7</v>
      </c>
      <c r="L19" s="30">
        <v>84.9</v>
      </c>
      <c r="M19" s="30">
        <v>45.8</v>
      </c>
      <c r="N19" s="30">
        <v>82.9</v>
      </c>
      <c r="O19" s="30">
        <v>0</v>
      </c>
      <c r="P19" s="30">
        <v>32.9</v>
      </c>
      <c r="Q19" s="30">
        <v>423.8</v>
      </c>
      <c r="R19" s="30">
        <v>28.5</v>
      </c>
      <c r="S19" s="73">
        <v>0</v>
      </c>
      <c r="T19" s="73">
        <v>0</v>
      </c>
      <c r="U19" s="73">
        <v>0</v>
      </c>
      <c r="V19" s="73">
        <v>0</v>
      </c>
      <c r="W19" s="73">
        <v>0</v>
      </c>
      <c r="X19" s="30">
        <v>0</v>
      </c>
      <c r="Y19" s="30">
        <v>0</v>
      </c>
    </row>
    <row r="20" spans="1:25" x14ac:dyDescent="0.25">
      <c r="A20" s="29">
        <f>A19+1</f>
        <v>19</v>
      </c>
      <c r="B20" s="73">
        <v>24</v>
      </c>
      <c r="C20" s="73">
        <v>0</v>
      </c>
      <c r="D20" s="73">
        <v>0</v>
      </c>
      <c r="E20" s="30">
        <v>837.2</v>
      </c>
      <c r="F20" s="30">
        <v>263.39999999999998</v>
      </c>
      <c r="G20" s="30">
        <v>0</v>
      </c>
      <c r="H20" s="30">
        <v>0</v>
      </c>
      <c r="I20" s="30">
        <v>299.8</v>
      </c>
      <c r="J20" s="30">
        <v>1552.6</v>
      </c>
      <c r="K20" s="30">
        <v>1682.2</v>
      </c>
      <c r="L20" s="30">
        <v>0</v>
      </c>
      <c r="M20" s="30">
        <v>85.2</v>
      </c>
      <c r="N20" s="73">
        <v>150.1</v>
      </c>
      <c r="O20" s="30">
        <v>32.9</v>
      </c>
      <c r="P20" s="30">
        <v>9.9</v>
      </c>
      <c r="Q20" s="30">
        <v>202.2</v>
      </c>
      <c r="R20" s="30">
        <v>0</v>
      </c>
      <c r="S20" s="71">
        <v>0</v>
      </c>
      <c r="T20" s="71">
        <v>0</v>
      </c>
      <c r="U20" s="73">
        <v>0</v>
      </c>
      <c r="V20" s="73">
        <v>0</v>
      </c>
      <c r="W20" s="73">
        <v>44</v>
      </c>
      <c r="X20" s="30">
        <v>0</v>
      </c>
      <c r="Y20" s="30">
        <v>0</v>
      </c>
    </row>
    <row r="21" spans="1:25" x14ac:dyDescent="0.25">
      <c r="A21" s="29">
        <f t="shared" si="0"/>
        <v>20</v>
      </c>
      <c r="B21" s="73">
        <v>0</v>
      </c>
      <c r="C21" s="73">
        <v>0</v>
      </c>
      <c r="D21" s="73">
        <v>0</v>
      </c>
      <c r="E21" s="30">
        <v>929.2</v>
      </c>
      <c r="F21" s="30">
        <v>209</v>
      </c>
      <c r="G21" s="30">
        <v>0</v>
      </c>
      <c r="H21" s="30">
        <v>0</v>
      </c>
      <c r="I21" s="30">
        <v>193.4</v>
      </c>
      <c r="J21" s="30">
        <v>1163.7</v>
      </c>
      <c r="K21" s="30">
        <v>1485.9</v>
      </c>
      <c r="L21" s="30">
        <v>85.3</v>
      </c>
      <c r="M21" s="30">
        <v>112.3</v>
      </c>
      <c r="N21" s="30">
        <v>103.3</v>
      </c>
      <c r="O21" s="30">
        <v>0</v>
      </c>
      <c r="P21" s="30">
        <v>0</v>
      </c>
      <c r="Q21" s="30">
        <v>175.4</v>
      </c>
      <c r="R21" s="30">
        <v>0</v>
      </c>
      <c r="S21" s="30">
        <v>0</v>
      </c>
      <c r="T21" s="30">
        <v>0</v>
      </c>
      <c r="U21" s="30">
        <v>0</v>
      </c>
      <c r="V21" s="30">
        <v>0</v>
      </c>
      <c r="W21" s="30">
        <v>0</v>
      </c>
      <c r="X21" s="30">
        <v>0</v>
      </c>
      <c r="Y21" s="30">
        <v>0</v>
      </c>
    </row>
    <row r="22" spans="1:25" x14ac:dyDescent="0.25">
      <c r="A22" s="29">
        <f t="shared" si="0"/>
        <v>21</v>
      </c>
      <c r="B22" s="73">
        <v>80</v>
      </c>
      <c r="C22" s="73">
        <v>0</v>
      </c>
      <c r="D22" s="73">
        <v>0</v>
      </c>
      <c r="E22" s="30">
        <v>324</v>
      </c>
      <c r="F22" s="30">
        <v>222.2</v>
      </c>
      <c r="G22" s="30">
        <v>0</v>
      </c>
      <c r="H22" s="30">
        <v>0</v>
      </c>
      <c r="I22" s="30">
        <v>133.69999999999999</v>
      </c>
      <c r="J22" s="30">
        <v>1018.7</v>
      </c>
      <c r="K22" s="30">
        <v>2645.7</v>
      </c>
      <c r="L22" s="30">
        <v>0</v>
      </c>
      <c r="M22" s="30">
        <v>28.5</v>
      </c>
      <c r="N22" s="30">
        <v>235.8</v>
      </c>
      <c r="O22" s="30">
        <v>0</v>
      </c>
      <c r="P22" s="30">
        <v>0</v>
      </c>
      <c r="Q22" s="30">
        <v>32.9</v>
      </c>
      <c r="R22" s="30">
        <v>0</v>
      </c>
      <c r="S22" s="30">
        <v>0</v>
      </c>
      <c r="T22" s="30">
        <v>0</v>
      </c>
      <c r="U22" s="30">
        <v>0</v>
      </c>
      <c r="V22" s="30">
        <v>0</v>
      </c>
      <c r="W22" s="30">
        <v>0</v>
      </c>
      <c r="X22" s="30">
        <v>0</v>
      </c>
      <c r="Y22" s="30">
        <v>0</v>
      </c>
    </row>
    <row r="23" spans="1:25" x14ac:dyDescent="0.25">
      <c r="A23" s="29">
        <f t="shared" si="0"/>
        <v>22</v>
      </c>
      <c r="B23" s="73">
        <v>0</v>
      </c>
      <c r="C23" s="73">
        <v>0</v>
      </c>
      <c r="D23" s="73">
        <v>0</v>
      </c>
      <c r="E23" s="30">
        <v>659.05</v>
      </c>
      <c r="F23" s="30">
        <v>187.2</v>
      </c>
      <c r="G23" s="30">
        <v>0</v>
      </c>
      <c r="H23" s="30">
        <v>0</v>
      </c>
      <c r="I23" s="30">
        <v>127.2</v>
      </c>
      <c r="J23" s="30">
        <v>1838.8</v>
      </c>
      <c r="K23" s="30">
        <v>1266.4100000000001</v>
      </c>
      <c r="L23" s="30">
        <v>0</v>
      </c>
      <c r="M23" s="30">
        <v>94.7</v>
      </c>
      <c r="N23" s="30">
        <v>259</v>
      </c>
      <c r="O23" s="30">
        <v>65.8</v>
      </c>
      <c r="P23" s="30">
        <v>0</v>
      </c>
      <c r="Q23" s="30">
        <v>32.9</v>
      </c>
      <c r="R23" s="30">
        <v>82.8</v>
      </c>
      <c r="S23" s="30">
        <v>0</v>
      </c>
      <c r="T23" s="30">
        <v>0</v>
      </c>
      <c r="U23" s="30">
        <v>0</v>
      </c>
      <c r="V23" s="30">
        <v>0</v>
      </c>
      <c r="W23" s="30">
        <v>0</v>
      </c>
      <c r="X23" s="30">
        <v>17.98</v>
      </c>
      <c r="Y23" s="30" t="s">
        <v>78</v>
      </c>
    </row>
    <row r="24" spans="1:25" x14ac:dyDescent="0.25">
      <c r="A24" s="29">
        <f t="shared" si="0"/>
        <v>23</v>
      </c>
      <c r="B24" s="73">
        <v>0</v>
      </c>
      <c r="C24" s="73">
        <v>0</v>
      </c>
      <c r="D24" s="73">
        <v>0</v>
      </c>
      <c r="E24" s="30">
        <v>884.85</v>
      </c>
      <c r="F24" s="30">
        <v>420.5</v>
      </c>
      <c r="G24" s="30">
        <v>0</v>
      </c>
      <c r="H24" s="30">
        <v>0</v>
      </c>
      <c r="I24" s="30">
        <v>296.7</v>
      </c>
      <c r="J24" s="30">
        <v>762.4</v>
      </c>
      <c r="K24" s="30">
        <v>1396.4</v>
      </c>
      <c r="L24" s="30">
        <v>0</v>
      </c>
      <c r="M24" s="30">
        <v>75</v>
      </c>
      <c r="N24" s="30">
        <v>183.7</v>
      </c>
      <c r="O24" s="30">
        <v>0</v>
      </c>
      <c r="P24" s="30">
        <v>116.7</v>
      </c>
      <c r="Q24" s="30">
        <v>420.6</v>
      </c>
      <c r="R24" s="30">
        <v>0</v>
      </c>
      <c r="S24" s="30">
        <v>0</v>
      </c>
      <c r="T24" s="30">
        <v>0</v>
      </c>
      <c r="U24" s="30">
        <v>0</v>
      </c>
      <c r="V24" s="30">
        <v>0</v>
      </c>
      <c r="W24" s="71">
        <v>782.3</v>
      </c>
      <c r="X24" s="30">
        <v>0</v>
      </c>
      <c r="Y24" s="30">
        <v>0</v>
      </c>
    </row>
    <row r="25" spans="1:25" x14ac:dyDescent="0.25">
      <c r="A25" s="29">
        <f t="shared" si="0"/>
        <v>24</v>
      </c>
      <c r="B25" s="30">
        <v>0</v>
      </c>
      <c r="C25" s="30">
        <v>150</v>
      </c>
      <c r="D25" s="30" t="s">
        <v>110</v>
      </c>
      <c r="E25" s="30">
        <v>556.55999999999995</v>
      </c>
      <c r="F25" s="30">
        <v>355.5</v>
      </c>
      <c r="G25" s="30">
        <v>0</v>
      </c>
      <c r="H25" s="30">
        <v>0</v>
      </c>
      <c r="I25" s="30">
        <v>382.6</v>
      </c>
      <c r="J25" s="30">
        <v>706.5</v>
      </c>
      <c r="K25" s="30">
        <v>1571.7</v>
      </c>
      <c r="L25" s="30">
        <v>127.8</v>
      </c>
      <c r="M25" s="30">
        <v>413.4</v>
      </c>
      <c r="N25" s="30">
        <v>65.8</v>
      </c>
      <c r="O25" s="30">
        <v>65.81</v>
      </c>
      <c r="P25" s="30">
        <v>0</v>
      </c>
      <c r="Q25" s="30">
        <v>237.1</v>
      </c>
      <c r="R25" s="30">
        <v>0</v>
      </c>
      <c r="S25" s="30">
        <v>0</v>
      </c>
      <c r="T25" s="30">
        <v>0</v>
      </c>
      <c r="U25" s="30">
        <v>0</v>
      </c>
      <c r="V25" s="30">
        <v>0</v>
      </c>
      <c r="W25" s="30">
        <v>11</v>
      </c>
      <c r="X25" s="30">
        <v>20</v>
      </c>
      <c r="Y25" s="30" t="s">
        <v>78</v>
      </c>
    </row>
    <row r="26" spans="1:25" x14ac:dyDescent="0.25">
      <c r="A26" s="29">
        <f t="shared" si="0"/>
        <v>25</v>
      </c>
      <c r="B26" s="30">
        <v>0</v>
      </c>
      <c r="C26" s="30">
        <v>0</v>
      </c>
      <c r="D26" s="30">
        <v>0</v>
      </c>
      <c r="E26" s="30">
        <v>650.11</v>
      </c>
      <c r="F26" s="30">
        <v>172.9</v>
      </c>
      <c r="G26" s="30">
        <v>0</v>
      </c>
      <c r="H26" s="30">
        <v>0</v>
      </c>
      <c r="I26" s="30">
        <v>20</v>
      </c>
      <c r="J26" s="30">
        <v>1692</v>
      </c>
      <c r="K26" s="30">
        <v>2035.8</v>
      </c>
      <c r="L26" s="30">
        <v>0</v>
      </c>
      <c r="M26" s="30">
        <v>199.9</v>
      </c>
      <c r="N26" s="30">
        <v>334.1</v>
      </c>
      <c r="O26" s="30">
        <v>0</v>
      </c>
      <c r="P26" s="30">
        <v>9.9</v>
      </c>
      <c r="Q26" s="30">
        <v>237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30">
        <v>0</v>
      </c>
      <c r="X26" s="30">
        <v>0</v>
      </c>
      <c r="Y26" s="30">
        <v>0</v>
      </c>
    </row>
    <row r="27" spans="1:25" x14ac:dyDescent="0.25">
      <c r="A27" s="29">
        <f t="shared" si="0"/>
        <v>26</v>
      </c>
      <c r="B27" s="30">
        <v>155</v>
      </c>
      <c r="C27" s="30">
        <v>0</v>
      </c>
      <c r="D27" s="30">
        <v>0</v>
      </c>
      <c r="E27" s="30">
        <v>984.6</v>
      </c>
      <c r="F27" s="30">
        <v>410.6</v>
      </c>
      <c r="G27" s="30">
        <v>0</v>
      </c>
      <c r="H27" s="30">
        <v>0</v>
      </c>
      <c r="I27" s="30">
        <v>93</v>
      </c>
      <c r="J27" s="30">
        <v>1456</v>
      </c>
      <c r="K27" s="30">
        <v>1469.7</v>
      </c>
      <c r="L27" s="30">
        <v>43.8</v>
      </c>
      <c r="M27" s="30">
        <v>125.01</v>
      </c>
      <c r="N27" s="30">
        <v>211.9</v>
      </c>
      <c r="O27" s="30">
        <v>0</v>
      </c>
      <c r="P27" s="30">
        <v>45.5</v>
      </c>
      <c r="Q27" s="30">
        <v>171.7</v>
      </c>
      <c r="R27" s="30">
        <v>0</v>
      </c>
      <c r="S27" s="30">
        <v>0</v>
      </c>
      <c r="T27" s="30">
        <v>0</v>
      </c>
      <c r="U27" s="30">
        <v>0</v>
      </c>
      <c r="V27" s="30">
        <v>0</v>
      </c>
      <c r="W27" s="71">
        <v>0</v>
      </c>
      <c r="X27" s="30">
        <v>9</v>
      </c>
      <c r="Y27" s="30" t="s">
        <v>33</v>
      </c>
    </row>
    <row r="28" spans="1:25" x14ac:dyDescent="0.25">
      <c r="A28" s="29">
        <f t="shared" si="0"/>
        <v>27</v>
      </c>
      <c r="B28" s="30">
        <v>50</v>
      </c>
      <c r="C28" s="30">
        <v>0</v>
      </c>
      <c r="D28" s="30">
        <v>0</v>
      </c>
      <c r="E28" s="30">
        <v>764.4</v>
      </c>
      <c r="F28" s="30">
        <v>366.5</v>
      </c>
      <c r="G28" s="30">
        <v>0</v>
      </c>
      <c r="H28" s="30">
        <v>0</v>
      </c>
      <c r="I28" s="30">
        <v>129.19999999999999</v>
      </c>
      <c r="J28" s="30">
        <v>1290.5</v>
      </c>
      <c r="K28" s="30">
        <v>2648.9</v>
      </c>
      <c r="L28" s="30">
        <v>0</v>
      </c>
      <c r="M28" s="30">
        <v>22.9</v>
      </c>
      <c r="N28" s="30">
        <v>236.14</v>
      </c>
      <c r="O28" s="30">
        <v>0</v>
      </c>
      <c r="P28" s="30">
        <v>32.9</v>
      </c>
      <c r="Q28" s="30">
        <v>229</v>
      </c>
      <c r="R28" s="30">
        <v>0</v>
      </c>
      <c r="S28" s="30">
        <v>0</v>
      </c>
      <c r="T28" s="30">
        <v>0</v>
      </c>
      <c r="U28" s="30">
        <v>0</v>
      </c>
      <c r="V28" s="30">
        <v>0</v>
      </c>
      <c r="W28" s="30">
        <v>20</v>
      </c>
      <c r="X28" s="30">
        <v>20</v>
      </c>
      <c r="Y28" s="30" t="s">
        <v>33</v>
      </c>
    </row>
    <row r="29" spans="1:25" x14ac:dyDescent="0.25">
      <c r="A29" s="29">
        <f t="shared" si="0"/>
        <v>28</v>
      </c>
      <c r="B29" s="30">
        <v>0</v>
      </c>
      <c r="C29" s="30">
        <v>0</v>
      </c>
      <c r="D29" s="30">
        <v>0</v>
      </c>
      <c r="E29" s="30">
        <v>0</v>
      </c>
      <c r="F29" s="30">
        <v>213.4</v>
      </c>
      <c r="G29" s="30">
        <v>0</v>
      </c>
      <c r="H29" s="30">
        <v>0</v>
      </c>
      <c r="I29" s="30">
        <v>8.5</v>
      </c>
      <c r="J29" s="30">
        <v>1947.5</v>
      </c>
      <c r="K29" s="30">
        <v>3295.1</v>
      </c>
      <c r="L29" s="30">
        <v>0</v>
      </c>
      <c r="M29" s="30">
        <v>180.5</v>
      </c>
      <c r="N29" s="30">
        <v>261.60000000000002</v>
      </c>
      <c r="O29" s="30">
        <v>32.9</v>
      </c>
      <c r="P29" s="30">
        <v>503</v>
      </c>
      <c r="Q29" s="30">
        <v>36.9</v>
      </c>
      <c r="R29" s="30">
        <v>0</v>
      </c>
      <c r="S29" s="30">
        <v>0</v>
      </c>
      <c r="T29" s="30">
        <v>0</v>
      </c>
      <c r="U29" s="30">
        <v>0</v>
      </c>
      <c r="V29" s="30">
        <v>0</v>
      </c>
      <c r="W29" s="30">
        <v>0</v>
      </c>
      <c r="X29" s="30">
        <v>131.59</v>
      </c>
      <c r="Y29" s="30" t="s">
        <v>78</v>
      </c>
    </row>
    <row r="30" spans="1:25" x14ac:dyDescent="0.25">
      <c r="A30" s="29">
        <v>29</v>
      </c>
      <c r="B30" s="30">
        <v>43</v>
      </c>
      <c r="C30" s="30">
        <v>0</v>
      </c>
      <c r="D30" s="30">
        <v>0</v>
      </c>
      <c r="E30" s="30">
        <v>0</v>
      </c>
      <c r="F30" s="30">
        <v>125.9</v>
      </c>
      <c r="G30" s="30">
        <v>0</v>
      </c>
      <c r="H30" s="30">
        <v>0</v>
      </c>
      <c r="I30" s="30">
        <v>0</v>
      </c>
      <c r="J30" s="30">
        <v>1587.5</v>
      </c>
      <c r="K30" s="30">
        <v>2224.6999999999998</v>
      </c>
      <c r="L30" s="30">
        <v>0</v>
      </c>
      <c r="M30" s="30">
        <v>171.4</v>
      </c>
      <c r="N30" s="30">
        <v>145.69999999999999</v>
      </c>
      <c r="O30" s="30">
        <v>27.8</v>
      </c>
      <c r="P30" s="30">
        <v>179.2</v>
      </c>
      <c r="Q30" s="30">
        <v>64.099999999999994</v>
      </c>
      <c r="R30" s="30">
        <v>0</v>
      </c>
      <c r="S30" s="30">
        <v>0</v>
      </c>
      <c r="T30" s="30">
        <v>0</v>
      </c>
      <c r="U30" s="30">
        <v>0</v>
      </c>
      <c r="V30" s="30">
        <v>0</v>
      </c>
      <c r="W30" s="71">
        <v>0</v>
      </c>
      <c r="X30" s="30">
        <v>0</v>
      </c>
      <c r="Y30" s="30">
        <v>0</v>
      </c>
    </row>
    <row r="31" spans="1:25" x14ac:dyDescent="0.25">
      <c r="A31" s="29">
        <v>30</v>
      </c>
      <c r="B31" s="30">
        <v>0</v>
      </c>
      <c r="C31" s="30">
        <v>0</v>
      </c>
      <c r="D31" s="30">
        <v>0</v>
      </c>
      <c r="E31" s="30">
        <v>0</v>
      </c>
      <c r="F31" s="30">
        <v>108</v>
      </c>
      <c r="G31" s="30">
        <v>0</v>
      </c>
      <c r="H31" s="30">
        <v>0</v>
      </c>
      <c r="I31" s="30">
        <v>41.4</v>
      </c>
      <c r="J31" s="30">
        <v>1109.3</v>
      </c>
      <c r="K31" s="30">
        <v>735.41</v>
      </c>
      <c r="L31" s="30">
        <v>0</v>
      </c>
      <c r="M31" s="30">
        <v>0</v>
      </c>
      <c r="N31" s="30">
        <v>91.7</v>
      </c>
      <c r="O31" s="30">
        <v>0</v>
      </c>
      <c r="P31" s="30">
        <v>65.8</v>
      </c>
      <c r="Q31" s="30">
        <v>240.1</v>
      </c>
      <c r="R31" s="30">
        <v>0</v>
      </c>
      <c r="S31" s="30">
        <v>0</v>
      </c>
      <c r="T31" s="30">
        <v>0</v>
      </c>
      <c r="U31" s="30">
        <v>0</v>
      </c>
      <c r="V31" s="30">
        <v>0</v>
      </c>
      <c r="W31" s="30">
        <v>0</v>
      </c>
      <c r="X31" s="30">
        <v>71.8</v>
      </c>
      <c r="Y31" s="30" t="s">
        <v>123</v>
      </c>
    </row>
    <row r="32" spans="1:25" x14ac:dyDescent="0.25">
      <c r="A32" s="29">
        <v>31</v>
      </c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</row>
    <row r="33" spans="1:25" ht="24.75" customHeight="1" x14ac:dyDescent="0.25">
      <c r="A33" s="28" t="s">
        <v>46</v>
      </c>
      <c r="B33" s="31">
        <f t="shared" ref="B33:Y33" si="1">SUM(B2:B32)</f>
        <v>1063</v>
      </c>
      <c r="C33" s="31">
        <f t="shared" si="1"/>
        <v>150</v>
      </c>
      <c r="D33" s="31">
        <f t="shared" si="1"/>
        <v>0</v>
      </c>
      <c r="E33" s="31">
        <f t="shared" si="1"/>
        <v>16875.530000000002</v>
      </c>
      <c r="F33" s="31">
        <f t="shared" si="1"/>
        <v>8012.9999999999982</v>
      </c>
      <c r="G33" s="31">
        <f t="shared" si="1"/>
        <v>0</v>
      </c>
      <c r="H33" s="31">
        <f t="shared" si="1"/>
        <v>0</v>
      </c>
      <c r="I33" s="31">
        <f t="shared" si="1"/>
        <v>4295.9999999999991</v>
      </c>
      <c r="J33" s="31">
        <f t="shared" si="1"/>
        <v>37547.790000000008</v>
      </c>
      <c r="K33" s="31">
        <f t="shared" si="1"/>
        <v>52059.73</v>
      </c>
      <c r="L33" s="31">
        <f t="shared" si="1"/>
        <v>694.59999999999991</v>
      </c>
      <c r="M33" s="31">
        <f t="shared" si="1"/>
        <v>3269.8100000000004</v>
      </c>
      <c r="N33" s="31">
        <f t="shared" si="1"/>
        <v>4990.74</v>
      </c>
      <c r="O33" s="31">
        <f t="shared" si="1"/>
        <v>384.71</v>
      </c>
      <c r="P33" s="31">
        <f t="shared" si="1"/>
        <v>1672.7999999999997</v>
      </c>
      <c r="Q33" s="31">
        <f t="shared" si="1"/>
        <v>5793.6000000000013</v>
      </c>
      <c r="R33" s="31">
        <f t="shared" si="1"/>
        <v>144.19999999999999</v>
      </c>
      <c r="S33" s="31">
        <f t="shared" si="1"/>
        <v>218.85</v>
      </c>
      <c r="T33" s="31">
        <f t="shared" si="1"/>
        <v>0</v>
      </c>
      <c r="U33" s="31">
        <f t="shared" si="1"/>
        <v>0</v>
      </c>
      <c r="V33" s="31">
        <f t="shared" si="1"/>
        <v>0</v>
      </c>
      <c r="W33" s="31">
        <f t="shared" si="1"/>
        <v>3228.8900000000003</v>
      </c>
      <c r="X33" s="31">
        <f t="shared" si="1"/>
        <v>585.41</v>
      </c>
      <c r="Y33" s="31">
        <f t="shared" si="1"/>
        <v>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F37"/>
  <sheetViews>
    <sheetView tabSelected="1" topLeftCell="R1" zoomScale="110" zoomScaleNormal="110" workbookViewId="0">
      <pane ySplit="1" topLeftCell="A20" activePane="bottomLeft" state="frozen"/>
      <selection pane="bottomLeft" activeCell="Y29" sqref="Y29"/>
    </sheetView>
  </sheetViews>
  <sheetFormatPr defaultRowHeight="11.25" x14ac:dyDescent="0.2"/>
  <cols>
    <col min="1" max="1" width="6.7109375" style="72" bestFit="1" customWidth="1"/>
    <col min="2" max="2" width="12.42578125" style="72" bestFit="1" customWidth="1"/>
    <col min="3" max="3" width="10.7109375" style="72" bestFit="1" customWidth="1"/>
    <col min="4" max="4" width="17" style="72" bestFit="1" customWidth="1"/>
    <col min="5" max="6" width="13.28515625" style="72" bestFit="1" customWidth="1"/>
    <col min="7" max="7" width="13.28515625" style="72" customWidth="1"/>
    <col min="8" max="9" width="12.28515625" style="72" bestFit="1" customWidth="1"/>
    <col min="10" max="11" width="13.5703125" style="72" bestFit="1" customWidth="1"/>
    <col min="12" max="12" width="12.42578125" style="72" bestFit="1" customWidth="1"/>
    <col min="13" max="14" width="13.5703125" style="72" bestFit="1" customWidth="1"/>
    <col min="15" max="17" width="12.42578125" style="72" bestFit="1" customWidth="1"/>
    <col min="18" max="18" width="10.85546875" style="72" bestFit="1" customWidth="1"/>
    <col min="19" max="20" width="12.42578125" style="72" bestFit="1" customWidth="1"/>
    <col min="21" max="21" width="10.85546875" style="72" bestFit="1" customWidth="1"/>
    <col min="22" max="22" width="12.28515625" style="72" bestFit="1" customWidth="1"/>
    <col min="23" max="23" width="16.85546875" style="72" bestFit="1" customWidth="1"/>
    <col min="24" max="24" width="10.7109375" style="72" bestFit="1" customWidth="1"/>
    <col min="25" max="25" width="24.85546875" style="72" bestFit="1" customWidth="1"/>
    <col min="26" max="26" width="9.85546875" style="72" customWidth="1"/>
    <col min="27" max="27" width="9" style="72" bestFit="1" customWidth="1"/>
    <col min="28" max="28" width="10.7109375" style="72" bestFit="1" customWidth="1"/>
    <col min="29" max="30" width="12.42578125" style="72" bestFit="1" customWidth="1"/>
    <col min="31" max="31" width="12.28515625" style="72" bestFit="1" customWidth="1"/>
    <col min="32" max="32" width="16.28515625" style="72" bestFit="1" customWidth="1"/>
    <col min="33" max="16384" width="9.140625" style="72"/>
  </cols>
  <sheetData>
    <row r="1" spans="1:32" ht="27" customHeight="1" x14ac:dyDescent="0.2">
      <c r="A1" s="28" t="s">
        <v>26</v>
      </c>
      <c r="B1" s="28" t="s">
        <v>27</v>
      </c>
      <c r="C1" s="28" t="s">
        <v>52</v>
      </c>
      <c r="D1" s="28" t="s">
        <v>51</v>
      </c>
      <c r="E1" s="28" t="s">
        <v>59</v>
      </c>
      <c r="F1" s="28" t="s">
        <v>47</v>
      </c>
      <c r="G1" s="28" t="s">
        <v>75</v>
      </c>
      <c r="H1" s="28" t="s">
        <v>65</v>
      </c>
      <c r="I1" s="28" t="s">
        <v>48</v>
      </c>
      <c r="J1" s="28" t="s">
        <v>35</v>
      </c>
      <c r="K1" s="28" t="s">
        <v>34</v>
      </c>
      <c r="L1" s="28" t="s">
        <v>39</v>
      </c>
      <c r="M1" s="28" t="s">
        <v>38</v>
      </c>
      <c r="N1" s="28" t="s">
        <v>28</v>
      </c>
      <c r="O1" s="28" t="s">
        <v>40</v>
      </c>
      <c r="P1" s="28" t="s">
        <v>41</v>
      </c>
      <c r="Q1" s="28" t="s">
        <v>42</v>
      </c>
      <c r="R1" s="28" t="s">
        <v>43</v>
      </c>
      <c r="S1" s="28" t="s">
        <v>45</v>
      </c>
      <c r="T1" s="28" t="s">
        <v>44</v>
      </c>
      <c r="U1" s="28" t="s">
        <v>29</v>
      </c>
      <c r="V1" s="28" t="s">
        <v>30</v>
      </c>
      <c r="W1" s="28" t="s">
        <v>56</v>
      </c>
      <c r="X1" s="28" t="s">
        <v>31</v>
      </c>
      <c r="Y1" s="28" t="s">
        <v>56</v>
      </c>
      <c r="Z1" s="28" t="s">
        <v>66</v>
      </c>
      <c r="AA1" s="28" t="s">
        <v>56</v>
      </c>
      <c r="AB1" s="28" t="s">
        <v>32</v>
      </c>
      <c r="AC1" s="28" t="s">
        <v>36</v>
      </c>
      <c r="AD1" s="28" t="s">
        <v>37</v>
      </c>
      <c r="AE1" s="28" t="s">
        <v>33</v>
      </c>
      <c r="AF1" s="28" t="s">
        <v>111</v>
      </c>
    </row>
    <row r="2" spans="1:32" ht="15" x14ac:dyDescent="0.25">
      <c r="A2" s="29">
        <v>1</v>
      </c>
      <c r="B2" s="30">
        <v>98.5</v>
      </c>
      <c r="C2" s="73">
        <v>0</v>
      </c>
      <c r="D2" s="73">
        <v>0</v>
      </c>
      <c r="E2" s="73">
        <v>426.3</v>
      </c>
      <c r="F2" s="30">
        <v>939.7</v>
      </c>
      <c r="G2" s="30">
        <v>231.02</v>
      </c>
      <c r="H2" s="30">
        <v>427.09</v>
      </c>
      <c r="I2" s="30">
        <v>0</v>
      </c>
      <c r="J2" s="30">
        <v>989</v>
      </c>
      <c r="K2" s="30">
        <v>839.1</v>
      </c>
      <c r="L2" s="30">
        <v>0</v>
      </c>
      <c r="M2" s="30">
        <v>1067.2</v>
      </c>
      <c r="N2" s="30">
        <v>1631.22</v>
      </c>
      <c r="O2" s="30">
        <v>234.1</v>
      </c>
      <c r="P2" s="30">
        <v>177.3</v>
      </c>
      <c r="Q2" s="30">
        <v>246.2</v>
      </c>
      <c r="R2" s="30">
        <v>36.9</v>
      </c>
      <c r="S2" s="30">
        <v>119.2</v>
      </c>
      <c r="T2" s="30">
        <v>125.6</v>
      </c>
      <c r="U2" s="30">
        <v>0</v>
      </c>
      <c r="V2" s="30">
        <v>0</v>
      </c>
      <c r="W2" s="90">
        <v>0</v>
      </c>
      <c r="X2" s="90">
        <v>0</v>
      </c>
      <c r="Y2" s="90">
        <v>0</v>
      </c>
      <c r="Z2" s="73">
        <v>0</v>
      </c>
      <c r="AA2" s="73">
        <v>0</v>
      </c>
      <c r="AB2" s="30">
        <v>10</v>
      </c>
      <c r="AC2" s="90">
        <v>0</v>
      </c>
      <c r="AD2" s="90">
        <v>0</v>
      </c>
      <c r="AE2" s="30">
        <v>17.95</v>
      </c>
      <c r="AF2" s="30" t="s">
        <v>78</v>
      </c>
    </row>
    <row r="3" spans="1:32" ht="15" x14ac:dyDescent="0.25">
      <c r="A3" s="29">
        <f>A2+1</f>
        <v>2</v>
      </c>
      <c r="B3" s="30">
        <v>123.4</v>
      </c>
      <c r="C3" s="73">
        <v>0</v>
      </c>
      <c r="D3" s="73">
        <v>0</v>
      </c>
      <c r="E3" s="73">
        <v>466.7</v>
      </c>
      <c r="F3" s="30">
        <v>425.59</v>
      </c>
      <c r="G3" s="30">
        <v>204.2</v>
      </c>
      <c r="H3" s="30">
        <v>46.9</v>
      </c>
      <c r="I3" s="30">
        <v>0</v>
      </c>
      <c r="J3" s="30">
        <v>430</v>
      </c>
      <c r="K3" s="30">
        <v>631.94000000000005</v>
      </c>
      <c r="L3" s="30">
        <v>133.87</v>
      </c>
      <c r="M3" s="30">
        <v>886.65</v>
      </c>
      <c r="N3" s="30">
        <v>1011.58</v>
      </c>
      <c r="O3" s="30">
        <v>133.80000000000001</v>
      </c>
      <c r="P3" s="30">
        <v>27.8</v>
      </c>
      <c r="Q3" s="30">
        <v>113.5</v>
      </c>
      <c r="R3" s="30">
        <v>0</v>
      </c>
      <c r="S3" s="30">
        <v>138.6</v>
      </c>
      <c r="T3" s="30">
        <v>109.38</v>
      </c>
      <c r="U3" s="30">
        <v>0</v>
      </c>
      <c r="V3" s="30">
        <v>0</v>
      </c>
      <c r="W3" s="90">
        <v>0</v>
      </c>
      <c r="X3" s="90">
        <v>0</v>
      </c>
      <c r="Y3" s="90">
        <v>0</v>
      </c>
      <c r="Z3" s="73">
        <v>0</v>
      </c>
      <c r="AA3" s="73">
        <v>0</v>
      </c>
      <c r="AB3" s="30">
        <v>10</v>
      </c>
      <c r="AC3" s="73">
        <v>0</v>
      </c>
      <c r="AD3" s="71">
        <v>407</v>
      </c>
      <c r="AE3" s="30">
        <v>0</v>
      </c>
      <c r="AF3" s="30">
        <v>0</v>
      </c>
    </row>
    <row r="4" spans="1:32" ht="15" x14ac:dyDescent="0.25">
      <c r="A4" s="29">
        <f t="shared" ref="A4:A30" si="0">A3+1</f>
        <v>3</v>
      </c>
      <c r="B4" s="30">
        <v>101.5</v>
      </c>
      <c r="C4" s="73">
        <v>0</v>
      </c>
      <c r="D4" s="73">
        <v>0</v>
      </c>
      <c r="E4" s="73">
        <v>679.74</v>
      </c>
      <c r="F4" s="30">
        <v>806.93</v>
      </c>
      <c r="G4" s="30">
        <v>0</v>
      </c>
      <c r="H4" s="30">
        <v>196.5</v>
      </c>
      <c r="I4" s="30">
        <v>0</v>
      </c>
      <c r="J4" s="30">
        <v>315</v>
      </c>
      <c r="K4" s="30">
        <v>553.16</v>
      </c>
      <c r="L4" s="30">
        <v>275.37</v>
      </c>
      <c r="M4" s="30">
        <v>1162.4000000000001</v>
      </c>
      <c r="N4" s="30">
        <v>986.7</v>
      </c>
      <c r="O4" s="30">
        <v>66.8</v>
      </c>
      <c r="P4" s="30">
        <v>51.7</v>
      </c>
      <c r="Q4" s="30">
        <v>0</v>
      </c>
      <c r="R4" s="30">
        <v>0</v>
      </c>
      <c r="S4" s="30">
        <v>28.8</v>
      </c>
      <c r="T4" s="30">
        <v>33.799999999999997</v>
      </c>
      <c r="U4" s="30">
        <v>0</v>
      </c>
      <c r="V4" s="30">
        <v>0</v>
      </c>
      <c r="W4" s="90">
        <v>0</v>
      </c>
      <c r="X4" s="90">
        <v>0</v>
      </c>
      <c r="Y4" s="90">
        <v>0</v>
      </c>
      <c r="Z4" s="73">
        <v>0</v>
      </c>
      <c r="AA4" s="73">
        <v>0</v>
      </c>
      <c r="AB4" s="30">
        <v>10</v>
      </c>
      <c r="AC4" s="73">
        <v>0</v>
      </c>
      <c r="AD4" s="73">
        <v>0</v>
      </c>
      <c r="AE4" s="30">
        <v>0</v>
      </c>
      <c r="AF4" s="30">
        <v>0</v>
      </c>
    </row>
    <row r="5" spans="1:32" ht="15" x14ac:dyDescent="0.25">
      <c r="A5" s="29">
        <f t="shared" si="0"/>
        <v>4</v>
      </c>
      <c r="B5" s="30">
        <v>164.85</v>
      </c>
      <c r="C5" s="73">
        <v>0</v>
      </c>
      <c r="D5" s="73">
        <v>0</v>
      </c>
      <c r="E5" s="73">
        <v>637.79999999999995</v>
      </c>
      <c r="F5" s="30">
        <v>636.42999999999995</v>
      </c>
      <c r="G5" s="30">
        <v>47.9</v>
      </c>
      <c r="H5" s="30">
        <v>107.7</v>
      </c>
      <c r="I5" s="30">
        <v>0</v>
      </c>
      <c r="J5" s="30">
        <v>618.54</v>
      </c>
      <c r="K5" s="30">
        <v>871.56</v>
      </c>
      <c r="L5" s="30">
        <v>137.13</v>
      </c>
      <c r="M5" s="30">
        <v>1101.9100000000001</v>
      </c>
      <c r="N5" s="30">
        <v>886.1</v>
      </c>
      <c r="O5" s="30">
        <v>51.37</v>
      </c>
      <c r="P5" s="30">
        <v>189.1</v>
      </c>
      <c r="Q5" s="30">
        <v>36.9</v>
      </c>
      <c r="R5" s="30">
        <v>0</v>
      </c>
      <c r="S5" s="30">
        <v>69.36</v>
      </c>
      <c r="T5" s="30">
        <v>125.37</v>
      </c>
      <c r="U5" s="30">
        <v>0</v>
      </c>
      <c r="V5" s="30">
        <v>0</v>
      </c>
      <c r="W5" s="90">
        <v>0</v>
      </c>
      <c r="X5" s="90">
        <v>0</v>
      </c>
      <c r="Y5" s="90">
        <v>0</v>
      </c>
      <c r="Z5" s="73">
        <v>0</v>
      </c>
      <c r="AA5" s="73">
        <v>0</v>
      </c>
      <c r="AB5" s="30">
        <v>10</v>
      </c>
      <c r="AC5" s="73">
        <v>0</v>
      </c>
      <c r="AD5" s="73">
        <v>0</v>
      </c>
      <c r="AE5" s="30">
        <v>0</v>
      </c>
      <c r="AF5" s="30">
        <v>0</v>
      </c>
    </row>
    <row r="6" spans="1:32" ht="15" x14ac:dyDescent="0.25">
      <c r="A6" s="29">
        <f t="shared" si="0"/>
        <v>5</v>
      </c>
      <c r="B6" s="30">
        <v>5</v>
      </c>
      <c r="C6" s="73">
        <v>0</v>
      </c>
      <c r="D6" s="73">
        <v>0</v>
      </c>
      <c r="E6" s="73">
        <v>571.91</v>
      </c>
      <c r="F6" s="30">
        <v>1154.67</v>
      </c>
      <c r="G6" s="30">
        <v>57.9</v>
      </c>
      <c r="H6" s="30">
        <v>287.10000000000002</v>
      </c>
      <c r="I6" s="30">
        <v>0</v>
      </c>
      <c r="J6" s="30">
        <v>604.55999999999995</v>
      </c>
      <c r="K6" s="30">
        <v>770.82</v>
      </c>
      <c r="L6" s="30">
        <v>64.55</v>
      </c>
      <c r="M6" s="30">
        <v>1278.43</v>
      </c>
      <c r="N6" s="30">
        <v>1429.62</v>
      </c>
      <c r="O6" s="30">
        <v>20.9</v>
      </c>
      <c r="P6" s="30">
        <v>251.42</v>
      </c>
      <c r="Q6" s="30">
        <v>55.5</v>
      </c>
      <c r="R6" s="30">
        <v>0</v>
      </c>
      <c r="S6" s="30">
        <v>155.6</v>
      </c>
      <c r="T6" s="30">
        <v>0</v>
      </c>
      <c r="U6" s="30">
        <v>0</v>
      </c>
      <c r="V6" s="30">
        <v>0</v>
      </c>
      <c r="W6" s="90">
        <v>0</v>
      </c>
      <c r="X6" s="90">
        <v>100</v>
      </c>
      <c r="Y6" s="90" t="s">
        <v>95</v>
      </c>
      <c r="Z6" s="73">
        <v>0</v>
      </c>
      <c r="AA6" s="73">
        <v>0</v>
      </c>
      <c r="AB6" s="30">
        <v>10</v>
      </c>
      <c r="AC6" s="73">
        <v>0</v>
      </c>
      <c r="AD6" s="90">
        <v>22</v>
      </c>
      <c r="AE6" s="30">
        <v>20.43</v>
      </c>
      <c r="AF6" s="30" t="s">
        <v>78</v>
      </c>
    </row>
    <row r="7" spans="1:32" ht="15" x14ac:dyDescent="0.25">
      <c r="A7" s="29">
        <f t="shared" si="0"/>
        <v>6</v>
      </c>
      <c r="B7" s="30">
        <v>62.75</v>
      </c>
      <c r="C7" s="73">
        <v>0</v>
      </c>
      <c r="D7" s="73">
        <v>0</v>
      </c>
      <c r="E7" s="73">
        <v>418.21</v>
      </c>
      <c r="F7" s="30">
        <v>1628.46</v>
      </c>
      <c r="G7" s="30">
        <v>148.6</v>
      </c>
      <c r="H7" s="30">
        <v>119.7</v>
      </c>
      <c r="I7" s="30">
        <v>0</v>
      </c>
      <c r="J7" s="30">
        <v>1129</v>
      </c>
      <c r="K7" s="30">
        <v>924.15</v>
      </c>
      <c r="L7" s="30">
        <v>27.8</v>
      </c>
      <c r="M7" s="30">
        <v>2338.91</v>
      </c>
      <c r="N7" s="30">
        <v>2223.66</v>
      </c>
      <c r="O7" s="30">
        <v>77.599999999999994</v>
      </c>
      <c r="P7" s="30">
        <v>139.1</v>
      </c>
      <c r="Q7" s="30">
        <v>155.88</v>
      </c>
      <c r="R7" s="30">
        <v>0</v>
      </c>
      <c r="S7" s="30">
        <v>0</v>
      </c>
      <c r="T7" s="30">
        <v>164.93</v>
      </c>
      <c r="U7" s="30">
        <v>0</v>
      </c>
      <c r="V7" s="30">
        <v>0</v>
      </c>
      <c r="W7" s="90">
        <v>0</v>
      </c>
      <c r="X7" s="90">
        <v>0</v>
      </c>
      <c r="Y7" s="90">
        <v>0</v>
      </c>
      <c r="Z7" s="73">
        <v>0</v>
      </c>
      <c r="AA7" s="73">
        <v>0</v>
      </c>
      <c r="AB7" s="30">
        <v>10</v>
      </c>
      <c r="AC7" s="73">
        <v>0</v>
      </c>
      <c r="AD7" s="73">
        <v>11</v>
      </c>
      <c r="AE7" s="30">
        <v>7.49</v>
      </c>
      <c r="AF7" s="30" t="s">
        <v>78</v>
      </c>
    </row>
    <row r="8" spans="1:32" ht="15" x14ac:dyDescent="0.25">
      <c r="A8" s="29">
        <f t="shared" si="0"/>
        <v>7</v>
      </c>
      <c r="B8" s="30">
        <v>0</v>
      </c>
      <c r="C8" s="71">
        <v>60</v>
      </c>
      <c r="D8" s="71" t="s">
        <v>80</v>
      </c>
      <c r="E8" s="73">
        <v>568.9</v>
      </c>
      <c r="F8" s="30">
        <v>1065.1600000000001</v>
      </c>
      <c r="G8" s="30">
        <v>187.2</v>
      </c>
      <c r="H8" s="30">
        <v>53.8</v>
      </c>
      <c r="I8" s="30">
        <v>0</v>
      </c>
      <c r="J8" s="30">
        <v>1038.72</v>
      </c>
      <c r="K8" s="30">
        <v>1099.93</v>
      </c>
      <c r="L8" s="30">
        <v>92.5</v>
      </c>
      <c r="M8" s="30">
        <v>2180.75</v>
      </c>
      <c r="N8" s="30">
        <v>2332.89</v>
      </c>
      <c r="O8" s="30">
        <v>0</v>
      </c>
      <c r="P8" s="30">
        <v>166.9</v>
      </c>
      <c r="Q8" s="30">
        <v>181.7</v>
      </c>
      <c r="R8" s="30">
        <v>117.5</v>
      </c>
      <c r="S8" s="30">
        <v>0</v>
      </c>
      <c r="T8" s="30">
        <v>132.6</v>
      </c>
      <c r="U8" s="30">
        <v>0</v>
      </c>
      <c r="V8" s="30">
        <v>0</v>
      </c>
      <c r="W8" s="90">
        <v>0</v>
      </c>
      <c r="X8" s="90">
        <v>0</v>
      </c>
      <c r="Y8" s="90">
        <v>0</v>
      </c>
      <c r="Z8" s="73">
        <v>0</v>
      </c>
      <c r="AA8" s="73">
        <v>0</v>
      </c>
      <c r="AB8" s="30">
        <v>10</v>
      </c>
      <c r="AC8" s="73">
        <v>50</v>
      </c>
      <c r="AD8" s="73">
        <v>11</v>
      </c>
      <c r="AE8" s="30">
        <v>0</v>
      </c>
      <c r="AF8" s="30">
        <v>0</v>
      </c>
    </row>
    <row r="9" spans="1:32" ht="15" x14ac:dyDescent="0.25">
      <c r="A9" s="29">
        <f t="shared" si="0"/>
        <v>8</v>
      </c>
      <c r="B9" s="30">
        <v>90</v>
      </c>
      <c r="C9" s="73">
        <v>0</v>
      </c>
      <c r="D9" s="73">
        <v>0</v>
      </c>
      <c r="E9" s="73">
        <v>566.20000000000005</v>
      </c>
      <c r="F9" s="30">
        <v>830.6</v>
      </c>
      <c r="G9" s="30">
        <v>300</v>
      </c>
      <c r="H9" s="30">
        <v>363</v>
      </c>
      <c r="I9" s="30">
        <v>0</v>
      </c>
      <c r="J9" s="30">
        <v>788.18</v>
      </c>
      <c r="K9" s="30">
        <v>464</v>
      </c>
      <c r="L9" s="30">
        <v>20</v>
      </c>
      <c r="M9" s="30">
        <v>1181.24</v>
      </c>
      <c r="N9" s="30">
        <v>1934.83</v>
      </c>
      <c r="O9" s="30">
        <v>0</v>
      </c>
      <c r="P9" s="30">
        <v>73.8</v>
      </c>
      <c r="Q9" s="30">
        <v>218.7</v>
      </c>
      <c r="R9" s="30">
        <v>0</v>
      </c>
      <c r="S9" s="30">
        <v>32.9</v>
      </c>
      <c r="T9" s="30">
        <v>232.02</v>
      </c>
      <c r="U9" s="30">
        <v>0</v>
      </c>
      <c r="V9" s="30">
        <v>0</v>
      </c>
      <c r="W9" s="90">
        <v>0</v>
      </c>
      <c r="X9" s="90">
        <v>0</v>
      </c>
      <c r="Y9" s="90">
        <v>0</v>
      </c>
      <c r="Z9" s="73">
        <v>0</v>
      </c>
      <c r="AA9" s="73">
        <v>0</v>
      </c>
      <c r="AB9" s="30">
        <v>10</v>
      </c>
      <c r="AC9" s="90">
        <v>0</v>
      </c>
      <c r="AD9" s="90">
        <v>11</v>
      </c>
      <c r="AE9" s="30">
        <v>14.94</v>
      </c>
      <c r="AF9" s="30" t="s">
        <v>78</v>
      </c>
    </row>
    <row r="10" spans="1:32" ht="15" x14ac:dyDescent="0.25">
      <c r="A10" s="29">
        <f t="shared" si="0"/>
        <v>9</v>
      </c>
      <c r="B10" s="30">
        <v>362</v>
      </c>
      <c r="C10" s="73">
        <v>0</v>
      </c>
      <c r="D10" s="73">
        <v>0</v>
      </c>
      <c r="E10" s="73">
        <v>634.6</v>
      </c>
      <c r="F10" s="30">
        <v>725.98</v>
      </c>
      <c r="G10" s="30">
        <v>55.36</v>
      </c>
      <c r="H10" s="30">
        <v>161.6</v>
      </c>
      <c r="I10" s="30">
        <v>0</v>
      </c>
      <c r="J10" s="30">
        <v>341.72</v>
      </c>
      <c r="K10" s="30">
        <v>743.26</v>
      </c>
      <c r="L10" s="30">
        <v>106.17</v>
      </c>
      <c r="M10" s="30">
        <v>1554.09</v>
      </c>
      <c r="N10" s="85">
        <v>830.1</v>
      </c>
      <c r="O10" s="30">
        <v>20.9</v>
      </c>
      <c r="P10" s="30">
        <v>208</v>
      </c>
      <c r="Q10" s="30">
        <v>0</v>
      </c>
      <c r="R10" s="30">
        <v>0</v>
      </c>
      <c r="S10" s="30">
        <v>29.93</v>
      </c>
      <c r="T10" s="30">
        <v>44.01</v>
      </c>
      <c r="U10" s="30">
        <v>0</v>
      </c>
      <c r="V10" s="30">
        <v>0</v>
      </c>
      <c r="W10" s="90">
        <v>0</v>
      </c>
      <c r="X10" s="90">
        <v>0</v>
      </c>
      <c r="Y10" s="90">
        <v>0</v>
      </c>
      <c r="Z10" s="73">
        <v>0</v>
      </c>
      <c r="AA10" s="73">
        <v>0</v>
      </c>
      <c r="AB10" s="30">
        <v>10</v>
      </c>
      <c r="AC10" s="73">
        <v>0</v>
      </c>
      <c r="AD10" s="71">
        <v>485.8</v>
      </c>
      <c r="AE10" s="30">
        <v>39.86</v>
      </c>
      <c r="AF10" s="30" t="s">
        <v>78</v>
      </c>
    </row>
    <row r="11" spans="1:32" ht="15" x14ac:dyDescent="0.25">
      <c r="A11" s="29">
        <f t="shared" si="0"/>
        <v>10</v>
      </c>
      <c r="B11" s="30">
        <v>112</v>
      </c>
      <c r="C11" s="73">
        <v>0</v>
      </c>
      <c r="D11" s="73">
        <v>0</v>
      </c>
      <c r="E11" s="73">
        <v>781</v>
      </c>
      <c r="F11" s="30">
        <v>735.74</v>
      </c>
      <c r="G11" s="30">
        <v>0</v>
      </c>
      <c r="H11" s="30">
        <v>243.4</v>
      </c>
      <c r="I11" s="30">
        <v>0</v>
      </c>
      <c r="J11" s="30">
        <v>378.49</v>
      </c>
      <c r="K11" s="30">
        <v>733.1</v>
      </c>
      <c r="L11" s="30">
        <v>47.53</v>
      </c>
      <c r="M11" s="30">
        <v>1315.74</v>
      </c>
      <c r="N11" s="30">
        <v>1234.58</v>
      </c>
      <c r="O11" s="30">
        <v>0</v>
      </c>
      <c r="P11" s="30">
        <v>43.9</v>
      </c>
      <c r="Q11" s="30">
        <v>75.8</v>
      </c>
      <c r="R11" s="30">
        <v>21.9</v>
      </c>
      <c r="S11" s="30">
        <v>42.8</v>
      </c>
      <c r="T11" s="30">
        <v>117.7</v>
      </c>
      <c r="U11" s="30">
        <v>0</v>
      </c>
      <c r="V11" s="30">
        <v>0</v>
      </c>
      <c r="W11" s="30">
        <v>0</v>
      </c>
      <c r="X11" s="71">
        <v>70</v>
      </c>
      <c r="Y11" s="71" t="s">
        <v>98</v>
      </c>
      <c r="Z11" s="73">
        <v>0</v>
      </c>
      <c r="AA11" s="73">
        <v>0</v>
      </c>
      <c r="AB11" s="30">
        <v>10</v>
      </c>
      <c r="AC11" s="73">
        <v>0</v>
      </c>
      <c r="AD11" s="73">
        <v>27</v>
      </c>
      <c r="AE11" s="30">
        <v>0</v>
      </c>
      <c r="AF11" s="30">
        <v>0</v>
      </c>
    </row>
    <row r="12" spans="1:32" ht="15" x14ac:dyDescent="0.25">
      <c r="A12" s="29">
        <f t="shared" si="0"/>
        <v>11</v>
      </c>
      <c r="B12" s="30">
        <v>230.5</v>
      </c>
      <c r="C12" s="73">
        <v>0</v>
      </c>
      <c r="D12" s="73">
        <v>0</v>
      </c>
      <c r="E12" s="73">
        <v>855.72</v>
      </c>
      <c r="F12" s="30">
        <v>267.33999999999997</v>
      </c>
      <c r="G12" s="30">
        <v>0</v>
      </c>
      <c r="H12" s="30">
        <v>144.5</v>
      </c>
      <c r="I12" s="30">
        <v>0</v>
      </c>
      <c r="J12" s="30">
        <v>472.5</v>
      </c>
      <c r="K12" s="30">
        <v>915.72</v>
      </c>
      <c r="L12" s="30">
        <v>47.8</v>
      </c>
      <c r="M12" s="30">
        <v>925.2</v>
      </c>
      <c r="N12" s="30">
        <v>1898.81</v>
      </c>
      <c r="O12" s="30">
        <v>47.8</v>
      </c>
      <c r="P12" s="30">
        <v>367.9</v>
      </c>
      <c r="Q12" s="30">
        <v>0</v>
      </c>
      <c r="R12" s="30">
        <v>0</v>
      </c>
      <c r="S12" s="30">
        <v>119.1</v>
      </c>
      <c r="T12" s="30">
        <v>26.19</v>
      </c>
      <c r="U12" s="73">
        <v>0</v>
      </c>
      <c r="V12" s="73">
        <v>0</v>
      </c>
      <c r="W12" s="73">
        <v>0</v>
      </c>
      <c r="X12" s="90">
        <v>0</v>
      </c>
      <c r="Y12" s="90">
        <v>0</v>
      </c>
      <c r="Z12" s="73">
        <v>0</v>
      </c>
      <c r="AA12" s="73">
        <v>0</v>
      </c>
      <c r="AB12" s="30">
        <v>10</v>
      </c>
      <c r="AC12" s="73">
        <v>0</v>
      </c>
      <c r="AD12" s="73">
        <v>0</v>
      </c>
      <c r="AE12" s="30">
        <v>0</v>
      </c>
      <c r="AF12" s="30">
        <v>0</v>
      </c>
    </row>
    <row r="13" spans="1:32" ht="15" x14ac:dyDescent="0.25">
      <c r="A13" s="29">
        <f t="shared" si="0"/>
        <v>12</v>
      </c>
      <c r="B13" s="30">
        <v>131</v>
      </c>
      <c r="C13" s="73">
        <v>0</v>
      </c>
      <c r="D13" s="73">
        <v>0</v>
      </c>
      <c r="E13" s="73">
        <v>731.71</v>
      </c>
      <c r="F13" s="30">
        <v>867.53</v>
      </c>
      <c r="G13" s="30">
        <v>118.5</v>
      </c>
      <c r="H13" s="30">
        <v>221.5</v>
      </c>
      <c r="I13" s="30">
        <v>102.6</v>
      </c>
      <c r="J13" s="30">
        <v>318.3</v>
      </c>
      <c r="K13" s="30">
        <v>744.41</v>
      </c>
      <c r="L13" s="30">
        <v>130.63</v>
      </c>
      <c r="M13" s="30">
        <v>861.08</v>
      </c>
      <c r="N13" s="30">
        <v>935.51</v>
      </c>
      <c r="O13" s="30">
        <v>88.7</v>
      </c>
      <c r="P13" s="30">
        <v>42.8</v>
      </c>
      <c r="Q13" s="30">
        <v>188.48</v>
      </c>
      <c r="R13" s="30">
        <v>0</v>
      </c>
      <c r="S13" s="30">
        <v>62.8</v>
      </c>
      <c r="T13" s="30">
        <v>65.8</v>
      </c>
      <c r="U13" s="73">
        <v>0</v>
      </c>
      <c r="V13" s="73">
        <v>0</v>
      </c>
      <c r="W13" s="73">
        <v>0</v>
      </c>
      <c r="X13" s="90">
        <v>0</v>
      </c>
      <c r="Y13" s="90">
        <v>0</v>
      </c>
      <c r="Z13" s="73">
        <v>0</v>
      </c>
      <c r="AA13" s="73">
        <v>0</v>
      </c>
      <c r="AB13" s="30">
        <v>10</v>
      </c>
      <c r="AC13" s="73">
        <v>0</v>
      </c>
      <c r="AD13" s="90">
        <v>0</v>
      </c>
      <c r="AE13" s="30">
        <v>0</v>
      </c>
      <c r="AF13" s="30">
        <v>0</v>
      </c>
    </row>
    <row r="14" spans="1:32" ht="15" x14ac:dyDescent="0.25">
      <c r="A14" s="29">
        <v>13</v>
      </c>
      <c r="B14" s="30">
        <v>315.8</v>
      </c>
      <c r="C14" s="73">
        <v>0</v>
      </c>
      <c r="D14" s="73">
        <v>0</v>
      </c>
      <c r="E14" s="73">
        <v>629.13</v>
      </c>
      <c r="F14" s="30">
        <v>959.98</v>
      </c>
      <c r="G14" s="30">
        <v>218.1</v>
      </c>
      <c r="H14" s="30">
        <v>183.6</v>
      </c>
      <c r="I14" s="30">
        <v>0</v>
      </c>
      <c r="J14" s="30">
        <v>676.32</v>
      </c>
      <c r="K14" s="30">
        <v>1158.0999999999999</v>
      </c>
      <c r="L14" s="30">
        <v>90.7</v>
      </c>
      <c r="M14" s="30">
        <v>1375.66</v>
      </c>
      <c r="N14" s="30">
        <v>1727.92</v>
      </c>
      <c r="O14" s="30">
        <v>159.30000000000001</v>
      </c>
      <c r="P14" s="30">
        <v>332.21</v>
      </c>
      <c r="Q14" s="30">
        <v>49.3</v>
      </c>
      <c r="R14" s="30">
        <v>41.3</v>
      </c>
      <c r="S14" s="30">
        <v>0</v>
      </c>
      <c r="T14" s="30">
        <v>61.8</v>
      </c>
      <c r="U14" s="73">
        <v>0</v>
      </c>
      <c r="V14" s="73">
        <v>0</v>
      </c>
      <c r="W14" s="73">
        <v>0</v>
      </c>
      <c r="X14" s="90">
        <v>0</v>
      </c>
      <c r="Y14" s="90">
        <v>0</v>
      </c>
      <c r="Z14" s="73">
        <v>0</v>
      </c>
      <c r="AA14" s="73">
        <v>0</v>
      </c>
      <c r="AB14" s="30">
        <v>10</v>
      </c>
      <c r="AC14" s="90">
        <v>0</v>
      </c>
      <c r="AD14" s="90">
        <v>11</v>
      </c>
      <c r="AE14" s="30">
        <v>35.18</v>
      </c>
      <c r="AF14" s="30" t="s">
        <v>78</v>
      </c>
    </row>
    <row r="15" spans="1:32" ht="15" x14ac:dyDescent="0.25">
      <c r="A15" s="29">
        <f t="shared" si="0"/>
        <v>14</v>
      </c>
      <c r="B15" s="30">
        <v>86</v>
      </c>
      <c r="C15" s="73">
        <v>0</v>
      </c>
      <c r="D15" s="73">
        <v>0</v>
      </c>
      <c r="E15" s="73">
        <v>760.9</v>
      </c>
      <c r="F15" s="30">
        <v>694.36</v>
      </c>
      <c r="G15" s="30">
        <v>57.9</v>
      </c>
      <c r="H15" s="30">
        <v>160.5</v>
      </c>
      <c r="I15" s="30">
        <v>0</v>
      </c>
      <c r="J15" s="30">
        <v>1283.5999999999999</v>
      </c>
      <c r="K15" s="30">
        <v>2235.4699999999998</v>
      </c>
      <c r="L15" s="30">
        <v>95.1</v>
      </c>
      <c r="M15" s="30">
        <v>1513.01</v>
      </c>
      <c r="N15" s="30">
        <v>1630.86</v>
      </c>
      <c r="O15" s="30">
        <v>0</v>
      </c>
      <c r="P15" s="30">
        <v>280.86</v>
      </c>
      <c r="Q15" s="30">
        <v>232.6</v>
      </c>
      <c r="R15" s="30">
        <v>0</v>
      </c>
      <c r="S15" s="30">
        <v>120.4</v>
      </c>
      <c r="T15" s="30">
        <v>202.5</v>
      </c>
      <c r="U15" s="73">
        <v>0</v>
      </c>
      <c r="V15" s="71">
        <v>300</v>
      </c>
      <c r="W15" s="71" t="s">
        <v>96</v>
      </c>
      <c r="X15" s="71">
        <v>100</v>
      </c>
      <c r="Y15" s="71" t="s">
        <v>91</v>
      </c>
      <c r="Z15" s="73">
        <v>0</v>
      </c>
      <c r="AA15" s="73">
        <v>0</v>
      </c>
      <c r="AB15" s="30">
        <v>10</v>
      </c>
      <c r="AC15" s="90">
        <v>0</v>
      </c>
      <c r="AD15" s="90">
        <v>0</v>
      </c>
      <c r="AE15" s="30">
        <v>34.11</v>
      </c>
      <c r="AF15" s="30" t="s">
        <v>78</v>
      </c>
    </row>
    <row r="16" spans="1:32" ht="15" x14ac:dyDescent="0.25">
      <c r="A16" s="29">
        <f t="shared" si="0"/>
        <v>15</v>
      </c>
      <c r="B16" s="30">
        <v>228</v>
      </c>
      <c r="C16" s="73">
        <v>0</v>
      </c>
      <c r="D16" s="73">
        <v>0</v>
      </c>
      <c r="E16" s="73">
        <v>410.4</v>
      </c>
      <c r="F16" s="30">
        <v>1032.57</v>
      </c>
      <c r="G16" s="30">
        <v>97.77</v>
      </c>
      <c r="H16" s="30">
        <v>527.29999999999995</v>
      </c>
      <c r="I16" s="30">
        <v>0</v>
      </c>
      <c r="J16" s="30">
        <v>810.8</v>
      </c>
      <c r="K16" s="30">
        <v>903.8</v>
      </c>
      <c r="L16" s="30">
        <v>216.43</v>
      </c>
      <c r="M16" s="30">
        <v>1107.1400000000001</v>
      </c>
      <c r="N16" s="30">
        <v>1935.86</v>
      </c>
      <c r="O16" s="30">
        <v>49.8</v>
      </c>
      <c r="P16" s="30">
        <v>348.6</v>
      </c>
      <c r="Q16" s="30">
        <v>99.6</v>
      </c>
      <c r="R16" s="30">
        <v>58.8</v>
      </c>
      <c r="S16" s="30">
        <v>58.4</v>
      </c>
      <c r="T16" s="30">
        <v>217.1</v>
      </c>
      <c r="U16" s="73">
        <v>0</v>
      </c>
      <c r="V16" s="71">
        <v>400</v>
      </c>
      <c r="W16" s="71" t="s">
        <v>95</v>
      </c>
      <c r="X16" s="90">
        <v>0</v>
      </c>
      <c r="Y16" s="90">
        <v>0</v>
      </c>
      <c r="Z16" s="73">
        <v>0</v>
      </c>
      <c r="AA16" s="73">
        <v>0</v>
      </c>
      <c r="AB16" s="30">
        <v>10</v>
      </c>
      <c r="AC16" s="90">
        <v>0</v>
      </c>
      <c r="AD16" s="90">
        <v>0</v>
      </c>
      <c r="AE16" s="30">
        <v>51.21</v>
      </c>
      <c r="AF16" s="30" t="s">
        <v>78</v>
      </c>
    </row>
    <row r="17" spans="1:32" ht="15" x14ac:dyDescent="0.25">
      <c r="A17" s="29">
        <f t="shared" si="0"/>
        <v>16</v>
      </c>
      <c r="B17" s="30">
        <v>110</v>
      </c>
      <c r="C17" s="73">
        <v>0</v>
      </c>
      <c r="D17" s="73">
        <v>0</v>
      </c>
      <c r="E17" s="73">
        <v>455.34</v>
      </c>
      <c r="F17" s="30">
        <v>745.46</v>
      </c>
      <c r="G17" s="30">
        <v>57.9</v>
      </c>
      <c r="H17" s="30">
        <v>493.38</v>
      </c>
      <c r="I17" s="30">
        <v>0</v>
      </c>
      <c r="J17" s="30">
        <v>576.13</v>
      </c>
      <c r="K17" s="30">
        <v>949.06</v>
      </c>
      <c r="L17" s="30">
        <v>78.7</v>
      </c>
      <c r="M17" s="30">
        <v>411.41</v>
      </c>
      <c r="N17" s="30">
        <v>1438.15</v>
      </c>
      <c r="O17" s="30">
        <v>0</v>
      </c>
      <c r="P17" s="30">
        <v>70.8</v>
      </c>
      <c r="Q17" s="30">
        <v>36.9</v>
      </c>
      <c r="R17" s="30">
        <v>0</v>
      </c>
      <c r="S17" s="30">
        <v>0</v>
      </c>
      <c r="T17" s="30">
        <v>33.9</v>
      </c>
      <c r="U17" s="73">
        <v>0</v>
      </c>
      <c r="V17" s="73">
        <v>0</v>
      </c>
      <c r="W17" s="73">
        <v>0</v>
      </c>
      <c r="X17" s="71">
        <v>100</v>
      </c>
      <c r="Y17" s="71" t="s">
        <v>95</v>
      </c>
      <c r="Z17" s="90">
        <v>0</v>
      </c>
      <c r="AA17" s="90">
        <v>0</v>
      </c>
      <c r="AB17" s="30">
        <v>10</v>
      </c>
      <c r="AC17" s="90">
        <v>0</v>
      </c>
      <c r="AD17" s="71">
        <v>413</v>
      </c>
      <c r="AE17" s="30">
        <v>14.66</v>
      </c>
      <c r="AF17" s="30" t="s">
        <v>78</v>
      </c>
    </row>
    <row r="18" spans="1:32" ht="15" x14ac:dyDescent="0.25">
      <c r="A18" s="29">
        <f t="shared" si="0"/>
        <v>17</v>
      </c>
      <c r="B18" s="30">
        <v>206.5</v>
      </c>
      <c r="C18" s="73">
        <v>0</v>
      </c>
      <c r="D18" s="73">
        <v>0</v>
      </c>
      <c r="E18" s="73">
        <v>1062.7</v>
      </c>
      <c r="F18" s="30">
        <v>543.70000000000005</v>
      </c>
      <c r="G18" s="30">
        <v>105.8</v>
      </c>
      <c r="H18" s="30">
        <v>103.8</v>
      </c>
      <c r="I18" s="30">
        <v>0</v>
      </c>
      <c r="J18" s="30">
        <v>362.1</v>
      </c>
      <c r="K18" s="30">
        <v>1238.1300000000001</v>
      </c>
      <c r="L18" s="30">
        <v>67.77</v>
      </c>
      <c r="M18" s="30">
        <v>1131.3499999999999</v>
      </c>
      <c r="N18" s="30">
        <v>716.33</v>
      </c>
      <c r="O18" s="30">
        <v>0</v>
      </c>
      <c r="P18" s="30">
        <v>402.1</v>
      </c>
      <c r="Q18" s="30">
        <v>33.9</v>
      </c>
      <c r="R18" s="30">
        <v>0</v>
      </c>
      <c r="S18" s="30">
        <v>0</v>
      </c>
      <c r="T18" s="30">
        <v>148.4</v>
      </c>
      <c r="U18" s="73">
        <v>0</v>
      </c>
      <c r="V18" s="90">
        <v>0</v>
      </c>
      <c r="W18" s="90">
        <v>0</v>
      </c>
      <c r="X18" s="90">
        <v>0</v>
      </c>
      <c r="Y18" s="90">
        <v>0</v>
      </c>
      <c r="Z18" s="90">
        <v>0</v>
      </c>
      <c r="AA18" s="90">
        <v>0</v>
      </c>
      <c r="AB18" s="30">
        <v>10</v>
      </c>
      <c r="AC18" s="90">
        <v>50</v>
      </c>
      <c r="AD18" s="30">
        <v>0</v>
      </c>
      <c r="AE18" s="30">
        <v>19.100000000000001</v>
      </c>
      <c r="AF18" s="30" t="s">
        <v>78</v>
      </c>
    </row>
    <row r="19" spans="1:32" ht="15" x14ac:dyDescent="0.25">
      <c r="A19" s="29">
        <f t="shared" si="0"/>
        <v>18</v>
      </c>
      <c r="B19" s="30">
        <v>26</v>
      </c>
      <c r="C19" s="73">
        <v>0</v>
      </c>
      <c r="D19" s="73">
        <v>0</v>
      </c>
      <c r="E19" s="73">
        <v>478.7</v>
      </c>
      <c r="F19" s="30">
        <v>388.91</v>
      </c>
      <c r="G19" s="30">
        <v>0</v>
      </c>
      <c r="H19" s="30">
        <v>119.8</v>
      </c>
      <c r="I19" s="30">
        <v>0</v>
      </c>
      <c r="J19" s="30">
        <v>583.34</v>
      </c>
      <c r="K19" s="30">
        <v>646.89</v>
      </c>
      <c r="L19" s="30">
        <v>123.01</v>
      </c>
      <c r="M19" s="30">
        <v>1297.31</v>
      </c>
      <c r="N19" s="30">
        <v>1369.31</v>
      </c>
      <c r="O19" s="30">
        <v>62.2</v>
      </c>
      <c r="P19" s="30">
        <v>170.3</v>
      </c>
      <c r="Q19" s="30">
        <v>43.8</v>
      </c>
      <c r="R19" s="30">
        <v>0</v>
      </c>
      <c r="S19" s="30">
        <v>0</v>
      </c>
      <c r="T19" s="30">
        <v>0</v>
      </c>
      <c r="U19" s="73">
        <v>0</v>
      </c>
      <c r="V19" s="71">
        <v>64.180000000000007</v>
      </c>
      <c r="W19" s="71" t="s">
        <v>98</v>
      </c>
      <c r="X19" s="90">
        <v>0</v>
      </c>
      <c r="Y19" s="90">
        <v>0</v>
      </c>
      <c r="Z19" s="90">
        <v>0</v>
      </c>
      <c r="AA19" s="90">
        <v>0</v>
      </c>
      <c r="AB19" s="30">
        <v>10</v>
      </c>
      <c r="AC19" s="90">
        <v>0</v>
      </c>
      <c r="AD19" s="73">
        <v>0</v>
      </c>
      <c r="AE19" s="30">
        <v>354.87</v>
      </c>
      <c r="AF19" s="30" t="s">
        <v>78</v>
      </c>
    </row>
    <row r="20" spans="1:32" ht="15" x14ac:dyDescent="0.25">
      <c r="A20" s="29">
        <f>A19+1</f>
        <v>19</v>
      </c>
      <c r="B20" s="30">
        <v>186</v>
      </c>
      <c r="C20" s="73">
        <v>0</v>
      </c>
      <c r="D20" s="73">
        <v>0</v>
      </c>
      <c r="E20" s="73">
        <v>307.10000000000002</v>
      </c>
      <c r="F20" s="30">
        <v>1067.76</v>
      </c>
      <c r="G20" s="30">
        <v>63.8</v>
      </c>
      <c r="H20" s="30">
        <v>0</v>
      </c>
      <c r="I20" s="30">
        <v>0</v>
      </c>
      <c r="J20" s="30">
        <v>884.3</v>
      </c>
      <c r="K20" s="30">
        <v>802.81</v>
      </c>
      <c r="L20" s="30">
        <v>63.8</v>
      </c>
      <c r="M20" s="30">
        <v>879.43</v>
      </c>
      <c r="N20" s="30">
        <v>1106.05</v>
      </c>
      <c r="O20" s="30">
        <v>0</v>
      </c>
      <c r="P20" s="30">
        <v>161.9</v>
      </c>
      <c r="Q20" s="30">
        <v>25.8</v>
      </c>
      <c r="R20" s="30">
        <v>30.9</v>
      </c>
      <c r="S20" s="30">
        <v>118.7</v>
      </c>
      <c r="T20" s="30">
        <v>196.41</v>
      </c>
      <c r="U20" s="73">
        <v>0</v>
      </c>
      <c r="V20" s="71">
        <v>300</v>
      </c>
      <c r="W20" s="71" t="s">
        <v>97</v>
      </c>
      <c r="X20" s="71">
        <v>0</v>
      </c>
      <c r="Y20" s="71">
        <v>0</v>
      </c>
      <c r="Z20" s="84"/>
      <c r="AA20" s="84" t="s">
        <v>105</v>
      </c>
      <c r="AB20" s="30">
        <v>10</v>
      </c>
      <c r="AC20" s="71">
        <v>1223.32</v>
      </c>
      <c r="AD20" s="73">
        <v>11</v>
      </c>
      <c r="AE20" s="73">
        <v>0</v>
      </c>
      <c r="AF20" s="30">
        <v>0</v>
      </c>
    </row>
    <row r="21" spans="1:32" ht="15" x14ac:dyDescent="0.25">
      <c r="A21" s="29">
        <f t="shared" si="0"/>
        <v>20</v>
      </c>
      <c r="B21" s="30">
        <v>230</v>
      </c>
      <c r="C21" s="73">
        <v>0</v>
      </c>
      <c r="D21" s="73">
        <v>0</v>
      </c>
      <c r="E21" s="73">
        <v>492</v>
      </c>
      <c r="F21" s="30">
        <v>1253.1199999999999</v>
      </c>
      <c r="G21" s="30">
        <v>120.4</v>
      </c>
      <c r="H21" s="30">
        <v>46.9</v>
      </c>
      <c r="I21" s="30">
        <v>0</v>
      </c>
      <c r="J21" s="30">
        <v>1052.67</v>
      </c>
      <c r="K21" s="30">
        <v>663.1</v>
      </c>
      <c r="L21" s="30">
        <v>99.4</v>
      </c>
      <c r="M21" s="30">
        <v>1570.5</v>
      </c>
      <c r="N21" s="30">
        <v>2845.42</v>
      </c>
      <c r="O21" s="30">
        <v>0</v>
      </c>
      <c r="P21" s="30">
        <v>99.18</v>
      </c>
      <c r="Q21" s="30">
        <v>456.6</v>
      </c>
      <c r="R21" s="30">
        <v>94.56</v>
      </c>
      <c r="S21" s="30">
        <v>162.19999999999999</v>
      </c>
      <c r="T21" s="30">
        <v>130.4</v>
      </c>
      <c r="U21" s="30">
        <v>0</v>
      </c>
      <c r="V21" s="30">
        <v>0</v>
      </c>
      <c r="W21" s="30">
        <v>0</v>
      </c>
      <c r="X21" s="71">
        <v>80</v>
      </c>
      <c r="Y21" s="71" t="s">
        <v>96</v>
      </c>
      <c r="Z21" s="90">
        <v>0</v>
      </c>
      <c r="AA21" s="90">
        <v>0</v>
      </c>
      <c r="AB21" s="30">
        <v>10</v>
      </c>
      <c r="AC21" s="90">
        <v>0</v>
      </c>
      <c r="AD21" s="76">
        <v>19</v>
      </c>
      <c r="AE21" s="30">
        <v>0</v>
      </c>
      <c r="AF21" s="30">
        <v>0</v>
      </c>
    </row>
    <row r="22" spans="1:32" ht="15" x14ac:dyDescent="0.25">
      <c r="A22" s="29">
        <f t="shared" si="0"/>
        <v>21</v>
      </c>
      <c r="B22" s="30">
        <v>167</v>
      </c>
      <c r="C22" s="73">
        <v>0</v>
      </c>
      <c r="D22" s="73">
        <v>0</v>
      </c>
      <c r="E22" s="73">
        <v>743.3</v>
      </c>
      <c r="F22" s="30">
        <v>888.39599999999996</v>
      </c>
      <c r="G22" s="30">
        <v>0</v>
      </c>
      <c r="H22" s="30">
        <v>627.82000000000005</v>
      </c>
      <c r="I22" s="30">
        <v>0</v>
      </c>
      <c r="J22" s="30">
        <v>1536.79</v>
      </c>
      <c r="K22" s="30">
        <v>1749.82</v>
      </c>
      <c r="L22" s="30">
        <v>204.6</v>
      </c>
      <c r="M22" s="30">
        <v>2267.1999999999998</v>
      </c>
      <c r="N22" s="30">
        <v>3095.08</v>
      </c>
      <c r="O22" s="30">
        <v>82.6</v>
      </c>
      <c r="P22" s="30">
        <v>448.9</v>
      </c>
      <c r="Q22" s="30">
        <v>115.7</v>
      </c>
      <c r="R22" s="30">
        <v>0</v>
      </c>
      <c r="S22" s="30">
        <v>185.3</v>
      </c>
      <c r="T22" s="30">
        <v>219.54</v>
      </c>
      <c r="U22" s="30">
        <v>0</v>
      </c>
      <c r="V22" s="30">
        <v>0</v>
      </c>
      <c r="W22" s="30">
        <v>0</v>
      </c>
      <c r="X22" s="90">
        <v>0</v>
      </c>
      <c r="Y22" s="90">
        <v>0</v>
      </c>
      <c r="Z22" s="90">
        <v>0</v>
      </c>
      <c r="AA22" s="90">
        <v>0</v>
      </c>
      <c r="AB22" s="30">
        <v>10</v>
      </c>
      <c r="AC22" s="90">
        <v>50</v>
      </c>
      <c r="AD22" s="30">
        <v>11</v>
      </c>
      <c r="AE22" s="30">
        <v>59.6</v>
      </c>
      <c r="AF22" s="30" t="s">
        <v>122</v>
      </c>
    </row>
    <row r="23" spans="1:32" ht="15" x14ac:dyDescent="0.25">
      <c r="A23" s="29">
        <f t="shared" si="0"/>
        <v>22</v>
      </c>
      <c r="B23" s="30">
        <v>135</v>
      </c>
      <c r="C23" s="73">
        <v>0</v>
      </c>
      <c r="D23" s="73">
        <v>0</v>
      </c>
      <c r="E23" s="73">
        <v>527.1</v>
      </c>
      <c r="F23" s="30">
        <v>691.29</v>
      </c>
      <c r="G23" s="30">
        <v>59.8</v>
      </c>
      <c r="H23" s="30">
        <v>46.9</v>
      </c>
      <c r="I23" s="30">
        <v>0</v>
      </c>
      <c r="J23" s="30">
        <v>894.5</v>
      </c>
      <c r="K23" s="30">
        <v>1080.4000000000001</v>
      </c>
      <c r="L23" s="30">
        <v>115.76</v>
      </c>
      <c r="M23" s="30">
        <v>1086.97</v>
      </c>
      <c r="N23" s="30">
        <v>1878.94</v>
      </c>
      <c r="O23" s="30">
        <v>24.98</v>
      </c>
      <c r="P23" s="30">
        <v>93.29</v>
      </c>
      <c r="Q23" s="30">
        <v>0</v>
      </c>
      <c r="R23" s="30">
        <v>0</v>
      </c>
      <c r="S23" s="30">
        <v>0</v>
      </c>
      <c r="T23" s="30">
        <v>36.9</v>
      </c>
      <c r="U23" s="30">
        <v>0</v>
      </c>
      <c r="V23" s="30">
        <v>0</v>
      </c>
      <c r="W23" s="30">
        <v>0</v>
      </c>
      <c r="X23" s="71">
        <v>100</v>
      </c>
      <c r="Y23" s="71" t="s">
        <v>96</v>
      </c>
      <c r="Z23" s="90">
        <v>0</v>
      </c>
      <c r="AA23" s="90">
        <v>0</v>
      </c>
      <c r="AB23" s="30">
        <v>10</v>
      </c>
      <c r="AC23" s="90">
        <v>0</v>
      </c>
      <c r="AD23" s="90">
        <v>19</v>
      </c>
      <c r="AE23" s="30">
        <v>45.55</v>
      </c>
      <c r="AF23" s="30" t="s">
        <v>121</v>
      </c>
    </row>
    <row r="24" spans="1:32" ht="15" x14ac:dyDescent="0.25">
      <c r="A24" s="29">
        <f t="shared" si="0"/>
        <v>23</v>
      </c>
      <c r="B24" s="30">
        <v>144.75</v>
      </c>
      <c r="C24" s="73">
        <v>0</v>
      </c>
      <c r="D24" s="73">
        <v>0</v>
      </c>
      <c r="E24" s="73">
        <v>479.35</v>
      </c>
      <c r="F24" s="30">
        <v>601.51</v>
      </c>
      <c r="G24" s="30">
        <v>0</v>
      </c>
      <c r="H24" s="30">
        <v>180.6</v>
      </c>
      <c r="I24" s="30">
        <v>0</v>
      </c>
      <c r="J24" s="30">
        <v>546.79999999999995</v>
      </c>
      <c r="K24" s="30">
        <v>867.11</v>
      </c>
      <c r="L24" s="30">
        <v>0</v>
      </c>
      <c r="M24" s="30">
        <v>1011.06</v>
      </c>
      <c r="N24" s="30">
        <v>1062.9000000000001</v>
      </c>
      <c r="O24" s="30">
        <v>0</v>
      </c>
      <c r="P24" s="30" t="s">
        <v>107</v>
      </c>
      <c r="Q24" s="30">
        <v>45.8</v>
      </c>
      <c r="R24" s="30">
        <v>0</v>
      </c>
      <c r="S24" s="30">
        <v>101.7</v>
      </c>
      <c r="T24" s="30">
        <v>38.17</v>
      </c>
      <c r="U24" s="30">
        <v>0</v>
      </c>
      <c r="V24" s="30">
        <v>0</v>
      </c>
      <c r="W24" s="30">
        <v>0</v>
      </c>
      <c r="X24" s="90">
        <v>0</v>
      </c>
      <c r="Y24" s="90">
        <v>0</v>
      </c>
      <c r="Z24" s="90">
        <v>0</v>
      </c>
      <c r="AA24" s="90">
        <v>0</v>
      </c>
      <c r="AB24" s="30">
        <v>10</v>
      </c>
      <c r="AC24" s="90">
        <v>0</v>
      </c>
      <c r="AD24" s="71">
        <v>496.5</v>
      </c>
      <c r="AE24" s="30">
        <v>52.12</v>
      </c>
      <c r="AF24" s="30" t="s">
        <v>120</v>
      </c>
    </row>
    <row r="25" spans="1:32" ht="15" x14ac:dyDescent="0.25">
      <c r="A25" s="29">
        <f t="shared" si="0"/>
        <v>24</v>
      </c>
      <c r="B25" s="30">
        <v>36</v>
      </c>
      <c r="C25" s="73">
        <v>0</v>
      </c>
      <c r="D25" s="73">
        <v>0</v>
      </c>
      <c r="E25" s="73">
        <v>663.2</v>
      </c>
      <c r="F25" s="30">
        <v>423.87</v>
      </c>
      <c r="G25" s="30">
        <v>224.38</v>
      </c>
      <c r="H25" s="30">
        <v>43.62</v>
      </c>
      <c r="I25" s="30">
        <v>71.8</v>
      </c>
      <c r="J25" s="30">
        <v>681.8</v>
      </c>
      <c r="K25" s="30">
        <v>1000.1</v>
      </c>
      <c r="L25" s="30">
        <v>0</v>
      </c>
      <c r="M25" s="30">
        <v>1106.32</v>
      </c>
      <c r="N25" s="30">
        <v>714.52</v>
      </c>
      <c r="O25" s="30">
        <v>63.42</v>
      </c>
      <c r="P25" s="30">
        <v>103.71</v>
      </c>
      <c r="Q25" s="30">
        <v>71.8</v>
      </c>
      <c r="R25" s="30">
        <v>0</v>
      </c>
      <c r="S25" s="30">
        <v>0</v>
      </c>
      <c r="T25" s="30">
        <v>0</v>
      </c>
      <c r="U25" s="73">
        <v>0</v>
      </c>
      <c r="V25" s="73">
        <v>0</v>
      </c>
      <c r="W25" s="73">
        <v>0</v>
      </c>
      <c r="X25" s="90">
        <v>0</v>
      </c>
      <c r="Y25" s="90">
        <v>0</v>
      </c>
      <c r="Z25" s="90">
        <v>0</v>
      </c>
      <c r="AA25" s="90">
        <v>0</v>
      </c>
      <c r="AB25" s="30">
        <v>10</v>
      </c>
      <c r="AC25" s="90">
        <v>0</v>
      </c>
      <c r="AD25" s="30">
        <v>11</v>
      </c>
      <c r="AE25" s="30">
        <v>14.97</v>
      </c>
      <c r="AF25" s="30" t="s">
        <v>78</v>
      </c>
    </row>
    <row r="26" spans="1:32" ht="15" x14ac:dyDescent="0.25">
      <c r="A26" s="29">
        <f t="shared" si="0"/>
        <v>25</v>
      </c>
      <c r="B26" s="30">
        <v>58</v>
      </c>
      <c r="C26" s="73">
        <v>0</v>
      </c>
      <c r="D26" s="73">
        <v>0</v>
      </c>
      <c r="E26" s="73">
        <v>565.4</v>
      </c>
      <c r="F26" s="30">
        <v>459.27</v>
      </c>
      <c r="G26" s="30">
        <v>166.1</v>
      </c>
      <c r="H26" s="30">
        <v>88.82</v>
      </c>
      <c r="I26" s="30">
        <v>0</v>
      </c>
      <c r="J26" s="30">
        <v>299.25</v>
      </c>
      <c r="K26" s="30">
        <v>1224.1600000000001</v>
      </c>
      <c r="L26" s="30">
        <v>93.5</v>
      </c>
      <c r="M26" s="30">
        <v>1384.53</v>
      </c>
      <c r="N26" s="30">
        <v>775.52</v>
      </c>
      <c r="O26" s="30">
        <v>0</v>
      </c>
      <c r="P26" s="30">
        <v>172</v>
      </c>
      <c r="Q26" s="30">
        <v>0</v>
      </c>
      <c r="R26" s="30">
        <v>0</v>
      </c>
      <c r="S26" s="30">
        <v>51.8</v>
      </c>
      <c r="T26" s="30">
        <v>70.099999999999994</v>
      </c>
      <c r="U26" s="73">
        <v>0</v>
      </c>
      <c r="V26" s="73">
        <v>0</v>
      </c>
      <c r="W26" s="73">
        <v>0</v>
      </c>
      <c r="X26" s="90">
        <v>0</v>
      </c>
      <c r="Y26" s="90">
        <v>0</v>
      </c>
      <c r="Z26" s="90">
        <v>0</v>
      </c>
      <c r="AA26" s="90">
        <v>0</v>
      </c>
      <c r="AB26" s="30">
        <v>10</v>
      </c>
      <c r="AC26" s="90">
        <v>0</v>
      </c>
      <c r="AD26" s="73">
        <v>0</v>
      </c>
      <c r="AE26" s="30">
        <v>0</v>
      </c>
      <c r="AF26" s="30">
        <v>0</v>
      </c>
    </row>
    <row r="27" spans="1:32" ht="15" x14ac:dyDescent="0.25">
      <c r="A27" s="29">
        <f t="shared" si="0"/>
        <v>26</v>
      </c>
      <c r="B27" s="30">
        <v>100</v>
      </c>
      <c r="C27" s="73">
        <v>0</v>
      </c>
      <c r="D27" s="73">
        <v>0</v>
      </c>
      <c r="E27" s="73">
        <v>529.29999999999995</v>
      </c>
      <c r="F27" s="30">
        <v>1100.67</v>
      </c>
      <c r="G27" s="30">
        <v>57.9</v>
      </c>
      <c r="H27" s="30">
        <v>0</v>
      </c>
      <c r="I27" s="30">
        <v>0</v>
      </c>
      <c r="J27" s="30">
        <v>462.19600000000003</v>
      </c>
      <c r="K27" s="30">
        <v>793.36</v>
      </c>
      <c r="L27" s="30">
        <v>151.19999999999999</v>
      </c>
      <c r="M27" s="30">
        <v>1329.09</v>
      </c>
      <c r="N27" s="30">
        <v>1294.02</v>
      </c>
      <c r="O27" s="30">
        <v>0</v>
      </c>
      <c r="P27" s="30">
        <v>159.1</v>
      </c>
      <c r="Q27" s="30">
        <v>130.4</v>
      </c>
      <c r="R27" s="30">
        <v>40.299999999999997</v>
      </c>
      <c r="S27" s="30">
        <v>45.92</v>
      </c>
      <c r="T27" s="30">
        <v>191.56</v>
      </c>
      <c r="U27" s="30">
        <v>0</v>
      </c>
      <c r="V27" s="30">
        <v>0</v>
      </c>
      <c r="W27" s="30">
        <v>0</v>
      </c>
      <c r="X27" s="90">
        <v>0</v>
      </c>
      <c r="Y27" s="90">
        <v>0</v>
      </c>
      <c r="Z27" s="90">
        <v>0</v>
      </c>
      <c r="AA27" s="90">
        <v>0</v>
      </c>
      <c r="AB27" s="30">
        <v>10</v>
      </c>
      <c r="AC27" s="90">
        <v>0</v>
      </c>
      <c r="AD27" s="71">
        <v>0</v>
      </c>
      <c r="AE27" s="30">
        <v>0</v>
      </c>
      <c r="AF27" s="30">
        <v>0</v>
      </c>
    </row>
    <row r="28" spans="1:32" ht="15" x14ac:dyDescent="0.25">
      <c r="A28" s="29">
        <f t="shared" si="0"/>
        <v>27</v>
      </c>
      <c r="B28" s="30">
        <v>276.7</v>
      </c>
      <c r="C28" s="73">
        <v>58.42</v>
      </c>
      <c r="D28" s="73" t="s">
        <v>119</v>
      </c>
      <c r="E28" s="73">
        <v>521.17999999999995</v>
      </c>
      <c r="F28" s="30">
        <v>1476.8</v>
      </c>
      <c r="G28" s="30">
        <v>58.23</v>
      </c>
      <c r="H28" s="30">
        <v>402.05</v>
      </c>
      <c r="I28" s="30">
        <v>101.7</v>
      </c>
      <c r="J28" s="30">
        <v>584.54</v>
      </c>
      <c r="K28" s="30">
        <v>905.91</v>
      </c>
      <c r="L28" s="30">
        <v>212.4</v>
      </c>
      <c r="M28" s="30">
        <v>998.52</v>
      </c>
      <c r="N28" s="30">
        <v>1725.28</v>
      </c>
      <c r="O28" s="30">
        <v>96.5</v>
      </c>
      <c r="P28" s="30">
        <v>460</v>
      </c>
      <c r="Q28" s="30">
        <v>169.64</v>
      </c>
      <c r="R28" s="30">
        <v>42.8</v>
      </c>
      <c r="S28" s="30">
        <v>0</v>
      </c>
      <c r="T28" s="30">
        <v>181.32</v>
      </c>
      <c r="U28" s="30">
        <v>0</v>
      </c>
      <c r="V28" s="30">
        <v>0</v>
      </c>
      <c r="W28" s="30">
        <v>0</v>
      </c>
      <c r="X28" s="90">
        <v>0</v>
      </c>
      <c r="Y28" s="90">
        <v>0</v>
      </c>
      <c r="Z28" s="90">
        <v>0</v>
      </c>
      <c r="AA28" s="90">
        <v>0</v>
      </c>
      <c r="AB28" s="30">
        <v>10</v>
      </c>
      <c r="AC28" s="90">
        <v>0</v>
      </c>
      <c r="AD28" s="73">
        <v>0</v>
      </c>
      <c r="AE28" s="30">
        <v>65.62</v>
      </c>
      <c r="AF28" s="30" t="s">
        <v>78</v>
      </c>
    </row>
    <row r="29" spans="1:32" ht="15" x14ac:dyDescent="0.25">
      <c r="A29" s="29">
        <f t="shared" si="0"/>
        <v>28</v>
      </c>
      <c r="B29" s="30">
        <v>70.95</v>
      </c>
      <c r="C29" s="73">
        <v>0</v>
      </c>
      <c r="D29" s="73">
        <v>0</v>
      </c>
      <c r="E29" s="73">
        <v>399.93</v>
      </c>
      <c r="F29" s="30">
        <v>808.89</v>
      </c>
      <c r="G29" s="30">
        <v>354.24</v>
      </c>
      <c r="H29" s="30">
        <v>458.88</v>
      </c>
      <c r="I29" s="30">
        <v>103.9</v>
      </c>
      <c r="J29" s="30">
        <v>1279.47</v>
      </c>
      <c r="K29" s="30">
        <v>1928.74</v>
      </c>
      <c r="L29" s="30">
        <v>154.28</v>
      </c>
      <c r="M29" s="30">
        <v>2829.99</v>
      </c>
      <c r="N29" s="30">
        <v>2081.46</v>
      </c>
      <c r="O29" s="30">
        <v>52.8</v>
      </c>
      <c r="P29" s="30">
        <v>329</v>
      </c>
      <c r="Q29" s="30">
        <v>416.6</v>
      </c>
      <c r="R29" s="30">
        <v>34.700000000000003</v>
      </c>
      <c r="S29" s="30">
        <v>123.3</v>
      </c>
      <c r="T29" s="30">
        <v>197.8</v>
      </c>
      <c r="U29" s="30">
        <v>0</v>
      </c>
      <c r="V29" s="30">
        <v>0</v>
      </c>
      <c r="W29" s="30">
        <v>0</v>
      </c>
      <c r="X29" s="90">
        <v>0</v>
      </c>
      <c r="Y29" s="90">
        <v>0</v>
      </c>
      <c r="Z29" s="90">
        <v>0</v>
      </c>
      <c r="AA29" s="90">
        <v>0</v>
      </c>
      <c r="AB29" s="30">
        <v>10</v>
      </c>
      <c r="AC29" s="90">
        <v>50</v>
      </c>
      <c r="AD29" s="30">
        <v>22</v>
      </c>
      <c r="AE29" s="30">
        <v>32.01</v>
      </c>
      <c r="AF29" s="30" t="s">
        <v>78</v>
      </c>
    </row>
    <row r="30" spans="1:32" ht="15" x14ac:dyDescent="0.25">
      <c r="A30" s="29">
        <f t="shared" si="0"/>
        <v>29</v>
      </c>
      <c r="B30" s="30">
        <v>36</v>
      </c>
      <c r="C30" s="73">
        <v>0</v>
      </c>
      <c r="D30" s="73">
        <v>0</v>
      </c>
      <c r="E30" s="73">
        <v>358.4</v>
      </c>
      <c r="F30" s="30">
        <v>1394.77</v>
      </c>
      <c r="G30" s="30">
        <v>47.9</v>
      </c>
      <c r="H30" s="30">
        <v>253.29</v>
      </c>
      <c r="I30" s="30">
        <v>0</v>
      </c>
      <c r="J30" s="30">
        <v>762.9</v>
      </c>
      <c r="K30" s="30">
        <v>1109.02</v>
      </c>
      <c r="L30" s="30">
        <v>208</v>
      </c>
      <c r="M30" s="30">
        <v>676.4</v>
      </c>
      <c r="N30" s="30">
        <v>1712.21</v>
      </c>
      <c r="O30" s="30">
        <v>88.5</v>
      </c>
      <c r="P30" s="30">
        <v>159.43</v>
      </c>
      <c r="Q30" s="30">
        <v>35.9</v>
      </c>
      <c r="R30" s="30">
        <v>124.5</v>
      </c>
      <c r="S30" s="30">
        <v>40.799999999999997</v>
      </c>
      <c r="T30" s="30">
        <v>130.5</v>
      </c>
      <c r="U30" s="30">
        <v>0</v>
      </c>
      <c r="V30" s="30">
        <v>0</v>
      </c>
      <c r="W30" s="30">
        <v>0</v>
      </c>
      <c r="X30" s="90">
        <v>0</v>
      </c>
      <c r="Y30" s="90">
        <v>0</v>
      </c>
      <c r="Z30" s="90">
        <v>0</v>
      </c>
      <c r="AA30" s="90">
        <v>0</v>
      </c>
      <c r="AB30" s="30">
        <v>10</v>
      </c>
      <c r="AC30" s="71">
        <v>1223.32</v>
      </c>
      <c r="AD30" s="90">
        <v>0</v>
      </c>
      <c r="AE30" s="30">
        <v>6.75</v>
      </c>
      <c r="AF30" s="30" t="s">
        <v>78</v>
      </c>
    </row>
    <row r="31" spans="1:32" ht="15" x14ac:dyDescent="0.25">
      <c r="A31" s="29">
        <v>30</v>
      </c>
      <c r="B31" s="30">
        <v>261</v>
      </c>
      <c r="C31" s="90">
        <v>0</v>
      </c>
      <c r="D31" s="90">
        <v>0</v>
      </c>
      <c r="E31" s="90">
        <v>192.46</v>
      </c>
      <c r="F31" s="92">
        <v>500.17</v>
      </c>
      <c r="G31" s="92">
        <v>33.659999999999997</v>
      </c>
      <c r="H31" s="92">
        <v>0</v>
      </c>
      <c r="I31" s="30">
        <v>0</v>
      </c>
      <c r="J31" s="30">
        <v>495.6</v>
      </c>
      <c r="K31" s="30">
        <v>835.3</v>
      </c>
      <c r="L31" s="30">
        <v>247.5</v>
      </c>
      <c r="M31" s="30">
        <v>940.5</v>
      </c>
      <c r="N31" s="30">
        <v>982.02</v>
      </c>
      <c r="O31" s="30">
        <v>94.6</v>
      </c>
      <c r="P31" s="30">
        <v>83.7</v>
      </c>
      <c r="Q31" s="30">
        <v>90.7</v>
      </c>
      <c r="R31" s="30">
        <v>0</v>
      </c>
      <c r="S31" s="30">
        <v>0</v>
      </c>
      <c r="T31" s="30">
        <v>59.9</v>
      </c>
      <c r="U31" s="30">
        <v>0</v>
      </c>
      <c r="V31" s="30">
        <v>0</v>
      </c>
      <c r="W31" s="30">
        <v>0</v>
      </c>
      <c r="X31" s="90">
        <v>0</v>
      </c>
      <c r="Y31" s="90">
        <v>0</v>
      </c>
      <c r="Z31" s="90">
        <v>0</v>
      </c>
      <c r="AA31" s="90">
        <v>0</v>
      </c>
      <c r="AB31" s="30">
        <v>10</v>
      </c>
      <c r="AC31" s="71">
        <v>1620</v>
      </c>
      <c r="AD31" s="71">
        <v>451</v>
      </c>
      <c r="AE31" s="30">
        <v>0</v>
      </c>
      <c r="AF31" s="30">
        <v>0</v>
      </c>
    </row>
    <row r="32" spans="1:32" ht="15" x14ac:dyDescent="0.25">
      <c r="A32" s="29">
        <v>31</v>
      </c>
      <c r="B32" s="30"/>
      <c r="C32" s="73"/>
      <c r="D32" s="73"/>
      <c r="E32" s="73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90"/>
      <c r="Y32" s="90"/>
      <c r="Z32" s="90"/>
      <c r="AA32" s="90"/>
      <c r="AB32" s="30"/>
      <c r="AC32" s="71"/>
      <c r="AD32" s="30"/>
      <c r="AE32" s="30"/>
      <c r="AF32" s="30"/>
    </row>
    <row r="33" spans="1:32" ht="25.5" customHeight="1" x14ac:dyDescent="0.2">
      <c r="A33" s="28" t="s">
        <v>46</v>
      </c>
      <c r="B33" s="31">
        <f t="shared" ref="B33:AF33" si="1">SUM(B2:B32)</f>
        <v>4155.2</v>
      </c>
      <c r="C33" s="31">
        <f t="shared" si="1"/>
        <v>118.42</v>
      </c>
      <c r="D33" s="31">
        <f t="shared" si="1"/>
        <v>0</v>
      </c>
      <c r="E33" s="31">
        <f t="shared" si="1"/>
        <v>16914.680000000004</v>
      </c>
      <c r="F33" s="31">
        <f t="shared" si="1"/>
        <v>25115.625999999997</v>
      </c>
      <c r="G33" s="31">
        <f t="shared" si="1"/>
        <v>3074.56</v>
      </c>
      <c r="H33" s="31">
        <f t="shared" si="1"/>
        <v>6110.05</v>
      </c>
      <c r="I33" s="31">
        <f t="shared" si="1"/>
        <v>380</v>
      </c>
      <c r="J33" s="31">
        <f t="shared" si="1"/>
        <v>21197.115999999998</v>
      </c>
      <c r="K33" s="31">
        <f t="shared" si="1"/>
        <v>29382.43</v>
      </c>
      <c r="L33" s="31">
        <f t="shared" si="1"/>
        <v>3305.5000000000005</v>
      </c>
      <c r="M33" s="31">
        <f t="shared" si="1"/>
        <v>38769.99</v>
      </c>
      <c r="N33" s="31">
        <f t="shared" si="1"/>
        <v>45427.44999999999</v>
      </c>
      <c r="O33" s="31">
        <f t="shared" si="1"/>
        <v>1516.6699999999998</v>
      </c>
      <c r="P33" s="31">
        <f t="shared" si="1"/>
        <v>5614.8000000000011</v>
      </c>
      <c r="Q33" s="31">
        <f t="shared" si="1"/>
        <v>3327.7</v>
      </c>
      <c r="R33" s="31">
        <f t="shared" si="1"/>
        <v>644.16000000000008</v>
      </c>
      <c r="S33" s="31">
        <f t="shared" si="1"/>
        <v>1807.61</v>
      </c>
      <c r="T33" s="31">
        <f t="shared" si="1"/>
        <v>3293.7000000000003</v>
      </c>
      <c r="U33" s="31">
        <f t="shared" si="1"/>
        <v>0</v>
      </c>
      <c r="V33" s="31">
        <f t="shared" si="1"/>
        <v>1064.18</v>
      </c>
      <c r="W33" s="31">
        <f t="shared" si="1"/>
        <v>0</v>
      </c>
      <c r="X33" s="31">
        <f t="shared" si="1"/>
        <v>550</v>
      </c>
      <c r="Y33" s="31">
        <f t="shared" si="1"/>
        <v>0</v>
      </c>
      <c r="Z33" s="31">
        <f t="shared" si="1"/>
        <v>0</v>
      </c>
      <c r="AA33" s="31">
        <f t="shared" si="1"/>
        <v>0</v>
      </c>
      <c r="AB33" s="31">
        <f t="shared" si="1"/>
        <v>300</v>
      </c>
      <c r="AC33" s="31">
        <f t="shared" si="1"/>
        <v>4266.6399999999994</v>
      </c>
      <c r="AD33" s="31">
        <f t="shared" si="1"/>
        <v>2439.3000000000002</v>
      </c>
      <c r="AE33" s="31">
        <f t="shared" si="1"/>
        <v>886.42</v>
      </c>
      <c r="AF33" s="31">
        <f t="shared" si="1"/>
        <v>0</v>
      </c>
    </row>
    <row r="37" spans="1:32" x14ac:dyDescent="0.2">
      <c r="I37" s="72" t="s">
        <v>60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74"/>
  <sheetViews>
    <sheetView workbookViewId="0">
      <selection activeCell="I13" sqref="I13:I15"/>
    </sheetView>
  </sheetViews>
  <sheetFormatPr defaultRowHeight="15" x14ac:dyDescent="0.25"/>
  <cols>
    <col min="1" max="1" width="6.5703125" bestFit="1" customWidth="1"/>
    <col min="2" max="2" width="12.140625" bestFit="1" customWidth="1"/>
    <col min="3" max="3" width="10.5703125" bestFit="1" customWidth="1"/>
    <col min="4" max="4" width="15.140625" bestFit="1" customWidth="1"/>
    <col min="5" max="6" width="14.28515625" bestFit="1" customWidth="1"/>
    <col min="7" max="7" width="13.28515625" bestFit="1" customWidth="1"/>
    <col min="8" max="8" width="12.140625" bestFit="1" customWidth="1"/>
    <col min="9" max="9" width="25" bestFit="1" customWidth="1"/>
    <col min="10" max="10" width="15.85546875" bestFit="1" customWidth="1"/>
    <col min="11" max="12" width="14.28515625" bestFit="1" customWidth="1"/>
    <col min="13" max="13" width="12.140625" bestFit="1" customWidth="1"/>
    <col min="14" max="14" width="10.7109375" bestFit="1" customWidth="1"/>
    <col min="15" max="16" width="12.140625" bestFit="1" customWidth="1"/>
    <col min="17" max="18" width="10.5703125" bestFit="1" customWidth="1"/>
    <col min="19" max="19" width="7.7109375" bestFit="1" customWidth="1"/>
    <col min="20" max="20" width="12.140625" bestFit="1" customWidth="1"/>
    <col min="21" max="21" width="11" customWidth="1"/>
    <col min="22" max="22" width="16.5703125" bestFit="1" customWidth="1"/>
  </cols>
  <sheetData>
    <row r="1" spans="1:22" ht="23.25" customHeight="1" x14ac:dyDescent="0.25">
      <c r="A1" s="28" t="s">
        <v>26</v>
      </c>
      <c r="B1" s="28" t="s">
        <v>27</v>
      </c>
      <c r="C1" s="28" t="s">
        <v>50</v>
      </c>
      <c r="D1" s="28" t="s">
        <v>51</v>
      </c>
      <c r="E1" s="28" t="s">
        <v>47</v>
      </c>
      <c r="F1" s="28" t="s">
        <v>35</v>
      </c>
      <c r="G1" s="28" t="s">
        <v>34</v>
      </c>
      <c r="H1" s="28" t="s">
        <v>39</v>
      </c>
      <c r="I1" s="28" t="s">
        <v>38</v>
      </c>
      <c r="J1" s="28" t="s">
        <v>28</v>
      </c>
      <c r="K1" s="28" t="s">
        <v>40</v>
      </c>
      <c r="L1" s="28" t="s">
        <v>41</v>
      </c>
      <c r="M1" s="28" t="s">
        <v>42</v>
      </c>
      <c r="N1" s="28" t="s">
        <v>43</v>
      </c>
      <c r="O1" s="28" t="s">
        <v>45</v>
      </c>
      <c r="P1" s="28" t="s">
        <v>44</v>
      </c>
      <c r="Q1" s="28" t="s">
        <v>29</v>
      </c>
      <c r="R1" s="28" t="s">
        <v>30</v>
      </c>
      <c r="S1" s="28" t="s">
        <v>31</v>
      </c>
      <c r="T1" s="28" t="s">
        <v>37</v>
      </c>
      <c r="U1" s="28" t="s">
        <v>57</v>
      </c>
      <c r="V1" s="28" t="s">
        <v>51</v>
      </c>
    </row>
    <row r="2" spans="1:22" x14ac:dyDescent="0.25">
      <c r="A2" s="29">
        <v>1</v>
      </c>
      <c r="B2" s="30"/>
      <c r="C2" s="30"/>
      <c r="D2" s="30"/>
      <c r="E2" s="30"/>
      <c r="F2" s="30"/>
      <c r="G2" s="30"/>
      <c r="H2" s="30"/>
      <c r="I2" s="86" t="s">
        <v>69</v>
      </c>
      <c r="J2" s="71"/>
      <c r="K2" s="30"/>
      <c r="L2" s="30" t="s">
        <v>70</v>
      </c>
      <c r="M2" s="30"/>
      <c r="N2" s="30"/>
      <c r="O2" s="30"/>
      <c r="P2" s="30"/>
      <c r="Q2" s="30"/>
      <c r="R2" s="30"/>
      <c r="S2" s="30"/>
      <c r="T2" s="30"/>
      <c r="U2" s="30"/>
      <c r="V2" s="30"/>
    </row>
    <row r="3" spans="1:22" x14ac:dyDescent="0.25">
      <c r="A3" s="29">
        <f>A2+1</f>
        <v>2</v>
      </c>
      <c r="B3" s="30"/>
      <c r="C3" s="30"/>
      <c r="D3" s="30"/>
      <c r="E3" s="30"/>
      <c r="F3" s="30"/>
      <c r="G3" s="30"/>
      <c r="H3" s="30"/>
      <c r="I3" s="84" t="s">
        <v>67</v>
      </c>
      <c r="J3" s="84" t="s">
        <v>36</v>
      </c>
      <c r="K3" s="30"/>
      <c r="L3" s="84" t="s">
        <v>67</v>
      </c>
      <c r="M3" s="84" t="s">
        <v>36</v>
      </c>
      <c r="N3" s="30"/>
      <c r="O3" s="30"/>
      <c r="P3" s="30"/>
      <c r="Q3" s="30"/>
      <c r="R3" s="30"/>
      <c r="S3" s="30"/>
      <c r="T3" s="71"/>
      <c r="U3" s="30"/>
      <c r="V3" s="30"/>
    </row>
    <row r="4" spans="1:22" x14ac:dyDescent="0.25">
      <c r="A4" s="29">
        <f t="shared" ref="A4:A29" si="0">A3+1</f>
        <v>3</v>
      </c>
      <c r="B4" s="30"/>
      <c r="C4" s="71"/>
      <c r="D4" s="71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</row>
    <row r="5" spans="1:22" x14ac:dyDescent="0.25">
      <c r="A5" s="29">
        <f t="shared" si="0"/>
        <v>4</v>
      </c>
      <c r="B5" s="30"/>
      <c r="C5" s="73"/>
      <c r="D5" s="73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</row>
    <row r="6" spans="1:22" x14ac:dyDescent="0.25">
      <c r="A6" s="29">
        <f t="shared" si="0"/>
        <v>5</v>
      </c>
      <c r="B6" s="30"/>
      <c r="C6" s="73"/>
      <c r="D6" s="73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</row>
    <row r="7" spans="1:22" x14ac:dyDescent="0.25">
      <c r="A7" s="29">
        <f t="shared" si="0"/>
        <v>6</v>
      </c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</row>
    <row r="8" spans="1:22" x14ac:dyDescent="0.25">
      <c r="A8" s="29">
        <f t="shared" si="0"/>
        <v>7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</row>
    <row r="9" spans="1:22" x14ac:dyDescent="0.25">
      <c r="A9" s="29">
        <f t="shared" si="0"/>
        <v>8</v>
      </c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</row>
    <row r="10" spans="1:22" x14ac:dyDescent="0.25">
      <c r="A10" s="29">
        <f t="shared" si="0"/>
        <v>9</v>
      </c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71"/>
      <c r="U10" s="30"/>
      <c r="V10" s="30"/>
    </row>
    <row r="11" spans="1:22" x14ac:dyDescent="0.25">
      <c r="A11" s="29">
        <f t="shared" si="0"/>
        <v>10</v>
      </c>
      <c r="B11" s="30"/>
      <c r="C11" s="71"/>
      <c r="D11" s="71"/>
      <c r="E11" s="30"/>
      <c r="F11" s="74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</row>
    <row r="12" spans="1:22" x14ac:dyDescent="0.25">
      <c r="A12" s="29">
        <f t="shared" si="0"/>
        <v>11</v>
      </c>
      <c r="B12" s="30"/>
      <c r="C12" s="30"/>
      <c r="D12" s="30"/>
      <c r="E12" s="30"/>
      <c r="F12" s="30"/>
      <c r="G12" s="30"/>
      <c r="H12" s="30"/>
      <c r="I12" s="30"/>
      <c r="J12" s="73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</row>
    <row r="13" spans="1:22" x14ac:dyDescent="0.25">
      <c r="A13" s="29">
        <f t="shared" si="0"/>
        <v>12</v>
      </c>
      <c r="B13" s="30"/>
      <c r="C13" s="73"/>
      <c r="D13" s="73"/>
      <c r="E13" s="30"/>
      <c r="F13" s="30"/>
      <c r="G13" s="30"/>
      <c r="H13" s="30"/>
      <c r="I13" s="73"/>
      <c r="J13" s="73"/>
      <c r="K13" s="30"/>
      <c r="L13" s="71"/>
      <c r="M13" s="71"/>
      <c r="N13" s="30"/>
      <c r="O13" s="30"/>
      <c r="P13" s="30"/>
      <c r="Q13" s="30"/>
      <c r="R13" s="30"/>
      <c r="S13" s="30"/>
      <c r="T13" s="30"/>
      <c r="U13" s="30"/>
      <c r="V13" s="30"/>
    </row>
    <row r="14" spans="1:22" x14ac:dyDescent="0.25">
      <c r="A14" s="29">
        <f t="shared" si="0"/>
        <v>13</v>
      </c>
      <c r="B14" s="30"/>
      <c r="C14" s="73"/>
      <c r="D14" s="73"/>
      <c r="E14" s="30"/>
      <c r="F14" s="30"/>
      <c r="G14" s="30"/>
      <c r="H14" s="30"/>
      <c r="I14" s="73"/>
      <c r="J14" s="73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</row>
    <row r="15" spans="1:22" x14ac:dyDescent="0.25">
      <c r="A15" s="29">
        <f t="shared" si="0"/>
        <v>14</v>
      </c>
      <c r="B15" s="30"/>
      <c r="C15" s="30"/>
      <c r="D15" s="30"/>
      <c r="E15" s="30"/>
      <c r="F15" s="30"/>
      <c r="G15" s="30"/>
      <c r="H15" s="30"/>
      <c r="I15" s="71"/>
      <c r="J15" s="71"/>
      <c r="K15" s="92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</row>
    <row r="16" spans="1:22" x14ac:dyDescent="0.25">
      <c r="A16" s="29">
        <f t="shared" si="0"/>
        <v>15</v>
      </c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</row>
    <row r="17" spans="1:22" x14ac:dyDescent="0.25">
      <c r="A17" s="29">
        <f t="shared" si="0"/>
        <v>16</v>
      </c>
      <c r="B17" s="30"/>
      <c r="C17" s="75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</row>
    <row r="18" spans="1:22" x14ac:dyDescent="0.25">
      <c r="A18" s="29">
        <f t="shared" si="0"/>
        <v>17</v>
      </c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</row>
    <row r="19" spans="1:22" x14ac:dyDescent="0.25">
      <c r="A19" s="29">
        <f t="shared" si="0"/>
        <v>18</v>
      </c>
      <c r="B19" s="30"/>
      <c r="C19" s="71"/>
      <c r="D19" s="71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</row>
    <row r="20" spans="1:22" x14ac:dyDescent="0.25">
      <c r="A20" s="29">
        <f>A19+1</f>
        <v>19</v>
      </c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</row>
    <row r="21" spans="1:22" x14ac:dyDescent="0.25">
      <c r="A21" s="29">
        <f t="shared" si="0"/>
        <v>20</v>
      </c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</row>
    <row r="22" spans="1:22" x14ac:dyDescent="0.25">
      <c r="A22" s="29">
        <f t="shared" si="0"/>
        <v>21</v>
      </c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</row>
    <row r="23" spans="1:22" x14ac:dyDescent="0.25">
      <c r="A23" s="29">
        <f t="shared" si="0"/>
        <v>22</v>
      </c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</row>
    <row r="24" spans="1:22" x14ac:dyDescent="0.25">
      <c r="A24" s="29">
        <f t="shared" si="0"/>
        <v>23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</row>
    <row r="25" spans="1:22" x14ac:dyDescent="0.25">
      <c r="A25" s="29">
        <f t="shared" si="0"/>
        <v>24</v>
      </c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</row>
    <row r="26" spans="1:22" x14ac:dyDescent="0.25">
      <c r="A26" s="29">
        <f t="shared" si="0"/>
        <v>25</v>
      </c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</row>
    <row r="27" spans="1:22" x14ac:dyDescent="0.25">
      <c r="A27" s="29">
        <f t="shared" si="0"/>
        <v>26</v>
      </c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</row>
    <row r="28" spans="1:22" x14ac:dyDescent="0.25">
      <c r="A28" s="29">
        <f t="shared" si="0"/>
        <v>27</v>
      </c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</row>
    <row r="29" spans="1:22" x14ac:dyDescent="0.25">
      <c r="A29" s="29">
        <f t="shared" si="0"/>
        <v>28</v>
      </c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</row>
    <row r="30" spans="1:22" x14ac:dyDescent="0.25">
      <c r="A30" s="29">
        <v>29</v>
      </c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</row>
    <row r="31" spans="1:22" x14ac:dyDescent="0.25">
      <c r="A31" s="29">
        <v>30</v>
      </c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</row>
    <row r="32" spans="1:22" x14ac:dyDescent="0.25">
      <c r="A32" s="29">
        <v>31</v>
      </c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</row>
    <row r="33" spans="1:22" ht="25.5" customHeight="1" x14ac:dyDescent="0.25">
      <c r="A33" s="28" t="s">
        <v>46</v>
      </c>
      <c r="B33" s="31">
        <f>SUM(B2:B32)</f>
        <v>0</v>
      </c>
      <c r="C33" s="31">
        <f>SUM(C2:C32)</f>
        <v>0</v>
      </c>
      <c r="D33" s="31">
        <f>SUM(D2:D32)</f>
        <v>0</v>
      </c>
      <c r="E33" s="31">
        <f>SUM(E2:E32)</f>
        <v>0</v>
      </c>
      <c r="F33" s="31">
        <f t="shared" ref="F33:V33" si="1">SUM(F2:F32)</f>
        <v>0</v>
      </c>
      <c r="G33" s="31">
        <f t="shared" si="1"/>
        <v>0</v>
      </c>
      <c r="H33" s="31">
        <f t="shared" si="1"/>
        <v>0</v>
      </c>
      <c r="I33" s="31">
        <f t="shared" si="1"/>
        <v>0</v>
      </c>
      <c r="J33" s="31">
        <f t="shared" si="1"/>
        <v>0</v>
      </c>
      <c r="K33" s="31">
        <f t="shared" si="1"/>
        <v>0</v>
      </c>
      <c r="L33" s="31">
        <f t="shared" si="1"/>
        <v>0</v>
      </c>
      <c r="M33" s="31">
        <f t="shared" si="1"/>
        <v>0</v>
      </c>
      <c r="N33" s="31">
        <f t="shared" si="1"/>
        <v>0</v>
      </c>
      <c r="O33" s="31">
        <f t="shared" si="1"/>
        <v>0</v>
      </c>
      <c r="P33" s="31">
        <f t="shared" si="1"/>
        <v>0</v>
      </c>
      <c r="Q33" s="31">
        <f t="shared" si="1"/>
        <v>0</v>
      </c>
      <c r="R33" s="31">
        <f t="shared" si="1"/>
        <v>0</v>
      </c>
      <c r="S33" s="31">
        <f t="shared" si="1"/>
        <v>0</v>
      </c>
      <c r="T33" s="31">
        <f t="shared" si="1"/>
        <v>0</v>
      </c>
      <c r="U33" s="31"/>
      <c r="V33" s="31">
        <f t="shared" si="1"/>
        <v>0</v>
      </c>
    </row>
    <row r="74" spans="12:12" x14ac:dyDescent="0.25">
      <c r="L74">
        <v>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SETEMBRO 2024</vt:lpstr>
      <vt:lpstr>SPLT</vt:lpstr>
      <vt:lpstr>TLPS</vt:lpstr>
      <vt:lpstr>PATIO</vt:lpstr>
      <vt:lpstr>KONI</vt:lpstr>
      <vt:lpstr>BOULEVARD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2022-06-07T16:11:51Z</cp:lastPrinted>
  <dcterms:created xsi:type="dcterms:W3CDTF">2020-05-12T14:28:13Z</dcterms:created>
  <dcterms:modified xsi:type="dcterms:W3CDTF">2024-10-22T15:58:24Z</dcterms:modified>
</cp:coreProperties>
</file>