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Enero 2024/"/>
    </mc:Choice>
  </mc:AlternateContent>
  <xr:revisionPtr revIDLastSave="0" documentId="8_{BA7EB6C1-EA1D-45CF-94B7-A4A168EC7B0E}" xr6:coauthVersionLast="47" xr6:coauthVersionMax="47" xr10:uidLastSave="{00000000-0000-0000-0000-000000000000}"/>
  <bookViews>
    <workbookView xWindow="-120" yWindow="-120" windowWidth="20730" windowHeight="11160" firstSheet="8" activeTab="11" xr2:uid="{23E46365-4305-4CFC-BD70-C9891EFC640D}"/>
  </bookViews>
  <sheets>
    <sheet name="Tarifas (2)" sheetId="2" r:id="rId1"/>
    <sheet name="EL- Marzo 2023 " sheetId="1" r:id="rId2"/>
    <sheet name="EL- Abril 2023" sheetId="3" r:id="rId3"/>
    <sheet name="EL- Mayo 2023" sheetId="4" r:id="rId4"/>
    <sheet name="EL- Junio 2023" sheetId="5" r:id="rId5"/>
    <sheet name="EL- Julio 2023" sheetId="6" r:id="rId6"/>
    <sheet name="EL- Agosto 2023" sheetId="7" r:id="rId7"/>
    <sheet name="EL- Septiembre 2023" sheetId="8" r:id="rId8"/>
    <sheet name="EL- Octubre 2023" sheetId="9" r:id="rId9"/>
    <sheet name="EL- Noviembre 2023  (2)" sheetId="11" r:id="rId10"/>
    <sheet name="EL- Diciembre 2023 " sheetId="10" r:id="rId11"/>
    <sheet name="EL- ENero 2024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FC">#REF!</definedName>
    <definedName name="Anti_espumante">#REF!</definedName>
    <definedName name="_xlnm.Print_Area" localSheetId="2">'EL- Abril 2023'!$B$1:$I$35</definedName>
    <definedName name="_xlnm.Print_Area" localSheetId="6">'EL- Agosto 2023'!$B$1:$I$35</definedName>
    <definedName name="_xlnm.Print_Area" localSheetId="10">'EL- Diciembre 2023 '!$B$1:$I$35</definedName>
    <definedName name="_xlnm.Print_Area" localSheetId="11">'EL- ENero 2024'!$B$1:$I$35</definedName>
    <definedName name="_xlnm.Print_Area" localSheetId="5">'EL- Julio 2023'!$B$1:$I$35</definedName>
    <definedName name="_xlnm.Print_Area" localSheetId="4">'EL- Junio 2023'!$B$1:$I$35</definedName>
    <definedName name="_xlnm.Print_Area" localSheetId="1">'EL- Marzo 2023 '!$B$1:$I$35</definedName>
    <definedName name="_xlnm.Print_Area" localSheetId="3">'EL- Mayo 2023'!$B$1:$I$35</definedName>
    <definedName name="_xlnm.Print_Area" localSheetId="9">'EL- Noviembre 2023  (2)'!$B$1:$I$35</definedName>
    <definedName name="_xlnm.Print_Area" localSheetId="8">'EL- Octubre 2023'!$B$1:$I$35</definedName>
    <definedName name="_xlnm.Print_Area" localSheetId="7">'EL- Septiembre 2023'!$B$1:$I$35</definedName>
    <definedName name="_xlnm.Print_Area">#REF!</definedName>
    <definedName name="areaniv">#REF!</definedName>
    <definedName name="areaparte">#REF!</definedName>
    <definedName name="Atención">#REF!</definedName>
    <definedName name="CamionerosPozos" localSheetId="2">#REF!</definedName>
    <definedName name="CamionerosPozos" localSheetId="6">#REF!</definedName>
    <definedName name="CamionerosPozos" localSheetId="10">#REF!</definedName>
    <definedName name="CamionerosPozos" localSheetId="11">#REF!</definedName>
    <definedName name="CamionerosPozos" localSheetId="5">#REF!</definedName>
    <definedName name="CamionerosPozos" localSheetId="4">#REF!</definedName>
    <definedName name="CamionerosPozos" localSheetId="1">#REF!</definedName>
    <definedName name="CamionerosPozos" localSheetId="3">#REF!</definedName>
    <definedName name="CamionerosPozos" localSheetId="9">#REF!</definedName>
    <definedName name="CamionerosPozos" localSheetId="8">#REF!</definedName>
    <definedName name="CamionerosPozos" localSheetId="7">#REF!</definedName>
    <definedName name="CamionerosPozos">#REF!</definedName>
    <definedName name="Camisa">'[1]Coef.'!$J$112:$J$115</definedName>
    <definedName name="CINCO">"Lista desplegable 1"</definedName>
    <definedName name="Cola_camisa">'[1]Coef.'!$J$117:$J$122</definedName>
    <definedName name="datosimp">#REF!</definedName>
    <definedName name="datosparo">#REF!</definedName>
    <definedName name="Datrul">[2]Abril!#REF!</definedName>
    <definedName name="dia.diez">[3]Abril!#REF!</definedName>
    <definedName name="Día.Diez">[4]Abril!#REF!</definedName>
    <definedName name="Dicsan">[5]Dicsan!$B$5:$Q$35</definedName>
    <definedName name="Empresa">#REF!</definedName>
    <definedName name="Frecuencia">[6]Referencias!$D$51:$D$55</definedName>
    <definedName name="horasp">#REF!</definedName>
    <definedName name="Inhibidor_de_Incrustacion">#REF!</definedName>
    <definedName name="Inhibidor_de_Parafinas">#REF!</definedName>
    <definedName name="mermas" localSheetId="2">#REF!</definedName>
    <definedName name="mermas" localSheetId="6">#REF!</definedName>
    <definedName name="mermas" localSheetId="10">#REF!</definedName>
    <definedName name="mermas" localSheetId="11">#REF!</definedName>
    <definedName name="mermas" localSheetId="5">#REF!</definedName>
    <definedName name="mermas" localSheetId="4">#REF!</definedName>
    <definedName name="mermas" localSheetId="1">#REF!</definedName>
    <definedName name="mermas" localSheetId="3">#REF!</definedName>
    <definedName name="mermas" localSheetId="9">#REF!</definedName>
    <definedName name="mermas" localSheetId="8">#REF!</definedName>
    <definedName name="mermas" localSheetId="7">#REF!</definedName>
    <definedName name="mermas">#REF!</definedName>
    <definedName name="niveles">#REF!</definedName>
    <definedName name="ññ">[7]Abril!#REF!</definedName>
    <definedName name="PARTE">[5]PRODUCCION!$A$9:$AV$39</definedName>
    <definedName name="Pozos" localSheetId="2">#REF!</definedName>
    <definedName name="Pozos" localSheetId="6">#REF!</definedName>
    <definedName name="Pozos" localSheetId="10">#REF!</definedName>
    <definedName name="Pozos" localSheetId="11">#REF!</definedName>
    <definedName name="Pozos" localSheetId="5">#REF!</definedName>
    <definedName name="Pozos" localSheetId="4">#REF!</definedName>
    <definedName name="Pozos" localSheetId="1">#REF!</definedName>
    <definedName name="Pozos" localSheetId="3">#REF!</definedName>
    <definedName name="Pozos" localSheetId="9">#REF!</definedName>
    <definedName name="Pozos" localSheetId="8">#REF!</definedName>
    <definedName name="Pozos" localSheetId="7">#REF!</definedName>
    <definedName name="Pozos">#REF!</definedName>
    <definedName name="PresionCO2">'[8]Bat 7 CIC'!#REF!</definedName>
    <definedName name="PTC">#N/A</definedName>
    <definedName name="pullin">[9]Abril!#REF!</definedName>
    <definedName name="pulling">[9]Abril!#REF!</definedName>
    <definedName name="residuales">#REF!</definedName>
    <definedName name="Titulo" localSheetId="2">#REF!</definedName>
    <definedName name="Titulo" localSheetId="6">#REF!</definedName>
    <definedName name="Titulo" localSheetId="10">#REF!</definedName>
    <definedName name="Titulo" localSheetId="11">#REF!</definedName>
    <definedName name="Titulo" localSheetId="5">#REF!</definedName>
    <definedName name="Titulo" localSheetId="4">#REF!</definedName>
    <definedName name="Titulo" localSheetId="1">#REF!</definedName>
    <definedName name="Titulo" localSheetId="3">#REF!</definedName>
    <definedName name="Titulo" localSheetId="9">#REF!</definedName>
    <definedName name="Titulo" localSheetId="8">#REF!</definedName>
    <definedName name="Titulo" localSheetId="7">#REF!</definedName>
    <definedName name="Titulo">#REF!</definedName>
    <definedName name="Titulo_1" localSheetId="2">#REF!</definedName>
    <definedName name="Titulo_1" localSheetId="6">#REF!</definedName>
    <definedName name="Titulo_1" localSheetId="10">#REF!</definedName>
    <definedName name="Titulo_1" localSheetId="11">#REF!</definedName>
    <definedName name="Titulo_1" localSheetId="5">#REF!</definedName>
    <definedName name="Titulo_1" localSheetId="4">#REF!</definedName>
    <definedName name="Titulo_1" localSheetId="1">#REF!</definedName>
    <definedName name="Titulo_1" localSheetId="3">#REF!</definedName>
    <definedName name="Titulo_1" localSheetId="9">#REF!</definedName>
    <definedName name="Titulo_1" localSheetId="8">#REF!</definedName>
    <definedName name="Titulo_1" localSheetId="7">#REF!</definedName>
    <definedName name="Titulo_1">#REF!</definedName>
    <definedName name="_xlnm.Print_Titles">#N/A</definedName>
    <definedName name="TOTALFAC">#REF!</definedName>
    <definedName name="wedfwefwefwefd">[2]Abril!#REF!</definedName>
    <definedName name="wwwww">[10]Abril!#REF!</definedName>
    <definedName name="XXX">[11]Abril!#REF!</definedName>
    <definedName name="xxxx">[2]Abril!#REF!</definedName>
    <definedName name="Yacimiento">#REF!</definedName>
    <definedName name="Yes_No">'[1]Coef.'!$J$112:$J$113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2" l="1"/>
  <c r="G48" i="12"/>
  <c r="G47" i="12"/>
  <c r="G50" i="12" s="1"/>
  <c r="G46" i="12"/>
  <c r="G43" i="12"/>
  <c r="H25" i="12"/>
  <c r="M25" i="12" s="1"/>
  <c r="E25" i="12"/>
  <c r="E24" i="12"/>
  <c r="H24" i="12" s="1"/>
  <c r="E13" i="12"/>
  <c r="H13" i="12" s="1"/>
  <c r="H12" i="12"/>
  <c r="E11" i="12"/>
  <c r="H11" i="12" s="1"/>
  <c r="J10" i="12"/>
  <c r="E10" i="12"/>
  <c r="H10" i="12" s="1"/>
  <c r="E9" i="12"/>
  <c r="H9" i="12" s="1"/>
  <c r="H8" i="12"/>
  <c r="F12" i="10"/>
  <c r="G49" i="11"/>
  <c r="G50" i="11" s="1"/>
  <c r="G48" i="11"/>
  <c r="G47" i="11"/>
  <c r="G46" i="11"/>
  <c r="G43" i="11"/>
  <c r="E25" i="11"/>
  <c r="H25" i="11" s="1"/>
  <c r="M25" i="11" s="1"/>
  <c r="E24" i="11"/>
  <c r="H24" i="11" s="1"/>
  <c r="E13" i="11"/>
  <c r="H13" i="11" s="1"/>
  <c r="H12" i="11"/>
  <c r="E11" i="11"/>
  <c r="H11" i="11" s="1"/>
  <c r="J10" i="11"/>
  <c r="E10" i="11"/>
  <c r="H10" i="11" s="1"/>
  <c r="E9" i="11"/>
  <c r="H9" i="11" s="1"/>
  <c r="H8" i="11"/>
  <c r="E25" i="10"/>
  <c r="H25" i="10" s="1"/>
  <c r="M25" i="10" s="1"/>
  <c r="G50" i="10"/>
  <c r="G49" i="10"/>
  <c r="G48" i="10"/>
  <c r="G47" i="10"/>
  <c r="G46" i="10"/>
  <c r="G43" i="10"/>
  <c r="E24" i="10"/>
  <c r="H24" i="10" s="1"/>
  <c r="E13" i="10"/>
  <c r="H13" i="10" s="1"/>
  <c r="H12" i="10"/>
  <c r="E11" i="10"/>
  <c r="H11" i="10" s="1"/>
  <c r="J10" i="10"/>
  <c r="E10" i="10"/>
  <c r="H10" i="10" s="1"/>
  <c r="E9" i="10"/>
  <c r="H9" i="10" s="1"/>
  <c r="H8" i="10"/>
  <c r="H22" i="12" l="1"/>
  <c r="H27" i="12" s="1"/>
  <c r="H22" i="11"/>
  <c r="H27" i="11" s="1"/>
  <c r="H22" i="10"/>
  <c r="H27" i="10" s="1"/>
  <c r="M25" i="9" l="1"/>
  <c r="G48" i="9"/>
  <c r="G50" i="9"/>
  <c r="G49" i="9"/>
  <c r="G47" i="9"/>
  <c r="G46" i="9"/>
  <c r="G43" i="9"/>
  <c r="H25" i="9"/>
  <c r="E24" i="9"/>
  <c r="H24" i="9" s="1"/>
  <c r="E13" i="9"/>
  <c r="H13" i="9" s="1"/>
  <c r="H12" i="9"/>
  <c r="E11" i="9"/>
  <c r="H11" i="9" s="1"/>
  <c r="J10" i="9"/>
  <c r="E10" i="9"/>
  <c r="H10" i="9" s="1"/>
  <c r="E9" i="9"/>
  <c r="H9" i="9" s="1"/>
  <c r="H8" i="9"/>
  <c r="G49" i="8"/>
  <c r="G46" i="8"/>
  <c r="G45" i="8"/>
  <c r="G43" i="8"/>
  <c r="G50" i="8" s="1"/>
  <c r="E25" i="8"/>
  <c r="H25" i="8" s="1"/>
  <c r="E24" i="8"/>
  <c r="H24" i="8" s="1"/>
  <c r="E13" i="8"/>
  <c r="H13" i="8" s="1"/>
  <c r="E12" i="8"/>
  <c r="H12" i="8" s="1"/>
  <c r="E11" i="8"/>
  <c r="H11" i="8" s="1"/>
  <c r="J10" i="8"/>
  <c r="E10" i="8"/>
  <c r="H10" i="8" s="1"/>
  <c r="E9" i="8"/>
  <c r="H9" i="8" s="1"/>
  <c r="E8" i="8"/>
  <c r="H8" i="8" s="1"/>
  <c r="E25" i="7"/>
  <c r="H25" i="7" s="1"/>
  <c r="E24" i="7"/>
  <c r="H24" i="7" s="1"/>
  <c r="E13" i="7"/>
  <c r="H13" i="7" s="1"/>
  <c r="E12" i="7"/>
  <c r="H12" i="7" s="1"/>
  <c r="E11" i="7"/>
  <c r="H11" i="7" s="1"/>
  <c r="J10" i="7"/>
  <c r="E10" i="7"/>
  <c r="H10" i="7" s="1"/>
  <c r="E9" i="7"/>
  <c r="H9" i="7" s="1"/>
  <c r="E8" i="7"/>
  <c r="H8" i="7" s="1"/>
  <c r="E25" i="6"/>
  <c r="H25" i="6" s="1"/>
  <c r="E24" i="6"/>
  <c r="H24" i="6" s="1"/>
  <c r="E13" i="6"/>
  <c r="H13" i="6" s="1"/>
  <c r="E12" i="6"/>
  <c r="H12" i="6" s="1"/>
  <c r="H11" i="6"/>
  <c r="E11" i="6"/>
  <c r="J10" i="6"/>
  <c r="E10" i="6"/>
  <c r="H10" i="6" s="1"/>
  <c r="E9" i="6"/>
  <c r="H9" i="6" s="1"/>
  <c r="E8" i="6"/>
  <c r="H8" i="6" s="1"/>
  <c r="E25" i="5"/>
  <c r="H25" i="5" s="1"/>
  <c r="E24" i="5"/>
  <c r="H24" i="5" s="1"/>
  <c r="H13" i="5"/>
  <c r="E13" i="5"/>
  <c r="E12" i="5"/>
  <c r="H12" i="5" s="1"/>
  <c r="E11" i="5"/>
  <c r="H11" i="5" s="1"/>
  <c r="J10" i="5"/>
  <c r="E10" i="5"/>
  <c r="H10" i="5" s="1"/>
  <c r="E9" i="5"/>
  <c r="H9" i="5" s="1"/>
  <c r="E8" i="5"/>
  <c r="H8" i="5" s="1"/>
  <c r="E25" i="4"/>
  <c r="H25" i="4" s="1"/>
  <c r="E24" i="4"/>
  <c r="H24" i="4" s="1"/>
  <c r="N21" i="4"/>
  <c r="E13" i="4"/>
  <c r="H13" i="4" s="1"/>
  <c r="E12" i="4"/>
  <c r="H12" i="4" s="1"/>
  <c r="E11" i="4"/>
  <c r="H11" i="4" s="1"/>
  <c r="J10" i="4"/>
  <c r="E10" i="4"/>
  <c r="H10" i="4" s="1"/>
  <c r="E9" i="4"/>
  <c r="H9" i="4" s="1"/>
  <c r="E8" i="4"/>
  <c r="H8" i="4" s="1"/>
  <c r="J10" i="3"/>
  <c r="H22" i="9" l="1"/>
  <c r="H27" i="9" s="1"/>
  <c r="H22" i="8"/>
  <c r="H27" i="8" s="1"/>
  <c r="H22" i="7"/>
  <c r="H27" i="7" s="1"/>
  <c r="H22" i="6"/>
  <c r="H27" i="6" s="1"/>
  <c r="H22" i="5"/>
  <c r="H27" i="5" s="1"/>
  <c r="H22" i="4"/>
  <c r="H27" i="4" s="1"/>
  <c r="E10" i="3"/>
  <c r="E11" i="3"/>
  <c r="E12" i="3"/>
  <c r="E13" i="3"/>
  <c r="H13" i="3" s="1"/>
  <c r="E9" i="3"/>
  <c r="E8" i="3"/>
  <c r="E25" i="3" l="1"/>
  <c r="H25" i="3" s="1"/>
  <c r="E24" i="3"/>
  <c r="H24" i="3" s="1"/>
  <c r="N21" i="3"/>
  <c r="H12" i="3"/>
  <c r="H11" i="3"/>
  <c r="H10" i="3"/>
  <c r="H9" i="3"/>
  <c r="H8" i="3"/>
  <c r="N15" i="1"/>
  <c r="H22" i="3" l="1"/>
  <c r="H27" i="3" s="1"/>
  <c r="I5" i="2"/>
  <c r="I6" i="2"/>
  <c r="I7" i="2"/>
  <c r="J7" i="2"/>
  <c r="I8" i="2"/>
  <c r="J8" i="2" s="1"/>
  <c r="E9" i="1" s="1"/>
  <c r="H9" i="1" s="1"/>
  <c r="I10" i="2"/>
  <c r="I11" i="2"/>
  <c r="I12" i="2"/>
  <c r="J12" i="2" s="1"/>
  <c r="I13" i="2"/>
  <c r="J13" i="2"/>
  <c r="I14" i="2"/>
  <c r="E8" i="1"/>
  <c r="H8" i="1" s="1"/>
  <c r="E10" i="1"/>
  <c r="H10" i="1" s="1"/>
  <c r="E11" i="1"/>
  <c r="H11" i="1" s="1"/>
  <c r="E12" i="1"/>
  <c r="H12" i="1" s="1"/>
  <c r="K28" i="1"/>
  <c r="E24" i="1"/>
  <c r="H24" i="1" s="1"/>
  <c r="L24" i="1"/>
  <c r="E25" i="1"/>
  <c r="H25" i="1" s="1"/>
  <c r="L25" i="1"/>
  <c r="H22" i="1" l="1"/>
  <c r="H27" i="1" s="1"/>
</calcChain>
</file>

<file path=xl/sharedStrings.xml><?xml version="1.0" encoding="utf-8"?>
<sst xmlns="http://schemas.openxmlformats.org/spreadsheetml/2006/main" count="733" uniqueCount="103">
  <si>
    <t>Alquiler de equipo dosificador de 1000 lts con bomba eléctrica</t>
  </si>
  <si>
    <t>Pecom</t>
  </si>
  <si>
    <t>Alquiler de equipo dosificador y Mantenimiento de yacimiento- Entre Lomas</t>
  </si>
  <si>
    <t>USD</t>
  </si>
  <si>
    <t>TOTAL CERTIFICADO  (USD)</t>
  </si>
  <si>
    <t>Mes</t>
  </si>
  <si>
    <t>Servicio Yacimiento de Mantenimiento y Reposición EL</t>
  </si>
  <si>
    <t>Servicio Yacimiento de Mantenimiento y Reposición</t>
  </si>
  <si>
    <t>cantidad</t>
  </si>
  <si>
    <t>Materiales</t>
  </si>
  <si>
    <t>TOTAL TRATAMIENTO QUIMICO</t>
  </si>
  <si>
    <t>lt</t>
  </si>
  <si>
    <t>Inh De Hidratos(SB14)</t>
  </si>
  <si>
    <t>SB14</t>
  </si>
  <si>
    <t>Lt</t>
  </si>
  <si>
    <t>Espumígeno (ESB800)</t>
  </si>
  <si>
    <t>ESB800</t>
  </si>
  <si>
    <t>Espumígeno (ESB900)</t>
  </si>
  <si>
    <t>ESB900</t>
  </si>
  <si>
    <t>ESB600</t>
  </si>
  <si>
    <t>balde</t>
  </si>
  <si>
    <t>Espumígeno (ESB600)</t>
  </si>
  <si>
    <t>CB1005 y1004(Sb14), PB154</t>
  </si>
  <si>
    <t>pozos</t>
  </si>
  <si>
    <t>ESB980</t>
  </si>
  <si>
    <t>Espumígeno (ESB980)</t>
  </si>
  <si>
    <t>Total a 
Facturar (USD)</t>
  </si>
  <si>
    <t>Unidad de 
Medida</t>
  </si>
  <si>
    <t>Cantidad 
Certificada</t>
  </si>
  <si>
    <t>Precio Item 
(USD)</t>
  </si>
  <si>
    <t>DOCUMENTO</t>
  </si>
  <si>
    <t>DESCRIPCIÓN DEL SERVICIO</t>
  </si>
  <si>
    <t>ITEM</t>
  </si>
  <si>
    <t>Mes: Marzo 2023</t>
  </si>
  <si>
    <t>dest. Mcia</t>
  </si>
  <si>
    <t xml:space="preserve"> </t>
  </si>
  <si>
    <t>solictante</t>
  </si>
  <si>
    <t>ENTRE LOMAS</t>
  </si>
  <si>
    <t xml:space="preserve"> Servicio de Tratamiento Químico </t>
  </si>
  <si>
    <t>ABC11</t>
  </si>
  <si>
    <t>cotizacion 10/2022</t>
  </si>
  <si>
    <t>IPB953</t>
  </si>
  <si>
    <t>IC5091</t>
  </si>
  <si>
    <t>DBN2446</t>
  </si>
  <si>
    <t>ESB9846</t>
  </si>
  <si>
    <t>un</t>
  </si>
  <si>
    <t>ESB1590</t>
  </si>
  <si>
    <t>SB82</t>
  </si>
  <si>
    <t>SB29</t>
  </si>
  <si>
    <t>Tarifas nuevas diciembre 2020</t>
  </si>
  <si>
    <t>precio</t>
  </si>
  <si>
    <t>pq</t>
  </si>
  <si>
    <t>Aconcagua</t>
  </si>
  <si>
    <t>REMITO</t>
  </si>
  <si>
    <t>FECHA</t>
  </si>
  <si>
    <t>PRODUCTO</t>
  </si>
  <si>
    <t>LITROS</t>
  </si>
  <si>
    <t>BX256 (Bactericida)</t>
  </si>
  <si>
    <t>BX256</t>
  </si>
  <si>
    <t>55-2101</t>
  </si>
  <si>
    <t>55-2103</t>
  </si>
  <si>
    <t>55-2102</t>
  </si>
  <si>
    <t>Mes: Abril 2023</t>
  </si>
  <si>
    <t xml:space="preserve">JQ 5 CB1005 </t>
  </si>
  <si>
    <t>CB1005</t>
  </si>
  <si>
    <t>Et motocompresora 5</t>
  </si>
  <si>
    <t>tk de ptl</t>
  </si>
  <si>
    <t>CB1005 y jq5</t>
  </si>
  <si>
    <t>Servicio de relleno y batcheo de tk</t>
  </si>
  <si>
    <t xml:space="preserve">Servicio Yacimiento de Mantenimiento y Reposición EL y </t>
  </si>
  <si>
    <t>Mes: Mayo 2023</t>
  </si>
  <si>
    <t>Mes: Junio 2023</t>
  </si>
  <si>
    <t>Servicio Yacimiento de Mantenimiento y Reposición EL y EM</t>
  </si>
  <si>
    <t>Mes: Agosto 2023</t>
  </si>
  <si>
    <t>Entregas desde el 21-8 hasta el 20-9</t>
  </si>
  <si>
    <t>n° de Remito</t>
  </si>
  <si>
    <t>REMITOS REALIZADOS</t>
  </si>
  <si>
    <t>CATIDADES</t>
  </si>
  <si>
    <t>0055-00002536</t>
  </si>
  <si>
    <t>SB-14</t>
  </si>
  <si>
    <t>0055-00002538</t>
  </si>
  <si>
    <t>ESB-900</t>
  </si>
  <si>
    <t>0055-00002540</t>
  </si>
  <si>
    <t>0055-00002541</t>
  </si>
  <si>
    <t>ESB-980</t>
  </si>
  <si>
    <t>0055-00002544</t>
  </si>
  <si>
    <t>TOTAL</t>
  </si>
  <si>
    <t>Mes: Septiembre  2023</t>
  </si>
  <si>
    <t>Mes: Octubre  2023</t>
  </si>
  <si>
    <t>Entregas desde el 21-9 hasta el 20-10</t>
  </si>
  <si>
    <t>0055-00003161</t>
  </si>
  <si>
    <t>0055-00003162</t>
  </si>
  <si>
    <t>0055-00003163</t>
  </si>
  <si>
    <t>0055-00003166</t>
  </si>
  <si>
    <t>0055-00003165</t>
  </si>
  <si>
    <t>13/10723</t>
  </si>
  <si>
    <t>Mes: Noviembre  2023</t>
  </si>
  <si>
    <t>Mes: Diciembre  2023</t>
  </si>
  <si>
    <t>CB1005  motocompresora 1 y 2</t>
  </si>
  <si>
    <t>Mes: Enero 2024</t>
  </si>
  <si>
    <t>CB-191</t>
  </si>
  <si>
    <t>CB 1003</t>
  </si>
  <si>
    <t>JT PLANTA DE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</si>
</sst>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USD]\ #,##0.00"/>
    <numFmt numFmtId="166" formatCode="#,##0.00_ ;\-#,##0.00\ "/>
    <numFmt numFmtId="167" formatCode="_ * #,##0.00_ ;_ * \-#,##0.00_ ;_ * &quot;-&quot;??_ ;_ @_ "/>
    <numFmt numFmtId="168" formatCode="_ [$USD]\ * #,##0.00_ ;_ [$USD]\ * \-#,##0.00_ ;_ [$USD]\ * &quot;-&quot;??_ ;_ @_ "/>
    <numFmt numFmtId="169" formatCode="#,##0_ ;\-#,##0\ "/>
    <numFmt numFmtId="170" formatCode="_-[$USD]\ * #,##0.00_-;\-[$USD]\ * #,##0.00_-;_-[$USD]\ * &quot;-&quot;??_-;_-@_-"/>
    <numFmt numFmtId="171" formatCode="dd/mm/yy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i/>
      <sz val="12"/>
      <name val="Arial"/>
      <family val="2"/>
    </font>
    <font>
      <b/>
      <i/>
      <sz val="14"/>
      <name val="Courier New"/>
      <family val="3"/>
    </font>
    <font>
      <b/>
      <i/>
      <sz val="16"/>
      <name val="Courier New"/>
      <family val="3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Dashed">
        <color theme="4" tint="-0.249977111117893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Dashed">
        <color theme="4" tint="-0.249977111117893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theme="4" tint="-0.249977111117893"/>
      </left>
      <right/>
      <top style="mediumDashed">
        <color indexed="64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Dashed">
        <color indexed="64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Dashed">
        <color indexed="64"/>
      </top>
      <bottom style="medium">
        <color theme="4" tint="-0.499984740745262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theme="4" tint="-0.499984740745262"/>
      </bottom>
      <diagonal/>
    </border>
    <border>
      <left style="mediumDashed">
        <color indexed="64"/>
      </left>
      <right style="mediumDashed">
        <color theme="4" tint="-0.249977111117893"/>
      </right>
      <top style="medium">
        <color indexed="64"/>
      </top>
      <bottom/>
      <diagonal/>
    </border>
    <border>
      <left style="mediumDashed">
        <color theme="4" tint="-0.249977111117893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Dashed">
        <color indexed="64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Dashed">
        <color indexed="64"/>
      </left>
      <right style="mediumDashed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theme="4" tint="-0.249977111117893"/>
      </left>
      <right/>
      <top/>
      <bottom style="mediumDashed">
        <color indexed="64"/>
      </bottom>
      <diagonal/>
    </border>
    <border>
      <left/>
      <right style="medium">
        <color theme="4" tint="-0.499984740745262"/>
      </right>
      <top/>
      <bottom style="mediumDashed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6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4" fontId="3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4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2" xfId="0" quotePrefix="1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vertical="center"/>
    </xf>
    <xf numFmtId="165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166" fontId="5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67" fontId="5" fillId="0" borderId="0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2" applyFont="1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3" fillId="0" borderId="0" xfId="0" applyNumberFormat="1" applyFont="1" applyAlignment="1">
      <alignment vertical="center"/>
    </xf>
    <xf numFmtId="168" fontId="7" fillId="0" borderId="4" xfId="2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4" xfId="2" applyFont="1" applyFill="1" applyBorder="1" applyAlignment="1">
      <alignment horizontal="center" vertical="center"/>
    </xf>
    <xf numFmtId="168" fontId="3" fillId="0" borderId="4" xfId="1" applyNumberFormat="1" applyBorder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167" fontId="3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3" fillId="0" borderId="0" xfId="2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168" fontId="7" fillId="0" borderId="7" xfId="2" applyNumberFormat="1" applyFont="1" applyFill="1" applyBorder="1" applyAlignment="1">
      <alignment horizontal="center" vertical="center"/>
    </xf>
    <xf numFmtId="168" fontId="3" fillId="0" borderId="8" xfId="2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9" fontId="3" fillId="0" borderId="8" xfId="2" applyNumberFormat="1" applyFont="1" applyFill="1" applyBorder="1" applyAlignment="1">
      <alignment horizontal="center" vertical="center"/>
    </xf>
    <xf numFmtId="168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8" fontId="3" fillId="0" borderId="9" xfId="2" applyNumberFormat="1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169" fontId="3" fillId="0" borderId="9" xfId="2" applyNumberFormat="1" applyFont="1" applyFill="1" applyBorder="1" applyAlignment="1">
      <alignment horizontal="center" vertical="center"/>
    </xf>
    <xf numFmtId="168" fontId="3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68" fontId="3" fillId="0" borderId="11" xfId="3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68" fontId="3" fillId="0" borderId="12" xfId="1" applyNumberFormat="1" applyBorder="1" applyAlignment="1">
      <alignment horizontal="right" vertical="center"/>
    </xf>
    <xf numFmtId="0" fontId="3" fillId="0" borderId="11" xfId="1" applyBorder="1" applyAlignment="1">
      <alignment horizontal="center" vertical="center"/>
    </xf>
    <xf numFmtId="169" fontId="3" fillId="0" borderId="11" xfId="3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1" applyBorder="1" applyAlignment="1">
      <alignment vertical="center"/>
    </xf>
    <xf numFmtId="0" fontId="0" fillId="0" borderId="0" xfId="0" applyAlignment="1">
      <alignment horizontal="center"/>
    </xf>
    <xf numFmtId="169" fontId="3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168" fontId="3" fillId="0" borderId="14" xfId="2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9" fontId="3" fillId="0" borderId="14" xfId="2" applyNumberFormat="1" applyFont="1" applyFill="1" applyBorder="1" applyAlignment="1">
      <alignment horizontal="center" vertical="center"/>
    </xf>
    <xf numFmtId="0" fontId="3" fillId="0" borderId="9" xfId="4" applyFont="1" applyBorder="1" applyAlignment="1">
      <alignment vertical="center"/>
    </xf>
    <xf numFmtId="168" fontId="3" fillId="0" borderId="10" xfId="2" applyNumberFormat="1" applyFont="1" applyFill="1" applyBorder="1" applyAlignment="1">
      <alignment horizontal="center" vertical="center"/>
    </xf>
    <xf numFmtId="169" fontId="3" fillId="0" borderId="15" xfId="2" applyNumberFormat="1" applyFont="1" applyFill="1" applyBorder="1" applyAlignment="1">
      <alignment horizontal="center" vertical="center"/>
    </xf>
    <xf numFmtId="168" fontId="3" fillId="0" borderId="15" xfId="1" applyNumberForma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3" fillId="0" borderId="0" xfId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Continuous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7" fontId="3" fillId="0" borderId="0" xfId="0" applyNumberFormat="1" applyFont="1"/>
    <xf numFmtId="168" fontId="3" fillId="2" borderId="22" xfId="0" applyNumberFormat="1" applyFont="1" applyFill="1" applyBorder="1" applyAlignment="1">
      <alignment horizontal="right" vertical="center"/>
    </xf>
    <xf numFmtId="0" fontId="3" fillId="0" borderId="22" xfId="1" applyBorder="1" applyAlignment="1">
      <alignment vertical="center"/>
    </xf>
    <xf numFmtId="0" fontId="0" fillId="0" borderId="4" xfId="0" applyBorder="1"/>
    <xf numFmtId="168" fontId="3" fillId="3" borderId="4" xfId="0" applyNumberFormat="1" applyFont="1" applyFill="1" applyBorder="1" applyAlignment="1">
      <alignment horizontal="right" vertical="center"/>
    </xf>
    <xf numFmtId="0" fontId="3" fillId="0" borderId="4" xfId="1" applyBorder="1" applyAlignment="1">
      <alignment vertical="center"/>
    </xf>
    <xf numFmtId="168" fontId="3" fillId="2" borderId="4" xfId="0" applyNumberFormat="1" applyFont="1" applyFill="1" applyBorder="1" applyAlignment="1">
      <alignment horizontal="right" vertical="center"/>
    </xf>
    <xf numFmtId="168" fontId="0" fillId="0" borderId="4" xfId="0" applyNumberFormat="1" applyBorder="1"/>
    <xf numFmtId="168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4" xfId="1" applyBorder="1" applyAlignment="1">
      <alignment vertical="center" wrapText="1"/>
    </xf>
    <xf numFmtId="168" fontId="3" fillId="0" borderId="4" xfId="1" applyNumberFormat="1" applyBorder="1" applyAlignment="1">
      <alignment horizontal="right" vertical="center"/>
    </xf>
    <xf numFmtId="168" fontId="3" fillId="2" borderId="4" xfId="1" applyNumberFormat="1" applyFill="1" applyBorder="1" applyAlignment="1">
      <alignment horizontal="right" vertical="center"/>
    </xf>
    <xf numFmtId="168" fontId="3" fillId="0" borderId="4" xfId="4" applyNumberFormat="1" applyFont="1" applyBorder="1" applyAlignment="1">
      <alignment horizontal="right" vertical="center"/>
    </xf>
    <xf numFmtId="17" fontId="7" fillId="0" borderId="4" xfId="0" applyNumberFormat="1" applyFont="1" applyBorder="1"/>
    <xf numFmtId="0" fontId="7" fillId="0" borderId="4" xfId="0" applyFont="1" applyBorder="1"/>
    <xf numFmtId="0" fontId="3" fillId="0" borderId="4" xfId="1" applyBorder="1" applyAlignment="1">
      <alignment horizontal="center"/>
    </xf>
    <xf numFmtId="0" fontId="3" fillId="3" borderId="0" xfId="1" applyFill="1" applyAlignment="1">
      <alignment vertical="center"/>
    </xf>
    <xf numFmtId="0" fontId="7" fillId="4" borderId="4" xfId="5" applyFont="1" applyFill="1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14" fontId="3" fillId="0" borderId="4" xfId="5" applyNumberFormat="1" applyBorder="1" applyAlignment="1">
      <alignment horizontal="center" vertical="center"/>
    </xf>
    <xf numFmtId="0" fontId="0" fillId="0" borderId="4" xfId="5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/>
    <xf numFmtId="16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5" borderId="0" xfId="6" applyFill="1"/>
    <xf numFmtId="0" fontId="13" fillId="7" borderId="26" xfId="0" applyFont="1" applyFill="1" applyBorder="1"/>
    <xf numFmtId="0" fontId="13" fillId="7" borderId="29" xfId="0" applyFont="1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3" fillId="7" borderId="44" xfId="0" applyFont="1" applyFill="1" applyBorder="1"/>
    <xf numFmtId="0" fontId="13" fillId="7" borderId="45" xfId="0" applyFont="1" applyFill="1" applyBorder="1"/>
    <xf numFmtId="0" fontId="7" fillId="4" borderId="0" xfId="5" applyFont="1" applyFill="1" applyAlignment="1">
      <alignment horizontal="center" vertical="center"/>
    </xf>
    <xf numFmtId="0" fontId="3" fillId="0" borderId="0" xfId="5" applyAlignment="1">
      <alignment horizontal="center" vertical="center"/>
    </xf>
    <xf numFmtId="14" fontId="3" fillId="0" borderId="0" xfId="5" applyNumberFormat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26" xfId="0" applyFont="1" applyFill="1" applyBorder="1"/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70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4" fontId="0" fillId="0" borderId="0" xfId="0" applyNumberFormat="1"/>
    <xf numFmtId="171" fontId="15" fillId="0" borderId="0" xfId="0" applyNumberFormat="1" applyFont="1"/>
    <xf numFmtId="3" fontId="0" fillId="0" borderId="0" xfId="0" applyNumberFormat="1"/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" fontId="3" fillId="0" borderId="2" xfId="0" quotePrefix="1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68" fontId="3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</cellXfs>
  <cellStyles count="7">
    <cellStyle name="Millares 2 2" xfId="3" xr:uid="{0858E18D-B5AA-4B4A-A1C6-91428C21CB3E}"/>
    <cellStyle name="Millares 3" xfId="2" xr:uid="{B96591E0-809F-4608-BF3A-BBFCF846029E}"/>
    <cellStyle name="Normal" xfId="0" builtinId="0"/>
    <cellStyle name="Normal 17" xfId="5" xr:uid="{C3BCC249-9338-436D-8F60-2C9F626B6F92}"/>
    <cellStyle name="Normal 2" xfId="1" xr:uid="{3C5E17C6-B34A-4061-8BA7-C4EA90195B6C}"/>
    <cellStyle name="Normal 2 2" xfId="6" xr:uid="{29C18EAE-1C0D-419A-BB8E-238BD6AC421C}"/>
    <cellStyle name="Normal 3 2" xfId="4" xr:uid="{B24A0D25-7A33-4F23-A975-71C116FB2159}"/>
  </cellStyles>
  <dxfs count="1"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17</xdr:row>
      <xdr:rowOff>104775</xdr:rowOff>
    </xdr:from>
    <xdr:to>
      <xdr:col>17</xdr:col>
      <xdr:colOff>466725</xdr:colOff>
      <xdr:row>37</xdr:row>
      <xdr:rowOff>57150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5E8BBE0E-193F-4D05-9913-869E5381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3162300"/>
          <a:ext cx="22955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4AAB0208-4443-4251-9296-8093B88A2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3C9F68BF-D913-4A41-A3BB-1AC543EC8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FF312F8-FA89-4D7C-A829-6CDDBA31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C664FE52-6706-4694-B329-B73E61FA1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A80A67F1-7298-420B-85BD-ACBF2E36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2547C144-95FF-4D44-9F4D-B58A09592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561705BA-7DF2-4C3B-BC67-F8AE44240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656" y="321073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EC7217F4-2603-49BD-A54D-D9E58094CD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4236642" y="4798402"/>
          <a:ext cx="2040967" cy="66011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6245A138-93C7-4AB8-B70A-6C52C5AC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B1A04338-F6DA-4854-8F46-4DFC32525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15726DB0-4CB6-45E3-8F47-4ADB723F2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A902ABF5-1367-45D7-892D-DDF07F3B0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1D768E2B-93C6-46D2-8DE0-CC7CA8C50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A90BDFF5-D062-4365-8686-FD9A538D6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42DFC85-B41A-49AE-8069-3B0F6F504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91731636-9D1C-47D3-8E16-300BDD23C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0F637741-6193-4795-83F1-0B750953B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D5562D0A-B959-4CE5-BA6C-CA7EE0857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1B4FD4A-F294-47DC-A45E-BB9D7916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7D39BF70-26C7-4502-B342-237C5DFFF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2E3BE1D1-A1E1-4366-99A2-B3D4AB8E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32A7426D-62D0-4634-A0F3-2C5D652F9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Documents%20and%20Settings\Administrador\Configuraci&#243;n%20local\Archivos%20temporales%20de%20Internet\Content.IE5\6PHVO0KQ\Documents%20and%20Settings\jmoya\Configuraci&#243;n%20loca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CATRIEL01\Users\arodriguez\Mis%20documentos\Downloads\BUFALOGUARDIA\Documents%20and%20Settings\usuario\Configuraci&#243;n%20local\Archivos%20temporales%20de%20Internet\Content.IE5\SDU30D6N\Documents%20and%20Settings\jvallejo.CATRIEL\Configuraci&#243;n%20local\Archivo?DF9BD17F" TargetMode="External"/><Relationship Id="rId1" Type="http://schemas.openxmlformats.org/officeDocument/2006/relationships/externalLinkPath" Target="file:///\\DF9BD17F\Archiv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Administrador\Configuraci&#243;n%20local\Archivos%20te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Administrador\Configuraci&#243;n%20local\Archivos%20temporal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srv01\Private\Users\nroverano\AppData\Local\Microsoft\Windows\Temporary%20Internet%20Files\Content.Outlook\PG03Z0FM\DAILY%20REPORT%20JUL%2009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Partediario%20de%20Noviembre%20-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mena/Documents/VANE%202019/Aconcagua/Plan%20de%20batch/Plan%20de%20Batch%20Aconcagua%20-%2013.05%20al%2007.06-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Administrador\Configuraci&#243;n%20local\Archivos%20temporales%20de%20Internet\Content.IE5\6PHVO0KQ\Documents%20and%20Settings\jmoya\Configuraci&#243;n%20loc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rban/Desktop/Laboratorio/An&#225;lisis%20Laboratori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jvallejo.CATRIEL\Configuraci&#243;n%20local\Archivos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  <sheetName val="Arch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SI Wells Report"/>
      <sheetName val="Daily Activity "/>
      <sheetName val="Daily Production"/>
      <sheetName val="Carga de Datos"/>
      <sheetName val=" Datos del grafico"/>
      <sheetName val="Hoja1"/>
      <sheetName val="Hoja2"/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>
        <row r="31">
          <cell r="D31">
            <v>11.441558028616853</v>
          </cell>
        </row>
      </sheetData>
      <sheetData sheetId="2"/>
      <sheetData sheetId="3">
        <row r="152">
          <cell r="N152">
            <v>930.91999999999962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CION"/>
      <sheetName val="Dicsan"/>
      <sheetName val="Gráfico1"/>
      <sheetName val="Parte"/>
      <sheetName val="ACUMULADAS"/>
      <sheetName val="Módulo1"/>
      <sheetName val="Módulo2"/>
    </sheetNames>
    <sheetDataSet>
      <sheetData sheetId="0">
        <row r="9">
          <cell r="A9">
            <v>1</v>
          </cell>
          <cell r="B9">
            <v>11</v>
          </cell>
          <cell r="C9">
            <v>2009</v>
          </cell>
          <cell r="D9">
            <v>571</v>
          </cell>
          <cell r="E9">
            <v>468</v>
          </cell>
          <cell r="F9">
            <v>353</v>
          </cell>
          <cell r="G9">
            <v>250</v>
          </cell>
          <cell r="H9">
            <v>275.5</v>
          </cell>
          <cell r="I9">
            <v>353</v>
          </cell>
          <cell r="K9">
            <v>0</v>
          </cell>
          <cell r="L9">
            <v>275.5</v>
          </cell>
          <cell r="M9">
            <v>538</v>
          </cell>
          <cell r="O9">
            <v>137.75</v>
          </cell>
          <cell r="P9">
            <v>94.3</v>
          </cell>
          <cell r="Q9">
            <v>277</v>
          </cell>
          <cell r="R9">
            <v>250</v>
          </cell>
          <cell r="V9">
            <v>8768</v>
          </cell>
          <cell r="W9">
            <v>8768</v>
          </cell>
          <cell r="X9">
            <v>432.4</v>
          </cell>
          <cell r="Y9">
            <v>1</v>
          </cell>
          <cell r="Z9">
            <v>9223.4</v>
          </cell>
          <cell r="AA9">
            <v>9223.4</v>
          </cell>
          <cell r="AB9">
            <v>249.87</v>
          </cell>
          <cell r="AC9">
            <v>4.57</v>
          </cell>
          <cell r="AG9">
            <v>0</v>
          </cell>
          <cell r="AH9">
            <v>468</v>
          </cell>
          <cell r="AI9">
            <v>205</v>
          </cell>
          <cell r="AJ9">
            <v>8768</v>
          </cell>
          <cell r="AL9">
            <v>7745</v>
          </cell>
          <cell r="AM9">
            <v>1213</v>
          </cell>
          <cell r="AN9">
            <v>975</v>
          </cell>
          <cell r="AO9">
            <v>61.8</v>
          </cell>
          <cell r="AP9">
            <v>45</v>
          </cell>
          <cell r="AQ9">
            <v>43</v>
          </cell>
          <cell r="AR9">
            <v>45</v>
          </cell>
          <cell r="AS9">
            <v>0</v>
          </cell>
          <cell r="AT9">
            <v>250</v>
          </cell>
          <cell r="AU9">
            <v>423</v>
          </cell>
          <cell r="AV9">
            <v>250</v>
          </cell>
        </row>
        <row r="10">
          <cell r="A10">
            <v>2</v>
          </cell>
          <cell r="B10">
            <v>11</v>
          </cell>
          <cell r="C10">
            <v>2009</v>
          </cell>
          <cell r="D10">
            <v>468</v>
          </cell>
          <cell r="E10">
            <v>409</v>
          </cell>
          <cell r="F10">
            <v>260</v>
          </cell>
          <cell r="G10">
            <v>201</v>
          </cell>
          <cell r="H10">
            <v>500.2</v>
          </cell>
          <cell r="I10">
            <v>613</v>
          </cell>
          <cell r="K10">
            <v>0</v>
          </cell>
          <cell r="L10">
            <v>500.2</v>
          </cell>
          <cell r="M10">
            <v>617</v>
          </cell>
          <cell r="O10">
            <v>387.85</v>
          </cell>
          <cell r="P10">
            <v>92.77</v>
          </cell>
          <cell r="Q10">
            <v>196</v>
          </cell>
          <cell r="R10">
            <v>201</v>
          </cell>
          <cell r="V10">
            <v>8556</v>
          </cell>
          <cell r="W10">
            <v>8556</v>
          </cell>
          <cell r="X10">
            <v>523.79</v>
          </cell>
          <cell r="Y10">
            <v>23</v>
          </cell>
          <cell r="Z10">
            <v>9158.7900000000009</v>
          </cell>
          <cell r="AA10">
            <v>9191.0950000000012</v>
          </cell>
          <cell r="AB10">
            <v>250.62</v>
          </cell>
          <cell r="AC10">
            <v>7.07</v>
          </cell>
          <cell r="AG10">
            <v>0</v>
          </cell>
          <cell r="AH10">
            <v>409</v>
          </cell>
          <cell r="AI10">
            <v>201</v>
          </cell>
          <cell r="AJ10">
            <v>8556</v>
          </cell>
          <cell r="AL10">
            <v>7296</v>
          </cell>
          <cell r="AM10">
            <v>1204</v>
          </cell>
          <cell r="AN10">
            <v>1038</v>
          </cell>
          <cell r="AO10">
            <v>51</v>
          </cell>
          <cell r="AP10">
            <v>45</v>
          </cell>
          <cell r="AQ10">
            <v>43</v>
          </cell>
          <cell r="AR10">
            <v>0</v>
          </cell>
          <cell r="AS10">
            <v>0</v>
          </cell>
          <cell r="AT10">
            <v>225.5</v>
          </cell>
          <cell r="AU10">
            <v>409</v>
          </cell>
          <cell r="AV10">
            <v>201</v>
          </cell>
        </row>
        <row r="11">
          <cell r="A11">
            <v>3</v>
          </cell>
          <cell r="B11">
            <v>11</v>
          </cell>
          <cell r="C11">
            <v>2009</v>
          </cell>
          <cell r="D11">
            <v>409</v>
          </cell>
          <cell r="E11">
            <v>381</v>
          </cell>
          <cell r="F11">
            <v>255</v>
          </cell>
          <cell r="G11">
            <v>227</v>
          </cell>
          <cell r="H11">
            <v>720.9</v>
          </cell>
          <cell r="I11">
            <v>868</v>
          </cell>
          <cell r="K11">
            <v>0</v>
          </cell>
          <cell r="L11">
            <v>240.29999999999998</v>
          </cell>
          <cell r="M11">
            <v>596</v>
          </cell>
          <cell r="O11">
            <v>498.86666666666662</v>
          </cell>
          <cell r="P11">
            <v>94.5</v>
          </cell>
          <cell r="Q11">
            <v>220</v>
          </cell>
          <cell r="R11">
            <v>227</v>
          </cell>
          <cell r="V11">
            <v>8712</v>
          </cell>
          <cell r="W11">
            <v>8712</v>
          </cell>
          <cell r="X11">
            <v>457.54</v>
          </cell>
          <cell r="Y11">
            <v>22.5</v>
          </cell>
          <cell r="Z11">
            <v>9148.5400000000009</v>
          </cell>
          <cell r="AA11">
            <v>9153.6650000000009</v>
          </cell>
          <cell r="AB11">
            <v>249.83</v>
          </cell>
          <cell r="AC11">
            <v>6.15</v>
          </cell>
          <cell r="AG11">
            <v>0</v>
          </cell>
          <cell r="AH11">
            <v>381</v>
          </cell>
          <cell r="AI11">
            <v>203</v>
          </cell>
          <cell r="AJ11">
            <v>8712</v>
          </cell>
          <cell r="AL11">
            <v>7830</v>
          </cell>
          <cell r="AM11">
            <v>1212</v>
          </cell>
          <cell r="AN11">
            <v>1006</v>
          </cell>
          <cell r="AO11">
            <v>61.8</v>
          </cell>
          <cell r="AP11">
            <v>36</v>
          </cell>
          <cell r="AQ11">
            <v>36</v>
          </cell>
          <cell r="AR11">
            <v>24</v>
          </cell>
          <cell r="AS11">
            <v>0</v>
          </cell>
          <cell r="AT11">
            <v>226</v>
          </cell>
          <cell r="AU11">
            <v>357</v>
          </cell>
          <cell r="AV11">
            <v>227</v>
          </cell>
        </row>
        <row r="12">
          <cell r="A12">
            <v>4</v>
          </cell>
          <cell r="B12">
            <v>11</v>
          </cell>
          <cell r="C12">
            <v>2009</v>
          </cell>
          <cell r="D12">
            <v>381</v>
          </cell>
          <cell r="E12">
            <v>335</v>
          </cell>
          <cell r="F12">
            <v>300</v>
          </cell>
          <cell r="G12">
            <v>254</v>
          </cell>
          <cell r="H12">
            <v>962.9</v>
          </cell>
          <cell r="I12">
            <v>1168</v>
          </cell>
          <cell r="K12">
            <v>0</v>
          </cell>
          <cell r="L12">
            <v>240.72499999999999</v>
          </cell>
          <cell r="M12">
            <v>556</v>
          </cell>
          <cell r="O12">
            <v>614.875</v>
          </cell>
          <cell r="P12">
            <v>99.09</v>
          </cell>
          <cell r="Q12">
            <v>254</v>
          </cell>
          <cell r="R12">
            <v>254</v>
          </cell>
          <cell r="V12">
            <v>8520</v>
          </cell>
          <cell r="W12">
            <v>8520</v>
          </cell>
          <cell r="X12">
            <v>611.22</v>
          </cell>
          <cell r="Y12">
            <v>8.5</v>
          </cell>
          <cell r="Z12">
            <v>9091.2199999999993</v>
          </cell>
          <cell r="AA12">
            <v>9119.880000000001</v>
          </cell>
          <cell r="AC12">
            <v>10.28</v>
          </cell>
          <cell r="AF12">
            <v>867.99599999999998</v>
          </cell>
          <cell r="AG12">
            <v>867.99599999999998</v>
          </cell>
          <cell r="AH12">
            <v>335</v>
          </cell>
          <cell r="AI12">
            <v>198</v>
          </cell>
          <cell r="AJ12">
            <v>8520</v>
          </cell>
          <cell r="AL12">
            <v>7564</v>
          </cell>
          <cell r="AM12">
            <v>1198</v>
          </cell>
          <cell r="AN12">
            <v>864</v>
          </cell>
          <cell r="AO12">
            <v>61.8</v>
          </cell>
          <cell r="AP12">
            <v>45</v>
          </cell>
          <cell r="AQ12">
            <v>36</v>
          </cell>
          <cell r="AR12">
            <v>56</v>
          </cell>
          <cell r="AS12">
            <v>0</v>
          </cell>
          <cell r="AT12">
            <v>233</v>
          </cell>
          <cell r="AU12">
            <v>279</v>
          </cell>
          <cell r="AV12">
            <v>254</v>
          </cell>
        </row>
        <row r="13">
          <cell r="A13">
            <v>5</v>
          </cell>
          <cell r="B13">
            <v>11</v>
          </cell>
          <cell r="C13">
            <v>2009</v>
          </cell>
          <cell r="D13">
            <v>335</v>
          </cell>
          <cell r="E13">
            <v>395</v>
          </cell>
          <cell r="F13">
            <v>195</v>
          </cell>
          <cell r="G13">
            <v>255</v>
          </cell>
          <cell r="H13">
            <v>1221.2</v>
          </cell>
          <cell r="I13">
            <v>1363</v>
          </cell>
          <cell r="K13">
            <v>0</v>
          </cell>
          <cell r="L13">
            <v>244.24</v>
          </cell>
          <cell r="M13">
            <v>567</v>
          </cell>
          <cell r="O13">
            <v>851.3</v>
          </cell>
          <cell r="P13">
            <v>102.2</v>
          </cell>
          <cell r="Q13">
            <v>235</v>
          </cell>
          <cell r="R13">
            <v>255</v>
          </cell>
          <cell r="V13">
            <v>8716</v>
          </cell>
          <cell r="W13">
            <v>8716</v>
          </cell>
          <cell r="X13">
            <v>301.62</v>
          </cell>
          <cell r="Y13">
            <v>5</v>
          </cell>
          <cell r="Z13">
            <v>9028.6200000000008</v>
          </cell>
          <cell r="AA13">
            <v>9059.92</v>
          </cell>
          <cell r="AC13">
            <v>3.84</v>
          </cell>
          <cell r="AG13">
            <v>867.99599999999998</v>
          </cell>
          <cell r="AH13">
            <v>395</v>
          </cell>
          <cell r="AI13">
            <v>220</v>
          </cell>
          <cell r="AJ13">
            <v>8716</v>
          </cell>
          <cell r="AL13">
            <v>7643</v>
          </cell>
          <cell r="AM13">
            <v>1205</v>
          </cell>
          <cell r="AN13">
            <v>926</v>
          </cell>
          <cell r="AO13">
            <v>61.8</v>
          </cell>
          <cell r="AP13">
            <v>45</v>
          </cell>
          <cell r="AQ13">
            <v>36</v>
          </cell>
          <cell r="AR13">
            <v>35</v>
          </cell>
          <cell r="AS13">
            <v>0</v>
          </cell>
          <cell r="AT13">
            <v>237.4</v>
          </cell>
          <cell r="AU13">
            <v>360</v>
          </cell>
          <cell r="AV13">
            <v>255</v>
          </cell>
        </row>
        <row r="14">
          <cell r="A14">
            <v>6</v>
          </cell>
          <cell r="B14">
            <v>11</v>
          </cell>
          <cell r="C14">
            <v>2009</v>
          </cell>
          <cell r="D14">
            <v>395</v>
          </cell>
          <cell r="E14">
            <v>401</v>
          </cell>
          <cell r="F14">
            <v>214</v>
          </cell>
          <cell r="G14">
            <v>220</v>
          </cell>
          <cell r="H14">
            <v>1447.2</v>
          </cell>
          <cell r="I14">
            <v>1577</v>
          </cell>
          <cell r="K14">
            <v>0</v>
          </cell>
          <cell r="L14">
            <v>241.20000000000002</v>
          </cell>
          <cell r="M14">
            <v>587</v>
          </cell>
          <cell r="O14">
            <v>1088.05</v>
          </cell>
          <cell r="P14">
            <v>97.8</v>
          </cell>
          <cell r="Q14">
            <v>239</v>
          </cell>
          <cell r="R14">
            <v>220</v>
          </cell>
          <cell r="V14">
            <v>8831</v>
          </cell>
          <cell r="W14">
            <v>8831</v>
          </cell>
          <cell r="X14">
            <v>233.2</v>
          </cell>
          <cell r="Y14">
            <v>6.5</v>
          </cell>
          <cell r="Z14">
            <v>9084.2000000000007</v>
          </cell>
          <cell r="AA14">
            <v>9056.41</v>
          </cell>
          <cell r="AC14">
            <v>2.66</v>
          </cell>
          <cell r="AG14">
            <v>867.99599999999998</v>
          </cell>
          <cell r="AH14">
            <v>401</v>
          </cell>
          <cell r="AI14">
            <v>207</v>
          </cell>
          <cell r="AJ14">
            <v>8831</v>
          </cell>
          <cell r="AL14">
            <v>7829</v>
          </cell>
          <cell r="AM14">
            <v>1216</v>
          </cell>
          <cell r="AN14">
            <v>892</v>
          </cell>
          <cell r="AO14">
            <v>61.8</v>
          </cell>
          <cell r="AP14">
            <v>45</v>
          </cell>
          <cell r="AQ14">
            <v>36</v>
          </cell>
          <cell r="AR14">
            <v>13</v>
          </cell>
          <cell r="AS14">
            <v>0</v>
          </cell>
          <cell r="AT14">
            <v>234.5</v>
          </cell>
          <cell r="AU14">
            <v>388</v>
          </cell>
          <cell r="AV14">
            <v>220</v>
          </cell>
        </row>
        <row r="15">
          <cell r="A15">
            <v>7</v>
          </cell>
          <cell r="B15">
            <v>11</v>
          </cell>
          <cell r="C15">
            <v>2009</v>
          </cell>
          <cell r="D15">
            <v>401</v>
          </cell>
          <cell r="E15">
            <v>380</v>
          </cell>
          <cell r="F15">
            <v>260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585</v>
          </cell>
          <cell r="O15">
            <v>0</v>
          </cell>
          <cell r="P15">
            <v>95.56</v>
          </cell>
          <cell r="Q15">
            <v>231</v>
          </cell>
          <cell r="R15">
            <v>0</v>
          </cell>
          <cell r="V15">
            <v>8815</v>
          </cell>
          <cell r="W15">
            <v>0</v>
          </cell>
          <cell r="X15">
            <v>286.89999999999998</v>
          </cell>
          <cell r="Y15">
            <v>2.33</v>
          </cell>
          <cell r="Z15">
            <v>-587</v>
          </cell>
          <cell r="AA15">
            <v>0</v>
          </cell>
          <cell r="AC15">
            <v>4.55</v>
          </cell>
          <cell r="AG15">
            <v>867.99599999999998</v>
          </cell>
          <cell r="AH15">
            <v>380</v>
          </cell>
          <cell r="AI15">
            <v>204</v>
          </cell>
          <cell r="AJ15">
            <v>8815</v>
          </cell>
          <cell r="AL15">
            <v>7722</v>
          </cell>
          <cell r="AM15">
            <v>1221</v>
          </cell>
          <cell r="AN15">
            <v>937</v>
          </cell>
          <cell r="AO15">
            <v>61.8</v>
          </cell>
          <cell r="AP15">
            <v>45</v>
          </cell>
          <cell r="AQ15">
            <v>40</v>
          </cell>
          <cell r="AR15">
            <v>0</v>
          </cell>
          <cell r="AS15">
            <v>0</v>
          </cell>
          <cell r="AT15">
            <v>-81.571428571428569</v>
          </cell>
          <cell r="AU15">
            <v>0</v>
          </cell>
          <cell r="AV15">
            <v>0</v>
          </cell>
        </row>
        <row r="16">
          <cell r="A16">
            <v>8</v>
          </cell>
          <cell r="B16">
            <v>11</v>
          </cell>
          <cell r="C16">
            <v>2009</v>
          </cell>
          <cell r="D16">
            <v>0</v>
          </cell>
          <cell r="E16">
            <v>358</v>
          </cell>
          <cell r="F16">
            <v>245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581</v>
          </cell>
          <cell r="O16">
            <v>0</v>
          </cell>
          <cell r="P16">
            <v>95.26</v>
          </cell>
          <cell r="Q16">
            <v>245</v>
          </cell>
          <cell r="R16">
            <v>0</v>
          </cell>
          <cell r="V16">
            <v>8821</v>
          </cell>
          <cell r="W16">
            <v>0</v>
          </cell>
          <cell r="X16">
            <v>260.45</v>
          </cell>
          <cell r="Y16">
            <v>2</v>
          </cell>
          <cell r="Z16">
            <v>0</v>
          </cell>
          <cell r="AA16">
            <v>0</v>
          </cell>
          <cell r="AC16">
            <v>3.9</v>
          </cell>
          <cell r="AG16">
            <v>867.99599999999998</v>
          </cell>
          <cell r="AH16">
            <v>358</v>
          </cell>
          <cell r="AI16">
            <v>205</v>
          </cell>
          <cell r="AJ16">
            <v>8821</v>
          </cell>
          <cell r="AL16">
            <v>7902</v>
          </cell>
          <cell r="AM16">
            <v>1222</v>
          </cell>
          <cell r="AN16">
            <v>918</v>
          </cell>
          <cell r="AO16">
            <v>61.8</v>
          </cell>
          <cell r="AP16">
            <v>45</v>
          </cell>
          <cell r="AQ16">
            <v>36</v>
          </cell>
          <cell r="AR16">
            <v>0</v>
          </cell>
          <cell r="AS16">
            <v>0</v>
          </cell>
          <cell r="AT16">
            <v>-71.375</v>
          </cell>
          <cell r="AU16">
            <v>0</v>
          </cell>
          <cell r="AV16">
            <v>0</v>
          </cell>
        </row>
        <row r="17">
          <cell r="A17">
            <v>9</v>
          </cell>
          <cell r="B17">
            <v>11</v>
          </cell>
          <cell r="C17">
            <v>2009</v>
          </cell>
          <cell r="D17">
            <v>0</v>
          </cell>
          <cell r="E17">
            <v>329</v>
          </cell>
          <cell r="F17">
            <v>243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577</v>
          </cell>
          <cell r="O17">
            <v>0</v>
          </cell>
          <cell r="P17">
            <v>95.18</v>
          </cell>
          <cell r="Q17">
            <v>208</v>
          </cell>
          <cell r="R17">
            <v>0</v>
          </cell>
          <cell r="V17">
            <v>8728</v>
          </cell>
          <cell r="W17">
            <v>0</v>
          </cell>
          <cell r="X17">
            <v>357.53</v>
          </cell>
          <cell r="Y17">
            <v>14.5</v>
          </cell>
          <cell r="Z17">
            <v>0</v>
          </cell>
          <cell r="AA17">
            <v>0</v>
          </cell>
          <cell r="AC17">
            <v>6.96</v>
          </cell>
          <cell r="AG17">
            <v>867.99599999999998</v>
          </cell>
          <cell r="AH17">
            <v>329</v>
          </cell>
          <cell r="AI17">
            <v>201</v>
          </cell>
          <cell r="AJ17">
            <v>8728</v>
          </cell>
          <cell r="AL17">
            <v>7821</v>
          </cell>
          <cell r="AM17">
            <v>1226</v>
          </cell>
          <cell r="AN17">
            <v>790</v>
          </cell>
          <cell r="AO17">
            <v>61.8</v>
          </cell>
          <cell r="AP17">
            <v>45</v>
          </cell>
          <cell r="AQ17">
            <v>29</v>
          </cell>
          <cell r="AR17">
            <v>0</v>
          </cell>
          <cell r="AS17">
            <v>0</v>
          </cell>
          <cell r="AT17">
            <v>-63.444444444444443</v>
          </cell>
          <cell r="AU17">
            <v>0</v>
          </cell>
          <cell r="AV17">
            <v>0</v>
          </cell>
        </row>
        <row r="18">
          <cell r="A18">
            <v>10</v>
          </cell>
          <cell r="B18">
            <v>11</v>
          </cell>
          <cell r="C18">
            <v>2009</v>
          </cell>
          <cell r="D18">
            <v>0</v>
          </cell>
          <cell r="E18">
            <v>547</v>
          </cell>
          <cell r="F18">
            <v>1E-3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581</v>
          </cell>
          <cell r="O18">
            <v>0</v>
          </cell>
          <cell r="P18">
            <v>97.91</v>
          </cell>
          <cell r="Q18">
            <v>218</v>
          </cell>
          <cell r="R18">
            <v>0</v>
          </cell>
          <cell r="V18">
            <v>8609</v>
          </cell>
          <cell r="W18">
            <v>0</v>
          </cell>
          <cell r="X18">
            <v>520</v>
          </cell>
          <cell r="Y18">
            <v>36</v>
          </cell>
          <cell r="Z18">
            <v>0</v>
          </cell>
          <cell r="AA18">
            <v>0</v>
          </cell>
          <cell r="AC18">
            <v>9.1199999999999992</v>
          </cell>
          <cell r="AF18">
            <v>1456.816</v>
          </cell>
          <cell r="AG18">
            <v>867.99599999999998</v>
          </cell>
          <cell r="AH18">
            <v>547</v>
          </cell>
          <cell r="AI18">
            <v>198</v>
          </cell>
          <cell r="AJ18">
            <v>8609</v>
          </cell>
          <cell r="AL18">
            <v>7745</v>
          </cell>
          <cell r="AM18">
            <v>1257</v>
          </cell>
          <cell r="AN18">
            <v>1055</v>
          </cell>
          <cell r="AO18">
            <v>61.8</v>
          </cell>
          <cell r="AP18">
            <v>44</v>
          </cell>
          <cell r="AQ18">
            <v>37</v>
          </cell>
          <cell r="AR18">
            <v>0</v>
          </cell>
          <cell r="AS18">
            <v>0</v>
          </cell>
          <cell r="AT18">
            <v>-57.1</v>
          </cell>
          <cell r="AU18">
            <v>0</v>
          </cell>
          <cell r="AV18">
            <v>0</v>
          </cell>
        </row>
        <row r="19">
          <cell r="A19">
            <v>11</v>
          </cell>
          <cell r="B19">
            <v>11</v>
          </cell>
          <cell r="C19">
            <v>2009</v>
          </cell>
          <cell r="D19">
            <v>0</v>
          </cell>
          <cell r="E19">
            <v>510</v>
          </cell>
          <cell r="F19">
            <v>250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589</v>
          </cell>
          <cell r="O19">
            <v>0</v>
          </cell>
          <cell r="P19">
            <v>96</v>
          </cell>
          <cell r="Q19">
            <v>220</v>
          </cell>
          <cell r="R19">
            <v>0</v>
          </cell>
          <cell r="V19">
            <v>8617</v>
          </cell>
          <cell r="W19">
            <v>0</v>
          </cell>
          <cell r="X19">
            <v>504.56</v>
          </cell>
          <cell r="Y19">
            <v>5.5</v>
          </cell>
          <cell r="Z19">
            <v>0</v>
          </cell>
          <cell r="AA19">
            <v>0</v>
          </cell>
          <cell r="AC19">
            <v>7.28</v>
          </cell>
          <cell r="AG19">
            <v>867.99599999999998</v>
          </cell>
          <cell r="AH19">
            <v>510</v>
          </cell>
          <cell r="AI19">
            <v>199</v>
          </cell>
          <cell r="AJ19">
            <v>8617</v>
          </cell>
          <cell r="AL19">
            <v>7707</v>
          </cell>
          <cell r="AM19">
            <v>1277</v>
          </cell>
          <cell r="AN19">
            <v>853</v>
          </cell>
          <cell r="AO19">
            <v>61.8</v>
          </cell>
          <cell r="AP19">
            <v>43.5</v>
          </cell>
          <cell r="AQ19">
            <v>36</v>
          </cell>
          <cell r="AR19">
            <v>0</v>
          </cell>
          <cell r="AS19">
            <v>0</v>
          </cell>
          <cell r="AT19">
            <v>-51.909090909090907</v>
          </cell>
          <cell r="AU19">
            <v>0</v>
          </cell>
          <cell r="AV19">
            <v>0</v>
          </cell>
        </row>
        <row r="20">
          <cell r="A20">
            <v>12</v>
          </cell>
          <cell r="B20">
            <v>11</v>
          </cell>
          <cell r="C20">
            <v>2009</v>
          </cell>
          <cell r="D20">
            <v>0</v>
          </cell>
          <cell r="E20">
            <v>392</v>
          </cell>
          <cell r="F20">
            <v>322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550</v>
          </cell>
          <cell r="O20">
            <v>0</v>
          </cell>
          <cell r="P20">
            <v>95.7</v>
          </cell>
          <cell r="Q20">
            <v>211</v>
          </cell>
          <cell r="R20">
            <v>0</v>
          </cell>
          <cell r="V20">
            <v>8730</v>
          </cell>
          <cell r="W20">
            <v>0</v>
          </cell>
          <cell r="X20">
            <v>400</v>
          </cell>
          <cell r="Y20">
            <v>1.66</v>
          </cell>
          <cell r="Z20">
            <v>0</v>
          </cell>
          <cell r="AA20">
            <v>0</v>
          </cell>
          <cell r="AC20">
            <v>5.72</v>
          </cell>
          <cell r="AG20">
            <v>867.99599999999998</v>
          </cell>
          <cell r="AH20">
            <v>392</v>
          </cell>
          <cell r="AI20">
            <v>204</v>
          </cell>
          <cell r="AJ20">
            <v>8730</v>
          </cell>
          <cell r="AL20">
            <v>7710</v>
          </cell>
          <cell r="AM20">
            <v>1242</v>
          </cell>
          <cell r="AN20">
            <v>821</v>
          </cell>
          <cell r="AO20">
            <v>61.8</v>
          </cell>
          <cell r="AP20">
            <v>44.5</v>
          </cell>
          <cell r="AQ20">
            <v>36</v>
          </cell>
          <cell r="AR20">
            <v>0</v>
          </cell>
          <cell r="AS20">
            <v>0</v>
          </cell>
          <cell r="AT20">
            <v>-47.583333333333336</v>
          </cell>
          <cell r="AU20">
            <v>0</v>
          </cell>
          <cell r="AV20">
            <v>0</v>
          </cell>
        </row>
        <row r="21">
          <cell r="A21">
            <v>13</v>
          </cell>
          <cell r="B21">
            <v>11</v>
          </cell>
          <cell r="C21">
            <v>2009</v>
          </cell>
          <cell r="D21">
            <v>0</v>
          </cell>
          <cell r="E21">
            <v>384</v>
          </cell>
          <cell r="F21">
            <v>211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560</v>
          </cell>
          <cell r="O21">
            <v>0</v>
          </cell>
          <cell r="P21">
            <v>98.77</v>
          </cell>
          <cell r="Q21">
            <v>222</v>
          </cell>
          <cell r="R21">
            <v>0</v>
          </cell>
          <cell r="V21">
            <v>8796</v>
          </cell>
          <cell r="W21">
            <v>0</v>
          </cell>
          <cell r="X21">
            <v>258</v>
          </cell>
          <cell r="Y21">
            <v>3</v>
          </cell>
          <cell r="Z21">
            <v>0</v>
          </cell>
          <cell r="AA21">
            <v>0</v>
          </cell>
          <cell r="AC21">
            <v>3.22</v>
          </cell>
          <cell r="AG21">
            <v>867.99599999999998</v>
          </cell>
          <cell r="AH21">
            <v>384</v>
          </cell>
          <cell r="AI21">
            <v>202</v>
          </cell>
          <cell r="AJ21">
            <v>8796</v>
          </cell>
          <cell r="AL21">
            <v>7623</v>
          </cell>
          <cell r="AM21">
            <v>1243</v>
          </cell>
          <cell r="AN21">
            <v>988</v>
          </cell>
          <cell r="AO21">
            <v>61.8</v>
          </cell>
          <cell r="AP21">
            <v>44.5</v>
          </cell>
          <cell r="AQ21">
            <v>40</v>
          </cell>
          <cell r="AR21">
            <v>0</v>
          </cell>
          <cell r="AS21">
            <v>0</v>
          </cell>
          <cell r="AT21">
            <v>-43.92307692307692</v>
          </cell>
          <cell r="AU21">
            <v>0</v>
          </cell>
          <cell r="AV21">
            <v>0</v>
          </cell>
        </row>
        <row r="22">
          <cell r="A22">
            <v>14</v>
          </cell>
          <cell r="B22">
            <v>11</v>
          </cell>
          <cell r="C22">
            <v>2009</v>
          </cell>
          <cell r="D22">
            <v>0</v>
          </cell>
          <cell r="E22">
            <v>398</v>
          </cell>
          <cell r="F22">
            <v>215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556</v>
          </cell>
          <cell r="O22">
            <v>0</v>
          </cell>
          <cell r="P22">
            <v>92.62</v>
          </cell>
          <cell r="Q22">
            <v>239</v>
          </cell>
          <cell r="R22">
            <v>0</v>
          </cell>
          <cell r="V22">
            <v>8879</v>
          </cell>
          <cell r="W22">
            <v>0</v>
          </cell>
          <cell r="X22">
            <v>222.6</v>
          </cell>
          <cell r="Y22">
            <v>3.5</v>
          </cell>
          <cell r="Z22">
            <v>0</v>
          </cell>
          <cell r="AA22">
            <v>0</v>
          </cell>
          <cell r="AC22">
            <v>3.29</v>
          </cell>
          <cell r="AG22">
            <v>867.99599999999998</v>
          </cell>
          <cell r="AH22">
            <v>398</v>
          </cell>
          <cell r="AI22">
            <v>203</v>
          </cell>
          <cell r="AJ22">
            <v>8879</v>
          </cell>
          <cell r="AL22">
            <v>7672</v>
          </cell>
          <cell r="AM22">
            <v>1232</v>
          </cell>
          <cell r="AN22">
            <v>1060</v>
          </cell>
          <cell r="AO22">
            <v>61.8</v>
          </cell>
          <cell r="AP22">
            <v>44</v>
          </cell>
          <cell r="AQ22">
            <v>43</v>
          </cell>
          <cell r="AR22">
            <v>0</v>
          </cell>
          <cell r="AS22">
            <v>0</v>
          </cell>
          <cell r="AT22">
            <v>-40.785714285714285</v>
          </cell>
          <cell r="AU22">
            <v>0</v>
          </cell>
          <cell r="AV22">
            <v>0</v>
          </cell>
        </row>
        <row r="23">
          <cell r="A23">
            <v>15</v>
          </cell>
          <cell r="B23">
            <v>11</v>
          </cell>
          <cell r="C23">
            <v>2009</v>
          </cell>
          <cell r="D23">
            <v>0</v>
          </cell>
          <cell r="E23">
            <v>426</v>
          </cell>
          <cell r="F23">
            <v>210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546</v>
          </cell>
          <cell r="O23">
            <v>0</v>
          </cell>
          <cell r="P23">
            <v>92.23</v>
          </cell>
          <cell r="Q23">
            <v>220</v>
          </cell>
          <cell r="R23">
            <v>0</v>
          </cell>
          <cell r="V23">
            <v>8741</v>
          </cell>
          <cell r="W23">
            <v>0</v>
          </cell>
          <cell r="X23">
            <v>296.43</v>
          </cell>
          <cell r="Y23">
            <v>3.5</v>
          </cell>
          <cell r="Z23">
            <v>0</v>
          </cell>
          <cell r="AA23">
            <v>0</v>
          </cell>
          <cell r="AC23">
            <v>4.7300000000000004</v>
          </cell>
          <cell r="AG23">
            <v>867.99599999999998</v>
          </cell>
          <cell r="AH23">
            <v>426</v>
          </cell>
          <cell r="AI23">
            <v>201</v>
          </cell>
          <cell r="AJ23">
            <v>8741</v>
          </cell>
          <cell r="AL23">
            <v>7680</v>
          </cell>
          <cell r="AM23">
            <v>1252</v>
          </cell>
          <cell r="AN23">
            <v>1052</v>
          </cell>
          <cell r="AO23">
            <v>61.8</v>
          </cell>
          <cell r="AP23">
            <v>44</v>
          </cell>
          <cell r="AQ23">
            <v>42</v>
          </cell>
          <cell r="AR23">
            <v>0</v>
          </cell>
          <cell r="AS23">
            <v>0</v>
          </cell>
          <cell r="AT23">
            <v>-38.06666666666667</v>
          </cell>
          <cell r="AU23">
            <v>0</v>
          </cell>
          <cell r="AV23">
            <v>0</v>
          </cell>
        </row>
        <row r="24">
          <cell r="A24">
            <v>16</v>
          </cell>
          <cell r="B24">
            <v>11</v>
          </cell>
          <cell r="C24">
            <v>2009</v>
          </cell>
          <cell r="D24">
            <v>0</v>
          </cell>
          <cell r="E24">
            <v>412</v>
          </cell>
          <cell r="F24">
            <v>230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548</v>
          </cell>
          <cell r="O24">
            <v>0</v>
          </cell>
          <cell r="P24">
            <v>89.3</v>
          </cell>
          <cell r="Q24">
            <v>216</v>
          </cell>
          <cell r="R24">
            <v>0</v>
          </cell>
          <cell r="V24">
            <v>8936</v>
          </cell>
          <cell r="W24">
            <v>0</v>
          </cell>
          <cell r="X24">
            <v>328.48</v>
          </cell>
          <cell r="Y24">
            <v>14.6</v>
          </cell>
          <cell r="Z24">
            <v>0</v>
          </cell>
          <cell r="AA24">
            <v>0</v>
          </cell>
          <cell r="AC24">
            <v>5.82</v>
          </cell>
          <cell r="AG24">
            <v>867.99599999999998</v>
          </cell>
          <cell r="AH24">
            <v>412</v>
          </cell>
          <cell r="AI24">
            <v>200</v>
          </cell>
          <cell r="AJ24">
            <v>8936</v>
          </cell>
          <cell r="AL24">
            <v>7862</v>
          </cell>
          <cell r="AM24">
            <v>1249</v>
          </cell>
          <cell r="AN24">
            <v>1009</v>
          </cell>
          <cell r="AO24">
            <v>61.8</v>
          </cell>
          <cell r="AP24">
            <v>44</v>
          </cell>
          <cell r="AQ24">
            <v>41</v>
          </cell>
          <cell r="AR24">
            <v>0</v>
          </cell>
          <cell r="AS24">
            <v>0</v>
          </cell>
          <cell r="AT24">
            <v>-35.6875</v>
          </cell>
          <cell r="AU24">
            <v>0</v>
          </cell>
          <cell r="AV24">
            <v>0</v>
          </cell>
        </row>
        <row r="25">
          <cell r="A25">
            <v>17</v>
          </cell>
          <cell r="B25">
            <v>11</v>
          </cell>
          <cell r="C25">
            <v>2009</v>
          </cell>
          <cell r="D25">
            <v>0</v>
          </cell>
          <cell r="E25">
            <v>377</v>
          </cell>
          <cell r="F25">
            <v>238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577</v>
          </cell>
          <cell r="O25">
            <v>0</v>
          </cell>
          <cell r="P25">
            <v>90.3</v>
          </cell>
          <cell r="Q25">
            <v>203</v>
          </cell>
          <cell r="R25">
            <v>0</v>
          </cell>
          <cell r="V25">
            <v>8797</v>
          </cell>
          <cell r="W25">
            <v>0</v>
          </cell>
          <cell r="X25">
            <v>297</v>
          </cell>
          <cell r="Y25">
            <v>16.600000000000001</v>
          </cell>
          <cell r="Z25">
            <v>0</v>
          </cell>
          <cell r="AA25">
            <v>0</v>
          </cell>
          <cell r="AC25">
            <v>4.8</v>
          </cell>
          <cell r="AF25">
            <v>1436.242</v>
          </cell>
          <cell r="AG25">
            <v>867.99599999999998</v>
          </cell>
          <cell r="AH25">
            <v>377</v>
          </cell>
          <cell r="AI25">
            <v>201</v>
          </cell>
          <cell r="AJ25">
            <v>8797</v>
          </cell>
          <cell r="AL25">
            <v>7690</v>
          </cell>
          <cell r="AM25">
            <v>1257</v>
          </cell>
          <cell r="AN25">
            <v>959</v>
          </cell>
          <cell r="AO25">
            <v>61.8</v>
          </cell>
          <cell r="AP25">
            <v>44</v>
          </cell>
          <cell r="AQ25">
            <v>36</v>
          </cell>
          <cell r="AR25">
            <v>0</v>
          </cell>
          <cell r="AS25">
            <v>0</v>
          </cell>
          <cell r="AT25">
            <v>-33.588235294117645</v>
          </cell>
          <cell r="AU25">
            <v>0</v>
          </cell>
          <cell r="AV25">
            <v>0</v>
          </cell>
        </row>
        <row r="26">
          <cell r="A26">
            <v>18</v>
          </cell>
          <cell r="B26">
            <v>11</v>
          </cell>
          <cell r="C26">
            <v>2009</v>
          </cell>
          <cell r="D26">
            <v>0</v>
          </cell>
          <cell r="E26">
            <v>386</v>
          </cell>
          <cell r="F26">
            <v>217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587</v>
          </cell>
          <cell r="O26">
            <v>0</v>
          </cell>
          <cell r="P26">
            <v>94.44</v>
          </cell>
          <cell r="Q26">
            <v>201</v>
          </cell>
          <cell r="R26">
            <v>0</v>
          </cell>
          <cell r="V26">
            <v>8798</v>
          </cell>
          <cell r="W26">
            <v>0</v>
          </cell>
          <cell r="X26">
            <v>283.10000000000002</v>
          </cell>
          <cell r="Y26">
            <v>23</v>
          </cell>
          <cell r="Z26">
            <v>0</v>
          </cell>
          <cell r="AA26">
            <v>0</v>
          </cell>
          <cell r="AC26">
            <v>4.03</v>
          </cell>
          <cell r="AG26">
            <v>867.99599999999998</v>
          </cell>
          <cell r="AH26">
            <v>386</v>
          </cell>
          <cell r="AI26">
            <v>202</v>
          </cell>
          <cell r="AJ26">
            <v>8798</v>
          </cell>
          <cell r="AL26">
            <v>7768</v>
          </cell>
          <cell r="AM26">
            <v>1271</v>
          </cell>
          <cell r="AN26">
            <v>1031</v>
          </cell>
          <cell r="AO26">
            <v>61.8</v>
          </cell>
          <cell r="AP26">
            <v>44</v>
          </cell>
          <cell r="AQ26">
            <v>42.5</v>
          </cell>
          <cell r="AR26">
            <v>0</v>
          </cell>
          <cell r="AS26">
            <v>0</v>
          </cell>
          <cell r="AT26">
            <v>-31.722222222222221</v>
          </cell>
          <cell r="AU26">
            <v>0</v>
          </cell>
          <cell r="AV26">
            <v>0</v>
          </cell>
        </row>
        <row r="27">
          <cell r="A27">
            <v>19</v>
          </cell>
          <cell r="B27">
            <v>11</v>
          </cell>
          <cell r="C27">
            <v>2009</v>
          </cell>
          <cell r="D27">
            <v>0</v>
          </cell>
          <cell r="E27">
            <v>433</v>
          </cell>
          <cell r="F27">
            <v>184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601</v>
          </cell>
          <cell r="O27">
            <v>0</v>
          </cell>
          <cell r="P27">
            <v>94.04</v>
          </cell>
          <cell r="Q27">
            <v>209</v>
          </cell>
          <cell r="R27">
            <v>0</v>
          </cell>
          <cell r="V27">
            <v>8971</v>
          </cell>
          <cell r="W27">
            <v>0</v>
          </cell>
          <cell r="X27">
            <v>250.71</v>
          </cell>
          <cell r="Y27">
            <v>4</v>
          </cell>
          <cell r="Z27">
            <v>0</v>
          </cell>
          <cell r="AA27">
            <v>0</v>
          </cell>
          <cell r="AC27">
            <v>4.07</v>
          </cell>
          <cell r="AG27">
            <v>867.99599999999998</v>
          </cell>
          <cell r="AH27">
            <v>433</v>
          </cell>
          <cell r="AI27">
            <v>198</v>
          </cell>
          <cell r="AJ27">
            <v>8971</v>
          </cell>
          <cell r="AL27">
            <v>7820</v>
          </cell>
          <cell r="AM27">
            <v>1247</v>
          </cell>
          <cell r="AN27">
            <v>1090</v>
          </cell>
          <cell r="AO27">
            <v>61.8</v>
          </cell>
          <cell r="AP27">
            <v>43.5</v>
          </cell>
          <cell r="AQ27">
            <v>42</v>
          </cell>
          <cell r="AR27">
            <v>0</v>
          </cell>
          <cell r="AS27">
            <v>0</v>
          </cell>
          <cell r="AT27">
            <v>-30.05263157894737</v>
          </cell>
          <cell r="AU27">
            <v>0</v>
          </cell>
          <cell r="AV27">
            <v>0</v>
          </cell>
        </row>
        <row r="28">
          <cell r="A28">
            <v>20</v>
          </cell>
          <cell r="B28">
            <v>11</v>
          </cell>
          <cell r="C28">
            <v>2009</v>
          </cell>
          <cell r="D28">
            <v>0</v>
          </cell>
          <cell r="E28">
            <v>453</v>
          </cell>
          <cell r="F28">
            <v>217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579</v>
          </cell>
          <cell r="O28">
            <v>0</v>
          </cell>
          <cell r="P28">
            <v>90.94</v>
          </cell>
          <cell r="Q28">
            <v>211</v>
          </cell>
          <cell r="R28">
            <v>0</v>
          </cell>
          <cell r="V28">
            <v>8996</v>
          </cell>
          <cell r="W28">
            <v>0</v>
          </cell>
          <cell r="X28">
            <v>223.06</v>
          </cell>
          <cell r="Y28">
            <v>2.6</v>
          </cell>
          <cell r="Z28">
            <v>0</v>
          </cell>
          <cell r="AA28">
            <v>0</v>
          </cell>
          <cell r="AC28">
            <v>5.54</v>
          </cell>
          <cell r="AG28">
            <v>867.99599999999998</v>
          </cell>
          <cell r="AH28">
            <v>453</v>
          </cell>
          <cell r="AI28">
            <v>198</v>
          </cell>
          <cell r="AJ28">
            <v>8996</v>
          </cell>
          <cell r="AL28">
            <v>7892</v>
          </cell>
          <cell r="AM28">
            <v>1227</v>
          </cell>
          <cell r="AN28">
            <v>1073</v>
          </cell>
          <cell r="AO28">
            <v>61.8</v>
          </cell>
          <cell r="AP28">
            <v>45</v>
          </cell>
          <cell r="AQ28">
            <v>42</v>
          </cell>
          <cell r="AR28">
            <v>0</v>
          </cell>
          <cell r="AS28">
            <v>0</v>
          </cell>
          <cell r="AT28">
            <v>-28.55</v>
          </cell>
          <cell r="AU28">
            <v>0</v>
          </cell>
          <cell r="AV28">
            <v>0</v>
          </cell>
        </row>
        <row r="29">
          <cell r="A29">
            <v>21</v>
          </cell>
          <cell r="B29">
            <v>11</v>
          </cell>
          <cell r="C29">
            <v>2009</v>
          </cell>
          <cell r="D29">
            <v>0</v>
          </cell>
          <cell r="E29">
            <v>453</v>
          </cell>
          <cell r="F29">
            <v>248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578</v>
          </cell>
          <cell r="O29">
            <v>0</v>
          </cell>
          <cell r="P29">
            <v>89.38</v>
          </cell>
          <cell r="Q29">
            <v>270</v>
          </cell>
          <cell r="R29">
            <v>0</v>
          </cell>
          <cell r="V29">
            <v>8937</v>
          </cell>
          <cell r="W29">
            <v>0</v>
          </cell>
          <cell r="X29">
            <v>209.6</v>
          </cell>
          <cell r="Y29">
            <v>2</v>
          </cell>
          <cell r="Z29">
            <v>0</v>
          </cell>
          <cell r="AA29">
            <v>0</v>
          </cell>
          <cell r="AC29">
            <v>5.48</v>
          </cell>
          <cell r="AG29">
            <v>867.99599999999998</v>
          </cell>
          <cell r="AH29">
            <v>453</v>
          </cell>
          <cell r="AI29">
            <v>199</v>
          </cell>
          <cell r="AJ29">
            <v>8937</v>
          </cell>
          <cell r="AL29">
            <v>7883</v>
          </cell>
          <cell r="AM29">
            <v>1228</v>
          </cell>
          <cell r="AN29">
            <v>1088</v>
          </cell>
          <cell r="AO29">
            <v>61.8</v>
          </cell>
          <cell r="AP29">
            <v>45</v>
          </cell>
          <cell r="AQ29">
            <v>42</v>
          </cell>
          <cell r="AR29">
            <v>0</v>
          </cell>
          <cell r="AS29">
            <v>0</v>
          </cell>
          <cell r="AT29">
            <v>-27.19047619047619</v>
          </cell>
          <cell r="AU29">
            <v>0</v>
          </cell>
          <cell r="AV29">
            <v>0</v>
          </cell>
        </row>
        <row r="30">
          <cell r="A30">
            <v>22</v>
          </cell>
          <cell r="B30">
            <v>11</v>
          </cell>
          <cell r="C30">
            <v>2009</v>
          </cell>
          <cell r="D30">
            <v>0</v>
          </cell>
          <cell r="E30">
            <v>425</v>
          </cell>
          <cell r="F30">
            <v>251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576</v>
          </cell>
          <cell r="O30">
            <v>0</v>
          </cell>
          <cell r="P30">
            <v>88.04</v>
          </cell>
          <cell r="Q30">
            <v>224</v>
          </cell>
          <cell r="R30">
            <v>0</v>
          </cell>
          <cell r="V30">
            <v>8887</v>
          </cell>
          <cell r="W30">
            <v>0</v>
          </cell>
          <cell r="X30">
            <v>200.53</v>
          </cell>
          <cell r="Y30">
            <v>1.5</v>
          </cell>
          <cell r="Z30">
            <v>0</v>
          </cell>
          <cell r="AA30">
            <v>0</v>
          </cell>
          <cell r="AC30">
            <v>5.22</v>
          </cell>
          <cell r="AG30">
            <v>867.99599999999998</v>
          </cell>
          <cell r="AH30">
            <v>425</v>
          </cell>
          <cell r="AI30">
            <v>198</v>
          </cell>
          <cell r="AJ30">
            <v>8887</v>
          </cell>
          <cell r="AL30">
            <v>7757</v>
          </cell>
          <cell r="AM30">
            <v>1238</v>
          </cell>
          <cell r="AN30">
            <v>1099</v>
          </cell>
          <cell r="AO30">
            <v>61.8</v>
          </cell>
          <cell r="AP30">
            <v>44</v>
          </cell>
          <cell r="AQ30">
            <v>42</v>
          </cell>
          <cell r="AR30">
            <v>0</v>
          </cell>
          <cell r="AS30">
            <v>0</v>
          </cell>
          <cell r="AT30">
            <v>-25.954545454545453</v>
          </cell>
          <cell r="AU30">
            <v>0</v>
          </cell>
          <cell r="AV30">
            <v>0</v>
          </cell>
        </row>
        <row r="31">
          <cell r="A31">
            <v>23</v>
          </cell>
          <cell r="B31">
            <v>11</v>
          </cell>
          <cell r="C31">
            <v>2009</v>
          </cell>
          <cell r="D31">
            <v>0</v>
          </cell>
          <cell r="E31">
            <v>384</v>
          </cell>
          <cell r="F31">
            <v>244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573</v>
          </cell>
          <cell r="O31">
            <v>0</v>
          </cell>
          <cell r="P31">
            <v>91.75</v>
          </cell>
          <cell r="Q31">
            <v>194</v>
          </cell>
          <cell r="R31">
            <v>0</v>
          </cell>
          <cell r="V31">
            <v>8792</v>
          </cell>
          <cell r="W31">
            <v>0</v>
          </cell>
          <cell r="X31">
            <v>436.38</v>
          </cell>
          <cell r="Y31">
            <v>21</v>
          </cell>
          <cell r="Z31">
            <v>0</v>
          </cell>
          <cell r="AA31">
            <v>0</v>
          </cell>
          <cell r="AC31">
            <v>10.01</v>
          </cell>
          <cell r="AG31">
            <v>867.99599999999998</v>
          </cell>
          <cell r="AH31">
            <v>384</v>
          </cell>
          <cell r="AI31">
            <v>191</v>
          </cell>
          <cell r="AJ31">
            <v>8792</v>
          </cell>
          <cell r="AL31">
            <v>7880</v>
          </cell>
          <cell r="AM31">
            <v>1239</v>
          </cell>
          <cell r="AN31">
            <v>974</v>
          </cell>
          <cell r="AO31">
            <v>61.8</v>
          </cell>
          <cell r="AP31">
            <v>44</v>
          </cell>
          <cell r="AQ31">
            <v>36</v>
          </cell>
          <cell r="AR31">
            <v>0</v>
          </cell>
          <cell r="AS31">
            <v>0</v>
          </cell>
          <cell r="AT31">
            <v>-24.826086956521738</v>
          </cell>
          <cell r="AU31">
            <v>0</v>
          </cell>
          <cell r="AV31">
            <v>0</v>
          </cell>
        </row>
        <row r="32">
          <cell r="A32">
            <v>24</v>
          </cell>
          <cell r="B32">
            <v>11</v>
          </cell>
          <cell r="C32">
            <v>2009</v>
          </cell>
          <cell r="D32">
            <v>0</v>
          </cell>
          <cell r="E32">
            <v>374</v>
          </cell>
          <cell r="F32">
            <v>207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579</v>
          </cell>
          <cell r="O32">
            <v>0</v>
          </cell>
          <cell r="P32">
            <v>93.58</v>
          </cell>
          <cell r="Q32">
            <v>197</v>
          </cell>
          <cell r="R32">
            <v>0</v>
          </cell>
          <cell r="V32">
            <v>8789</v>
          </cell>
          <cell r="W32">
            <v>0</v>
          </cell>
          <cell r="X32">
            <v>408.26</v>
          </cell>
          <cell r="Y32">
            <v>9.5</v>
          </cell>
          <cell r="Z32">
            <v>0</v>
          </cell>
          <cell r="AA32">
            <v>0</v>
          </cell>
          <cell r="AC32">
            <v>8.42</v>
          </cell>
          <cell r="AF32">
            <v>1591.809</v>
          </cell>
          <cell r="AG32">
            <v>867.99599999999998</v>
          </cell>
          <cell r="AH32">
            <v>347</v>
          </cell>
          <cell r="AI32">
            <v>192</v>
          </cell>
          <cell r="AJ32">
            <v>8789</v>
          </cell>
          <cell r="AL32">
            <v>7620</v>
          </cell>
          <cell r="AM32">
            <v>1242</v>
          </cell>
          <cell r="AN32">
            <v>989</v>
          </cell>
          <cell r="AO32">
            <v>61.8</v>
          </cell>
          <cell r="AP32">
            <v>43</v>
          </cell>
          <cell r="AQ32">
            <v>42</v>
          </cell>
          <cell r="AR32">
            <v>0</v>
          </cell>
          <cell r="AS32">
            <v>0</v>
          </cell>
          <cell r="AT32">
            <v>-23.791666666666668</v>
          </cell>
          <cell r="AU32">
            <v>0</v>
          </cell>
          <cell r="AV32">
            <v>0</v>
          </cell>
        </row>
        <row r="33">
          <cell r="A33">
            <v>25</v>
          </cell>
          <cell r="B33">
            <v>11</v>
          </cell>
          <cell r="C33">
            <v>2009</v>
          </cell>
          <cell r="D33">
            <v>0</v>
          </cell>
          <cell r="E33">
            <v>371</v>
          </cell>
          <cell r="F33">
            <v>202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561</v>
          </cell>
          <cell r="O33">
            <v>0</v>
          </cell>
          <cell r="P33">
            <v>94.79</v>
          </cell>
          <cell r="Q33">
            <v>187</v>
          </cell>
          <cell r="R33">
            <v>0</v>
          </cell>
          <cell r="V33">
            <v>8942</v>
          </cell>
          <cell r="W33">
            <v>0</v>
          </cell>
          <cell r="X33">
            <v>198.58</v>
          </cell>
          <cell r="Y33">
            <v>8.5</v>
          </cell>
          <cell r="Z33">
            <v>0</v>
          </cell>
          <cell r="AA33">
            <v>0</v>
          </cell>
          <cell r="AC33">
            <v>2.84</v>
          </cell>
          <cell r="AG33">
            <v>867.99599999999998</v>
          </cell>
          <cell r="AH33">
            <v>371</v>
          </cell>
          <cell r="AI33">
            <v>199</v>
          </cell>
          <cell r="AJ33">
            <v>8942</v>
          </cell>
          <cell r="AL33">
            <v>7591</v>
          </cell>
          <cell r="AM33">
            <v>1222</v>
          </cell>
          <cell r="AN33">
            <v>1095</v>
          </cell>
          <cell r="AO33">
            <v>61.8</v>
          </cell>
          <cell r="AP33">
            <v>45</v>
          </cell>
          <cell r="AQ33">
            <v>42</v>
          </cell>
          <cell r="AR33">
            <v>0</v>
          </cell>
          <cell r="AS33">
            <v>0</v>
          </cell>
          <cell r="AT33">
            <v>-22.84</v>
          </cell>
          <cell r="AU33">
            <v>0</v>
          </cell>
          <cell r="AV33">
            <v>0</v>
          </cell>
        </row>
        <row r="34">
          <cell r="A34">
            <v>26</v>
          </cell>
          <cell r="B34">
            <v>11</v>
          </cell>
          <cell r="C34">
            <v>2009</v>
          </cell>
          <cell r="D34">
            <v>0</v>
          </cell>
          <cell r="E34">
            <v>372</v>
          </cell>
          <cell r="F34">
            <v>203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627</v>
          </cell>
          <cell r="O34">
            <v>0</v>
          </cell>
          <cell r="P34">
            <v>106.86</v>
          </cell>
          <cell r="Q34">
            <v>218</v>
          </cell>
          <cell r="R34">
            <v>0</v>
          </cell>
          <cell r="V34">
            <v>8743</v>
          </cell>
          <cell r="W34">
            <v>0</v>
          </cell>
          <cell r="X34">
            <v>395.65</v>
          </cell>
          <cell r="Y34">
            <v>3.3</v>
          </cell>
          <cell r="Z34">
            <v>0</v>
          </cell>
          <cell r="AA34">
            <v>0</v>
          </cell>
          <cell r="AC34">
            <v>4.38</v>
          </cell>
          <cell r="AG34">
            <v>867.99599999999998</v>
          </cell>
          <cell r="AH34">
            <v>372</v>
          </cell>
          <cell r="AI34">
            <v>198</v>
          </cell>
          <cell r="AJ34">
            <v>8743</v>
          </cell>
          <cell r="AL34">
            <v>7730</v>
          </cell>
          <cell r="AM34">
            <v>1206</v>
          </cell>
          <cell r="AN34">
            <v>1094</v>
          </cell>
          <cell r="AO34">
            <v>61.8</v>
          </cell>
          <cell r="AP34">
            <v>45</v>
          </cell>
          <cell r="AQ34">
            <v>42</v>
          </cell>
          <cell r="AR34">
            <v>0</v>
          </cell>
          <cell r="AS34">
            <v>0</v>
          </cell>
          <cell r="AT34">
            <v>-21.96153846153846</v>
          </cell>
          <cell r="AU34">
            <v>0</v>
          </cell>
          <cell r="AV34">
            <v>0</v>
          </cell>
        </row>
        <row r="35">
          <cell r="A35">
            <v>27</v>
          </cell>
          <cell r="B35">
            <v>11</v>
          </cell>
          <cell r="C35">
            <v>2009</v>
          </cell>
          <cell r="D35">
            <v>0</v>
          </cell>
          <cell r="E35">
            <v>335</v>
          </cell>
          <cell r="F35">
            <v>240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555</v>
          </cell>
          <cell r="O35">
            <v>0</v>
          </cell>
          <cell r="P35">
            <v>95.68</v>
          </cell>
          <cell r="Q35">
            <v>194</v>
          </cell>
          <cell r="R35">
            <v>0</v>
          </cell>
          <cell r="V35">
            <v>8711</v>
          </cell>
          <cell r="W35">
            <v>0</v>
          </cell>
          <cell r="X35">
            <v>419.85</v>
          </cell>
          <cell r="Y35">
            <v>5.6</v>
          </cell>
          <cell r="Z35">
            <v>0</v>
          </cell>
          <cell r="AA35">
            <v>0</v>
          </cell>
          <cell r="AC35">
            <v>4.71</v>
          </cell>
          <cell r="AG35">
            <v>867.99599999999998</v>
          </cell>
          <cell r="AH35">
            <v>335</v>
          </cell>
          <cell r="AI35">
            <v>199</v>
          </cell>
          <cell r="AJ35">
            <v>8711</v>
          </cell>
          <cell r="AL35">
            <v>7542</v>
          </cell>
          <cell r="AM35">
            <v>1216</v>
          </cell>
          <cell r="AN35">
            <v>1126</v>
          </cell>
          <cell r="AO35">
            <v>61.8</v>
          </cell>
          <cell r="AP35">
            <v>45</v>
          </cell>
          <cell r="AQ35">
            <v>42</v>
          </cell>
          <cell r="AR35">
            <v>0</v>
          </cell>
          <cell r="AS35">
            <v>0</v>
          </cell>
          <cell r="AT35">
            <v>-21.148148148148149</v>
          </cell>
          <cell r="AU35">
            <v>0</v>
          </cell>
          <cell r="AV35">
            <v>0</v>
          </cell>
        </row>
        <row r="36">
          <cell r="A36">
            <v>28</v>
          </cell>
          <cell r="B36">
            <v>11</v>
          </cell>
          <cell r="C36">
            <v>2009</v>
          </cell>
          <cell r="D36">
            <v>0</v>
          </cell>
          <cell r="E36">
            <v>344</v>
          </cell>
          <cell r="F36">
            <v>207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564</v>
          </cell>
          <cell r="O36">
            <v>0</v>
          </cell>
          <cell r="P36">
            <v>95.03</v>
          </cell>
          <cell r="Q36">
            <v>252</v>
          </cell>
          <cell r="R36">
            <v>0</v>
          </cell>
          <cell r="V36">
            <v>8590</v>
          </cell>
          <cell r="W36">
            <v>0</v>
          </cell>
          <cell r="X36">
            <v>383.7</v>
          </cell>
          <cell r="Y36">
            <v>1</v>
          </cell>
          <cell r="Z36">
            <v>0</v>
          </cell>
          <cell r="AA36">
            <v>0</v>
          </cell>
          <cell r="AC36">
            <v>3.81</v>
          </cell>
          <cell r="AG36">
            <v>867.99599999999998</v>
          </cell>
          <cell r="AH36">
            <v>344</v>
          </cell>
          <cell r="AI36">
            <v>198</v>
          </cell>
          <cell r="AJ36">
            <v>8590</v>
          </cell>
          <cell r="AL36">
            <v>7467</v>
          </cell>
          <cell r="AM36">
            <v>1222</v>
          </cell>
          <cell r="AN36">
            <v>1030</v>
          </cell>
          <cell r="AO36">
            <v>61.8</v>
          </cell>
          <cell r="AP36">
            <v>45</v>
          </cell>
          <cell r="AQ36">
            <v>36</v>
          </cell>
          <cell r="AR36">
            <v>0</v>
          </cell>
          <cell r="AS36">
            <v>0</v>
          </cell>
          <cell r="AT36">
            <v>-20.392857142857142</v>
          </cell>
          <cell r="AU36">
            <v>0</v>
          </cell>
          <cell r="AV36">
            <v>0</v>
          </cell>
        </row>
        <row r="37">
          <cell r="A37">
            <v>29</v>
          </cell>
          <cell r="B37">
            <v>11</v>
          </cell>
          <cell r="C37">
            <v>2009</v>
          </cell>
          <cell r="D37">
            <v>0</v>
          </cell>
          <cell r="E37">
            <v>343</v>
          </cell>
          <cell r="F37">
            <v>260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549</v>
          </cell>
          <cell r="O37">
            <v>0</v>
          </cell>
          <cell r="P37">
            <v>92.5</v>
          </cell>
          <cell r="Q37">
            <v>242</v>
          </cell>
          <cell r="R37">
            <v>0</v>
          </cell>
          <cell r="V37">
            <v>8679</v>
          </cell>
          <cell r="W37">
            <v>0</v>
          </cell>
          <cell r="X37">
            <v>381.07</v>
          </cell>
          <cell r="Y37">
            <v>1</v>
          </cell>
          <cell r="Z37">
            <v>0</v>
          </cell>
          <cell r="AA37">
            <v>0</v>
          </cell>
          <cell r="AC37">
            <v>4.1100000000000003</v>
          </cell>
          <cell r="AG37">
            <v>867.99599999999998</v>
          </cell>
          <cell r="AH37">
            <v>343</v>
          </cell>
          <cell r="AI37">
            <v>199</v>
          </cell>
          <cell r="AJ37">
            <v>8679</v>
          </cell>
          <cell r="AL37">
            <v>7419</v>
          </cell>
          <cell r="AM37">
            <v>1240</v>
          </cell>
          <cell r="AN37">
            <v>968</v>
          </cell>
          <cell r="AO37">
            <v>61.8</v>
          </cell>
          <cell r="AP37">
            <v>45</v>
          </cell>
          <cell r="AQ37">
            <v>40</v>
          </cell>
          <cell r="AR37">
            <v>0</v>
          </cell>
          <cell r="AS37">
            <v>0</v>
          </cell>
          <cell r="AT37">
            <v>-19.689655172413794</v>
          </cell>
          <cell r="AU37">
            <v>0</v>
          </cell>
          <cell r="AV37">
            <v>0</v>
          </cell>
        </row>
        <row r="38">
          <cell r="A38">
            <v>30</v>
          </cell>
          <cell r="B38">
            <v>11</v>
          </cell>
          <cell r="C38">
            <v>2009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O38">
            <v>0</v>
          </cell>
          <cell r="R38">
            <v>0</v>
          </cell>
          <cell r="W38">
            <v>0</v>
          </cell>
          <cell r="Z38">
            <v>0</v>
          </cell>
          <cell r="AA38">
            <v>0</v>
          </cell>
          <cell r="AG38">
            <v>867.99599999999998</v>
          </cell>
          <cell r="AR38">
            <v>0</v>
          </cell>
          <cell r="AS38">
            <v>0</v>
          </cell>
          <cell r="AT38">
            <v>-19.033333333333335</v>
          </cell>
          <cell r="AU38">
            <v>0</v>
          </cell>
          <cell r="AV38">
            <v>0</v>
          </cell>
        </row>
        <row r="39">
          <cell r="A39">
            <v>31</v>
          </cell>
          <cell r="B39">
            <v>11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O39">
            <v>0</v>
          </cell>
          <cell r="R39">
            <v>0</v>
          </cell>
          <cell r="W39">
            <v>0</v>
          </cell>
          <cell r="Z39">
            <v>0</v>
          </cell>
          <cell r="AA39">
            <v>0</v>
          </cell>
          <cell r="AG39">
            <v>867.99599999999998</v>
          </cell>
          <cell r="AR39">
            <v>0</v>
          </cell>
          <cell r="AS39">
            <v>0</v>
          </cell>
          <cell r="AT39">
            <v>-18.419354838709676</v>
          </cell>
          <cell r="AU39">
            <v>0</v>
          </cell>
          <cell r="AV39">
            <v>0</v>
          </cell>
        </row>
      </sheetData>
      <sheetData sheetId="1">
        <row r="5">
          <cell r="B5">
            <v>1</v>
          </cell>
          <cell r="C5">
            <v>15.14</v>
          </cell>
          <cell r="D5">
            <v>0</v>
          </cell>
          <cell r="E5">
            <v>95.23060000000001</v>
          </cell>
          <cell r="F5">
            <v>95.23060000000001</v>
          </cell>
          <cell r="G5">
            <v>95.23060000000001</v>
          </cell>
          <cell r="H5">
            <v>40</v>
          </cell>
          <cell r="I5">
            <v>40</v>
          </cell>
          <cell r="J5">
            <v>251.6</v>
          </cell>
          <cell r="K5">
            <v>251.6</v>
          </cell>
          <cell r="L5">
            <v>251.6</v>
          </cell>
          <cell r="M5">
            <v>72</v>
          </cell>
          <cell r="N5">
            <v>72</v>
          </cell>
          <cell r="O5">
            <v>452.88</v>
          </cell>
          <cell r="P5">
            <v>452.88</v>
          </cell>
          <cell r="Q5">
            <v>452.88</v>
          </cell>
        </row>
        <row r="6"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95.23060000000001</v>
          </cell>
          <cell r="G6">
            <v>47.615300000000005</v>
          </cell>
          <cell r="H6">
            <v>0</v>
          </cell>
          <cell r="I6">
            <v>40</v>
          </cell>
          <cell r="J6">
            <v>0</v>
          </cell>
          <cell r="K6">
            <v>251.6</v>
          </cell>
          <cell r="L6">
            <v>125.8</v>
          </cell>
          <cell r="M6">
            <v>0</v>
          </cell>
          <cell r="N6">
            <v>72</v>
          </cell>
          <cell r="O6">
            <v>0</v>
          </cell>
          <cell r="P6">
            <v>452.88</v>
          </cell>
          <cell r="Q6">
            <v>226.44</v>
          </cell>
        </row>
        <row r="7">
          <cell r="B7">
            <v>3</v>
          </cell>
          <cell r="C7">
            <v>22.34</v>
          </cell>
          <cell r="D7">
            <v>22.34</v>
          </cell>
          <cell r="E7">
            <v>140.51859999999999</v>
          </cell>
          <cell r="F7">
            <v>235.7492</v>
          </cell>
          <cell r="G7">
            <v>78.583066666666667</v>
          </cell>
          <cell r="H7">
            <v>19</v>
          </cell>
          <cell r="I7">
            <v>59</v>
          </cell>
          <cell r="J7">
            <v>119.51</v>
          </cell>
          <cell r="K7">
            <v>371.11</v>
          </cell>
          <cell r="L7">
            <v>123.70333333333333</v>
          </cell>
          <cell r="M7">
            <v>5</v>
          </cell>
          <cell r="N7">
            <v>77</v>
          </cell>
          <cell r="O7">
            <v>31.45</v>
          </cell>
          <cell r="P7">
            <v>484.33</v>
          </cell>
          <cell r="Q7">
            <v>161.44333333333333</v>
          </cell>
        </row>
        <row r="8">
          <cell r="B8">
            <v>4</v>
          </cell>
          <cell r="C8">
            <v>1.1000000000000001</v>
          </cell>
          <cell r="D8">
            <v>23.44</v>
          </cell>
          <cell r="E8">
            <v>6.9190000000000005</v>
          </cell>
          <cell r="F8">
            <v>242.66820000000001</v>
          </cell>
          <cell r="G8">
            <v>60.667050000000003</v>
          </cell>
          <cell r="H8">
            <v>54</v>
          </cell>
          <cell r="I8">
            <v>113</v>
          </cell>
          <cell r="J8">
            <v>339.66</v>
          </cell>
          <cell r="K8">
            <v>710.77</v>
          </cell>
          <cell r="L8">
            <v>177.6925</v>
          </cell>
          <cell r="M8">
            <v>59</v>
          </cell>
          <cell r="N8">
            <v>136</v>
          </cell>
          <cell r="O8">
            <v>371.11</v>
          </cell>
          <cell r="P8">
            <v>855.44</v>
          </cell>
          <cell r="Q8">
            <v>213.86</v>
          </cell>
        </row>
        <row r="9">
          <cell r="B9">
            <v>5</v>
          </cell>
          <cell r="C9">
            <v>34.619999999999997</v>
          </cell>
          <cell r="D9">
            <v>58.06</v>
          </cell>
          <cell r="E9">
            <v>217.75979999999998</v>
          </cell>
          <cell r="F9">
            <v>460.428</v>
          </cell>
          <cell r="G9">
            <v>92.085599999999999</v>
          </cell>
          <cell r="H9">
            <v>48</v>
          </cell>
          <cell r="I9">
            <v>161</v>
          </cell>
          <cell r="J9">
            <v>301.92</v>
          </cell>
          <cell r="K9">
            <v>1012.69</v>
          </cell>
          <cell r="L9">
            <v>202.53800000000001</v>
          </cell>
          <cell r="M9">
            <v>33</v>
          </cell>
          <cell r="N9">
            <v>169</v>
          </cell>
          <cell r="O9">
            <v>207.57</v>
          </cell>
          <cell r="P9">
            <v>1063.01</v>
          </cell>
          <cell r="Q9">
            <v>212.602</v>
          </cell>
        </row>
        <row r="10">
          <cell r="B10">
            <v>6</v>
          </cell>
          <cell r="C10">
            <v>53.82</v>
          </cell>
          <cell r="D10">
            <v>111.88</v>
          </cell>
          <cell r="E10">
            <v>338.52780000000001</v>
          </cell>
          <cell r="F10">
            <v>798.95579999999995</v>
          </cell>
          <cell r="G10">
            <v>133.1593</v>
          </cell>
          <cell r="H10">
            <v>15</v>
          </cell>
          <cell r="I10">
            <v>176</v>
          </cell>
          <cell r="J10">
            <v>94.35</v>
          </cell>
          <cell r="K10">
            <v>1107.04</v>
          </cell>
          <cell r="L10">
            <v>184.50666666666666</v>
          </cell>
          <cell r="M10">
            <v>38</v>
          </cell>
          <cell r="N10">
            <v>207</v>
          </cell>
          <cell r="O10">
            <v>239.02</v>
          </cell>
          <cell r="P10">
            <v>1302.03</v>
          </cell>
          <cell r="Q10">
            <v>217.005</v>
          </cell>
        </row>
        <row r="11">
          <cell r="B11">
            <v>7</v>
          </cell>
          <cell r="C11">
            <v>44.54</v>
          </cell>
          <cell r="D11">
            <v>111.88</v>
          </cell>
          <cell r="E11">
            <v>0</v>
          </cell>
          <cell r="F11">
            <v>798.95579999999995</v>
          </cell>
          <cell r="G11">
            <v>114.13654285714286</v>
          </cell>
          <cell r="H11">
            <v>38</v>
          </cell>
          <cell r="I11">
            <v>176</v>
          </cell>
          <cell r="J11">
            <v>0</v>
          </cell>
          <cell r="K11">
            <v>1107.04</v>
          </cell>
          <cell r="L11">
            <v>158.14857142857142</v>
          </cell>
          <cell r="M11">
            <v>13</v>
          </cell>
          <cell r="N11">
            <v>207</v>
          </cell>
          <cell r="O11">
            <v>0</v>
          </cell>
          <cell r="P11">
            <v>1302.03</v>
          </cell>
          <cell r="Q11">
            <v>186.00428571428571</v>
          </cell>
        </row>
        <row r="12">
          <cell r="B12">
            <v>8</v>
          </cell>
          <cell r="C12">
            <v>79.25</v>
          </cell>
          <cell r="D12">
            <v>111.88</v>
          </cell>
          <cell r="E12">
            <v>0</v>
          </cell>
          <cell r="F12">
            <v>798.95579999999995</v>
          </cell>
          <cell r="G12">
            <v>99.869474999999994</v>
          </cell>
          <cell r="H12">
            <v>17</v>
          </cell>
          <cell r="I12">
            <v>176</v>
          </cell>
          <cell r="J12">
            <v>0</v>
          </cell>
          <cell r="K12">
            <v>1107.04</v>
          </cell>
          <cell r="L12">
            <v>138.38</v>
          </cell>
          <cell r="M12">
            <v>42</v>
          </cell>
          <cell r="N12">
            <v>207</v>
          </cell>
          <cell r="O12">
            <v>0</v>
          </cell>
          <cell r="P12">
            <v>1302.03</v>
          </cell>
          <cell r="Q12">
            <v>162.75375</v>
          </cell>
        </row>
        <row r="13">
          <cell r="B13">
            <v>9</v>
          </cell>
          <cell r="C13">
            <v>55.71</v>
          </cell>
          <cell r="D13">
            <v>111.88</v>
          </cell>
          <cell r="E13">
            <v>0</v>
          </cell>
          <cell r="F13">
            <v>798.95579999999995</v>
          </cell>
          <cell r="G13">
            <v>88.772866666666658</v>
          </cell>
          <cell r="H13">
            <v>13</v>
          </cell>
          <cell r="I13">
            <v>176</v>
          </cell>
          <cell r="J13">
            <v>0</v>
          </cell>
          <cell r="K13">
            <v>1107.04</v>
          </cell>
          <cell r="L13">
            <v>123.00444444444445</v>
          </cell>
          <cell r="M13">
            <v>13</v>
          </cell>
          <cell r="N13">
            <v>207</v>
          </cell>
          <cell r="O13">
            <v>0</v>
          </cell>
          <cell r="P13">
            <v>1302.03</v>
          </cell>
          <cell r="Q13">
            <v>144.66999999999999</v>
          </cell>
        </row>
        <row r="14">
          <cell r="B14">
            <v>10</v>
          </cell>
          <cell r="C14">
            <v>55.41</v>
          </cell>
          <cell r="D14">
            <v>111.88</v>
          </cell>
          <cell r="E14">
            <v>0</v>
          </cell>
          <cell r="F14">
            <v>798.95579999999995</v>
          </cell>
          <cell r="G14">
            <v>79.895579999999995</v>
          </cell>
          <cell r="H14">
            <v>27</v>
          </cell>
          <cell r="I14">
            <v>176</v>
          </cell>
          <cell r="J14">
            <v>0</v>
          </cell>
          <cell r="K14">
            <v>1107.04</v>
          </cell>
          <cell r="L14">
            <v>110.70399999999999</v>
          </cell>
          <cell r="M14">
            <v>0</v>
          </cell>
          <cell r="N14">
            <v>207</v>
          </cell>
          <cell r="O14">
            <v>0</v>
          </cell>
          <cell r="P14">
            <v>1302.03</v>
          </cell>
          <cell r="Q14">
            <v>130.203</v>
          </cell>
        </row>
        <row r="15">
          <cell r="B15">
            <v>11</v>
          </cell>
          <cell r="C15">
            <v>21.19</v>
          </cell>
          <cell r="D15">
            <v>111.88</v>
          </cell>
          <cell r="E15">
            <v>0</v>
          </cell>
          <cell r="F15">
            <v>798.95579999999995</v>
          </cell>
          <cell r="G15">
            <v>72.632345454545444</v>
          </cell>
          <cell r="H15">
            <v>20</v>
          </cell>
          <cell r="I15">
            <v>176</v>
          </cell>
          <cell r="J15">
            <v>0</v>
          </cell>
          <cell r="K15">
            <v>1107.04</v>
          </cell>
          <cell r="L15">
            <v>100.64</v>
          </cell>
          <cell r="M15">
            <v>44</v>
          </cell>
          <cell r="N15">
            <v>207</v>
          </cell>
          <cell r="O15">
            <v>0</v>
          </cell>
          <cell r="P15">
            <v>1302.03</v>
          </cell>
          <cell r="Q15">
            <v>118.36636363636363</v>
          </cell>
        </row>
        <row r="16">
          <cell r="B16">
            <v>12</v>
          </cell>
          <cell r="C16">
            <v>0</v>
          </cell>
          <cell r="D16">
            <v>111.88</v>
          </cell>
          <cell r="E16">
            <v>0</v>
          </cell>
          <cell r="F16">
            <v>798.95579999999995</v>
          </cell>
          <cell r="G16">
            <v>66.579650000000001</v>
          </cell>
          <cell r="H16">
            <v>0</v>
          </cell>
          <cell r="I16">
            <v>176</v>
          </cell>
          <cell r="J16">
            <v>0</v>
          </cell>
          <cell r="K16">
            <v>1107.04</v>
          </cell>
          <cell r="L16">
            <v>92.25333333333333</v>
          </cell>
          <cell r="M16">
            <v>5</v>
          </cell>
          <cell r="N16">
            <v>207</v>
          </cell>
          <cell r="O16">
            <v>0</v>
          </cell>
          <cell r="P16">
            <v>1302.03</v>
          </cell>
          <cell r="Q16">
            <v>108.5025</v>
          </cell>
        </row>
        <row r="17">
          <cell r="B17">
            <v>13</v>
          </cell>
          <cell r="C17">
            <v>6.73</v>
          </cell>
          <cell r="D17">
            <v>111.88</v>
          </cell>
          <cell r="E17">
            <v>0</v>
          </cell>
          <cell r="F17">
            <v>798.95579999999995</v>
          </cell>
          <cell r="G17">
            <v>61.458138461538461</v>
          </cell>
          <cell r="H17">
            <v>7</v>
          </cell>
          <cell r="I17">
            <v>176</v>
          </cell>
          <cell r="J17">
            <v>0</v>
          </cell>
          <cell r="K17">
            <v>1107.04</v>
          </cell>
          <cell r="L17">
            <v>85.156923076923078</v>
          </cell>
          <cell r="M17">
            <v>0</v>
          </cell>
          <cell r="N17">
            <v>207</v>
          </cell>
          <cell r="O17">
            <v>0</v>
          </cell>
          <cell r="P17">
            <v>1302.03</v>
          </cell>
          <cell r="Q17">
            <v>100.15615384615384</v>
          </cell>
        </row>
        <row r="18">
          <cell r="B18">
            <v>14</v>
          </cell>
          <cell r="C18">
            <v>40.619999999999997</v>
          </cell>
          <cell r="D18">
            <v>111.88</v>
          </cell>
          <cell r="E18">
            <v>0</v>
          </cell>
          <cell r="F18">
            <v>798.95579999999995</v>
          </cell>
          <cell r="G18">
            <v>57.068271428571428</v>
          </cell>
          <cell r="H18">
            <v>28</v>
          </cell>
          <cell r="I18">
            <v>176</v>
          </cell>
          <cell r="J18">
            <v>0</v>
          </cell>
          <cell r="K18">
            <v>1107.04</v>
          </cell>
          <cell r="L18">
            <v>79.074285714285708</v>
          </cell>
          <cell r="M18">
            <v>24</v>
          </cell>
          <cell r="N18">
            <v>207</v>
          </cell>
          <cell r="O18">
            <v>0</v>
          </cell>
          <cell r="P18">
            <v>1302.03</v>
          </cell>
          <cell r="Q18">
            <v>93.002142857142857</v>
          </cell>
        </row>
        <row r="19">
          <cell r="B19">
            <v>15</v>
          </cell>
          <cell r="C19">
            <v>65.73</v>
          </cell>
          <cell r="D19">
            <v>111.88</v>
          </cell>
          <cell r="E19">
            <v>0</v>
          </cell>
          <cell r="F19">
            <v>798.95579999999995</v>
          </cell>
          <cell r="G19">
            <v>53.263719999999999</v>
          </cell>
          <cell r="H19">
            <v>44</v>
          </cell>
          <cell r="I19">
            <v>176</v>
          </cell>
          <cell r="J19">
            <v>0</v>
          </cell>
          <cell r="K19">
            <v>1107.04</v>
          </cell>
          <cell r="L19">
            <v>73.802666666666667</v>
          </cell>
          <cell r="M19">
            <v>36</v>
          </cell>
          <cell r="N19">
            <v>207</v>
          </cell>
          <cell r="O19">
            <v>0</v>
          </cell>
          <cell r="P19">
            <v>1302.03</v>
          </cell>
          <cell r="Q19">
            <v>86.801999999999992</v>
          </cell>
        </row>
        <row r="20">
          <cell r="B20">
            <v>16</v>
          </cell>
          <cell r="C20">
            <v>43.84</v>
          </cell>
          <cell r="D20">
            <v>111.88</v>
          </cell>
          <cell r="E20">
            <v>0</v>
          </cell>
          <cell r="F20">
            <v>798.95579999999995</v>
          </cell>
          <cell r="G20">
            <v>49.934737499999997</v>
          </cell>
          <cell r="H20">
            <v>11</v>
          </cell>
          <cell r="I20">
            <v>176</v>
          </cell>
          <cell r="J20">
            <v>0</v>
          </cell>
          <cell r="K20">
            <v>1107.04</v>
          </cell>
          <cell r="L20">
            <v>69.19</v>
          </cell>
          <cell r="M20">
            <v>29</v>
          </cell>
          <cell r="N20">
            <v>207</v>
          </cell>
          <cell r="O20">
            <v>0</v>
          </cell>
          <cell r="P20">
            <v>1302.03</v>
          </cell>
          <cell r="Q20">
            <v>81.376874999999998</v>
          </cell>
        </row>
        <row r="21">
          <cell r="B21">
            <v>17</v>
          </cell>
          <cell r="C21">
            <v>48.82</v>
          </cell>
          <cell r="D21">
            <v>111.88</v>
          </cell>
          <cell r="E21">
            <v>0</v>
          </cell>
          <cell r="F21">
            <v>798.95579999999995</v>
          </cell>
          <cell r="G21">
            <v>46.997399999999999</v>
          </cell>
          <cell r="H21">
            <v>6</v>
          </cell>
          <cell r="I21">
            <v>176</v>
          </cell>
          <cell r="J21">
            <v>0</v>
          </cell>
          <cell r="K21">
            <v>1107.04</v>
          </cell>
          <cell r="L21">
            <v>65.12</v>
          </cell>
          <cell r="M21">
            <v>6</v>
          </cell>
          <cell r="N21">
            <v>207</v>
          </cell>
          <cell r="O21">
            <v>0</v>
          </cell>
          <cell r="P21">
            <v>1302.03</v>
          </cell>
          <cell r="Q21">
            <v>76.59</v>
          </cell>
        </row>
        <row r="22">
          <cell r="B22">
            <v>18</v>
          </cell>
          <cell r="C22">
            <v>16.100000000000001</v>
          </cell>
          <cell r="D22">
            <v>111.88</v>
          </cell>
          <cell r="E22">
            <v>0</v>
          </cell>
          <cell r="F22">
            <v>798.95579999999995</v>
          </cell>
          <cell r="G22">
            <v>44.386433333333329</v>
          </cell>
          <cell r="H22">
            <v>25</v>
          </cell>
          <cell r="I22">
            <v>176</v>
          </cell>
          <cell r="J22">
            <v>0</v>
          </cell>
          <cell r="K22">
            <v>1107.04</v>
          </cell>
          <cell r="L22">
            <v>61.502222222222223</v>
          </cell>
          <cell r="M22">
            <v>10</v>
          </cell>
          <cell r="N22">
            <v>207</v>
          </cell>
          <cell r="O22">
            <v>0</v>
          </cell>
          <cell r="P22">
            <v>1302.03</v>
          </cell>
          <cell r="Q22">
            <v>72.334999999999994</v>
          </cell>
        </row>
        <row r="23">
          <cell r="B23">
            <v>19</v>
          </cell>
          <cell r="C23">
            <v>112.62</v>
          </cell>
          <cell r="D23">
            <v>111.88</v>
          </cell>
          <cell r="E23">
            <v>0</v>
          </cell>
          <cell r="F23">
            <v>798.95579999999995</v>
          </cell>
          <cell r="G23">
            <v>42.050305263157895</v>
          </cell>
          <cell r="H23">
            <v>38</v>
          </cell>
          <cell r="I23">
            <v>176</v>
          </cell>
          <cell r="J23">
            <v>0</v>
          </cell>
          <cell r="K23">
            <v>1107.04</v>
          </cell>
          <cell r="L23">
            <v>58.265263157894736</v>
          </cell>
          <cell r="M23">
            <v>25</v>
          </cell>
          <cell r="N23">
            <v>207</v>
          </cell>
          <cell r="O23">
            <v>0</v>
          </cell>
          <cell r="P23">
            <v>1302.03</v>
          </cell>
          <cell r="Q23">
            <v>68.5278947368421</v>
          </cell>
        </row>
        <row r="24">
          <cell r="B24">
            <v>20</v>
          </cell>
          <cell r="C24">
            <v>118.81</v>
          </cell>
          <cell r="D24">
            <v>111.88</v>
          </cell>
          <cell r="E24">
            <v>0</v>
          </cell>
          <cell r="F24">
            <v>798.95579999999995</v>
          </cell>
          <cell r="G24">
            <v>39.947789999999998</v>
          </cell>
          <cell r="H24">
            <v>32</v>
          </cell>
          <cell r="I24">
            <v>176</v>
          </cell>
          <cell r="J24">
            <v>0</v>
          </cell>
          <cell r="K24">
            <v>1107.04</v>
          </cell>
          <cell r="L24">
            <v>55.351999999999997</v>
          </cell>
          <cell r="M24">
            <v>36</v>
          </cell>
          <cell r="N24">
            <v>207</v>
          </cell>
          <cell r="O24">
            <v>0</v>
          </cell>
          <cell r="P24">
            <v>1302.03</v>
          </cell>
          <cell r="Q24">
            <v>65.101500000000001</v>
          </cell>
        </row>
        <row r="25">
          <cell r="B25">
            <v>21</v>
          </cell>
          <cell r="C25">
            <v>145</v>
          </cell>
          <cell r="D25">
            <v>111.88</v>
          </cell>
          <cell r="E25">
            <v>0</v>
          </cell>
          <cell r="F25">
            <v>798.95579999999995</v>
          </cell>
          <cell r="G25">
            <v>38.045514285714283</v>
          </cell>
          <cell r="H25">
            <v>39</v>
          </cell>
          <cell r="I25">
            <v>176</v>
          </cell>
          <cell r="J25">
            <v>0</v>
          </cell>
          <cell r="K25">
            <v>1107.04</v>
          </cell>
          <cell r="L25">
            <v>52.716190476190476</v>
          </cell>
          <cell r="M25">
            <v>47</v>
          </cell>
          <cell r="N25">
            <v>207</v>
          </cell>
          <cell r="O25">
            <v>0</v>
          </cell>
          <cell r="P25">
            <v>1302.03</v>
          </cell>
          <cell r="Q25">
            <v>62.001428571428569</v>
          </cell>
        </row>
        <row r="26">
          <cell r="B26">
            <v>22</v>
          </cell>
          <cell r="C26">
            <v>51.61</v>
          </cell>
          <cell r="D26">
            <v>111.88</v>
          </cell>
          <cell r="E26">
            <v>0</v>
          </cell>
          <cell r="F26">
            <v>798.95579999999995</v>
          </cell>
          <cell r="G26">
            <v>36.316172727272722</v>
          </cell>
          <cell r="H26">
            <v>20</v>
          </cell>
          <cell r="I26">
            <v>176</v>
          </cell>
          <cell r="J26">
            <v>0</v>
          </cell>
          <cell r="K26">
            <v>1107.04</v>
          </cell>
          <cell r="L26">
            <v>50.32</v>
          </cell>
          <cell r="M26">
            <v>26</v>
          </cell>
          <cell r="N26">
            <v>207</v>
          </cell>
          <cell r="O26">
            <v>0</v>
          </cell>
          <cell r="P26">
            <v>1302.03</v>
          </cell>
          <cell r="Q26">
            <v>59.183181818181815</v>
          </cell>
        </row>
        <row r="27">
          <cell r="B27">
            <v>23</v>
          </cell>
          <cell r="C27">
            <v>52.79</v>
          </cell>
          <cell r="D27">
            <v>111.88</v>
          </cell>
          <cell r="E27">
            <v>0</v>
          </cell>
          <cell r="F27">
            <v>798.95579999999995</v>
          </cell>
          <cell r="G27">
            <v>34.737208695652171</v>
          </cell>
          <cell r="H27">
            <v>12</v>
          </cell>
          <cell r="I27">
            <v>176</v>
          </cell>
          <cell r="J27">
            <v>0</v>
          </cell>
          <cell r="K27">
            <v>1107.04</v>
          </cell>
          <cell r="L27">
            <v>48.132173913043474</v>
          </cell>
          <cell r="M27">
            <v>8</v>
          </cell>
          <cell r="N27">
            <v>207</v>
          </cell>
          <cell r="O27">
            <v>0</v>
          </cell>
          <cell r="P27">
            <v>1302.03</v>
          </cell>
          <cell r="Q27">
            <v>56.61</v>
          </cell>
        </row>
        <row r="28">
          <cell r="B28">
            <v>24</v>
          </cell>
          <cell r="C28">
            <v>66.61</v>
          </cell>
          <cell r="D28">
            <v>111.88</v>
          </cell>
          <cell r="E28">
            <v>0</v>
          </cell>
          <cell r="F28">
            <v>798.95579999999995</v>
          </cell>
          <cell r="G28">
            <v>33.289825</v>
          </cell>
          <cell r="H28">
            <v>5</v>
          </cell>
          <cell r="I28">
            <v>176</v>
          </cell>
          <cell r="J28">
            <v>0</v>
          </cell>
          <cell r="K28">
            <v>1107.04</v>
          </cell>
          <cell r="L28">
            <v>46.126666666666665</v>
          </cell>
          <cell r="M28">
            <v>17</v>
          </cell>
          <cell r="N28">
            <v>207</v>
          </cell>
          <cell r="O28">
            <v>0</v>
          </cell>
          <cell r="P28">
            <v>1302.03</v>
          </cell>
          <cell r="Q28">
            <v>54.251249999999999</v>
          </cell>
        </row>
        <row r="29">
          <cell r="B29">
            <v>25</v>
          </cell>
          <cell r="C29">
            <v>0</v>
          </cell>
          <cell r="D29">
            <v>111.88</v>
          </cell>
          <cell r="E29">
            <v>0</v>
          </cell>
          <cell r="F29">
            <v>798.95579999999995</v>
          </cell>
          <cell r="G29">
            <v>31.958231999999999</v>
          </cell>
          <cell r="H29">
            <v>0</v>
          </cell>
          <cell r="I29">
            <v>176</v>
          </cell>
          <cell r="J29">
            <v>0</v>
          </cell>
          <cell r="K29">
            <v>1107.04</v>
          </cell>
          <cell r="L29">
            <v>44.281599999999997</v>
          </cell>
          <cell r="M29">
            <v>0</v>
          </cell>
          <cell r="N29">
            <v>207</v>
          </cell>
          <cell r="O29">
            <v>0</v>
          </cell>
          <cell r="P29">
            <v>1302.03</v>
          </cell>
          <cell r="Q29">
            <v>52.081199999999995</v>
          </cell>
        </row>
        <row r="30">
          <cell r="B30">
            <v>26</v>
          </cell>
          <cell r="C30">
            <v>0</v>
          </cell>
          <cell r="D30">
            <v>111.88</v>
          </cell>
          <cell r="E30">
            <v>0</v>
          </cell>
          <cell r="F30">
            <v>798.95579999999995</v>
          </cell>
          <cell r="G30">
            <v>30.72906923076923</v>
          </cell>
          <cell r="H30">
            <v>0</v>
          </cell>
          <cell r="I30">
            <v>176</v>
          </cell>
          <cell r="J30">
            <v>0</v>
          </cell>
          <cell r="K30">
            <v>1107.04</v>
          </cell>
          <cell r="L30">
            <v>42.578461538461539</v>
          </cell>
          <cell r="M30">
            <v>0</v>
          </cell>
          <cell r="N30">
            <v>207</v>
          </cell>
          <cell r="O30">
            <v>0</v>
          </cell>
          <cell r="P30">
            <v>1302.03</v>
          </cell>
          <cell r="Q30">
            <v>50.078076923076921</v>
          </cell>
        </row>
        <row r="31">
          <cell r="B31">
            <v>27</v>
          </cell>
          <cell r="C31">
            <v>29.71</v>
          </cell>
          <cell r="D31">
            <v>111.88</v>
          </cell>
          <cell r="E31">
            <v>0</v>
          </cell>
          <cell r="F31">
            <v>798.95579999999995</v>
          </cell>
          <cell r="G31">
            <v>29.590955555555553</v>
          </cell>
          <cell r="H31">
            <v>3</v>
          </cell>
          <cell r="I31">
            <v>176</v>
          </cell>
          <cell r="J31">
            <v>0</v>
          </cell>
          <cell r="K31">
            <v>1107.04</v>
          </cell>
          <cell r="L31">
            <v>41.001481481481477</v>
          </cell>
          <cell r="M31">
            <v>0</v>
          </cell>
          <cell r="N31">
            <v>207</v>
          </cell>
          <cell r="O31">
            <v>0</v>
          </cell>
          <cell r="P31">
            <v>1302.03</v>
          </cell>
          <cell r="Q31">
            <v>48.223333333333329</v>
          </cell>
        </row>
        <row r="32">
          <cell r="B32">
            <v>28</v>
          </cell>
          <cell r="C32">
            <v>16.46</v>
          </cell>
          <cell r="D32">
            <v>111.88</v>
          </cell>
          <cell r="E32">
            <v>0</v>
          </cell>
          <cell r="F32">
            <v>798.95579999999995</v>
          </cell>
          <cell r="G32">
            <v>28.534135714285714</v>
          </cell>
          <cell r="H32">
            <v>16</v>
          </cell>
          <cell r="I32">
            <v>176</v>
          </cell>
          <cell r="J32">
            <v>0</v>
          </cell>
          <cell r="K32">
            <v>1107.04</v>
          </cell>
          <cell r="L32">
            <v>39.537142857142854</v>
          </cell>
          <cell r="M32">
            <v>0</v>
          </cell>
          <cell r="N32">
            <v>207</v>
          </cell>
          <cell r="O32">
            <v>0</v>
          </cell>
          <cell r="P32">
            <v>1302.03</v>
          </cell>
          <cell r="Q32">
            <v>46.501071428571429</v>
          </cell>
        </row>
        <row r="33">
          <cell r="B33">
            <v>29</v>
          </cell>
          <cell r="C33">
            <v>18.8</v>
          </cell>
          <cell r="D33">
            <v>111.88</v>
          </cell>
          <cell r="E33">
            <v>0</v>
          </cell>
          <cell r="F33">
            <v>798.95579999999995</v>
          </cell>
          <cell r="G33">
            <v>27.550199999999997</v>
          </cell>
          <cell r="H33">
            <v>56</v>
          </cell>
          <cell r="I33">
            <v>176</v>
          </cell>
          <cell r="J33">
            <v>0</v>
          </cell>
          <cell r="K33">
            <v>1107.04</v>
          </cell>
          <cell r="L33">
            <v>38.173793103448276</v>
          </cell>
          <cell r="M33">
            <v>47</v>
          </cell>
          <cell r="N33">
            <v>207</v>
          </cell>
          <cell r="O33">
            <v>0</v>
          </cell>
          <cell r="P33">
            <v>1302.03</v>
          </cell>
          <cell r="Q33">
            <v>44.897586206896548</v>
          </cell>
        </row>
        <row r="34">
          <cell r="B34">
            <v>30</v>
          </cell>
          <cell r="D34">
            <v>111.88</v>
          </cell>
          <cell r="E34">
            <v>0</v>
          </cell>
          <cell r="F34">
            <v>798.95579999999995</v>
          </cell>
          <cell r="G34">
            <v>26.63186</v>
          </cell>
          <cell r="I34">
            <v>176</v>
          </cell>
          <cell r="J34">
            <v>0</v>
          </cell>
          <cell r="K34">
            <v>1107.04</v>
          </cell>
          <cell r="L34">
            <v>36.901333333333334</v>
          </cell>
          <cell r="N34">
            <v>207</v>
          </cell>
          <cell r="O34">
            <v>0</v>
          </cell>
          <cell r="P34">
            <v>1302.03</v>
          </cell>
          <cell r="Q34">
            <v>43.400999999999996</v>
          </cell>
        </row>
        <row r="35">
          <cell r="B35">
            <v>31</v>
          </cell>
          <cell r="D35">
            <v>111.88</v>
          </cell>
          <cell r="E35">
            <v>0</v>
          </cell>
          <cell r="F35">
            <v>798.95579999999995</v>
          </cell>
          <cell r="G35">
            <v>25.772767741935482</v>
          </cell>
          <cell r="I35">
            <v>176</v>
          </cell>
          <cell r="J35">
            <v>0</v>
          </cell>
          <cell r="K35">
            <v>1107.04</v>
          </cell>
          <cell r="L35">
            <v>35.710967741935484</v>
          </cell>
          <cell r="N35">
            <v>207</v>
          </cell>
          <cell r="O35">
            <v>0</v>
          </cell>
          <cell r="P35">
            <v>1302.03</v>
          </cell>
          <cell r="Q35">
            <v>42.000967741935483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ily Production "/>
      <sheetName val="OW"/>
      <sheetName val="WO"/>
      <sheetName val="Referencias"/>
      <sheetName val="Planilla de Tratamiento"/>
      <sheetName val="Hoja1"/>
      <sheetName val="Intermedia"/>
      <sheetName val="Semana 1-1"/>
      <sheetName val="Semana 1-2"/>
      <sheetName val="Semana 2-1 "/>
      <sheetName val="Semana 2-2"/>
      <sheetName val="Semana 3-1"/>
      <sheetName val="Semana 3-2"/>
      <sheetName val="Semana 4-1"/>
      <sheetName val="Semana 4-2"/>
      <sheetName val="Certificación promedio"/>
    </sheetNames>
    <sheetDataSet>
      <sheetData sheetId="0"/>
      <sheetData sheetId="1"/>
      <sheetData sheetId="2"/>
      <sheetData sheetId="3"/>
      <sheetData sheetId="4">
        <row r="51">
          <cell r="D51" t="str">
            <v>C</v>
          </cell>
        </row>
        <row r="52">
          <cell r="D52" t="str">
            <v>S</v>
          </cell>
        </row>
        <row r="53">
          <cell r="D53" t="str">
            <v>Q</v>
          </cell>
        </row>
        <row r="54">
          <cell r="D54" t="str">
            <v>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ERRO"/>
      <sheetName val="INCRUSTACION"/>
      <sheetName val="BSR CIC"/>
      <sheetName val="BSR YPF"/>
      <sheetName val="Cupones de Corrosión SP"/>
      <sheetName val="Cupones de Corrosión EM"/>
      <sheetName val="General"/>
      <sheetName val="Bat 7 CIC"/>
      <sheetName val="Presión y Cupón VAM-80-20"/>
      <sheetName val="SP-13a(I)"/>
      <sheetName val="SP-238"/>
      <sheetName val="SP-357"/>
      <sheetName val="SP-366"/>
      <sheetName val="RCO-209"/>
      <sheetName val="RCO 224"/>
      <sheetName val="RCO 194"/>
      <sheetName val="Seguimiento Hierro PM"/>
      <sheetName val="BX960"/>
      <sheetName val="MAPEO y SEG."/>
      <sheetName val="Seguimiento ES y los RB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DB-4456-4C78-A9F6-1057F7C8AEAD}">
  <dimension ref="D4:K20"/>
  <sheetViews>
    <sheetView workbookViewId="0">
      <selection activeCell="J9" sqref="J9"/>
    </sheetView>
  </sheetViews>
  <sheetFormatPr baseColWidth="10" defaultRowHeight="12.75" x14ac:dyDescent="0.2"/>
  <cols>
    <col min="4" max="4" width="34.42578125" customWidth="1"/>
    <col min="5" max="5" width="0" hidden="1" customWidth="1"/>
    <col min="6" max="6" width="12.140625" hidden="1" customWidth="1"/>
    <col min="7" max="7" width="0" hidden="1" customWidth="1"/>
    <col min="8" max="8" width="28.85546875" hidden="1" customWidth="1"/>
    <col min="9" max="9" width="16" hidden="1" customWidth="1"/>
    <col min="10" max="10" width="12.140625" bestFit="1" customWidth="1"/>
  </cols>
  <sheetData>
    <row r="4" spans="4:10" ht="24" x14ac:dyDescent="0.2">
      <c r="D4" s="70" t="s">
        <v>51</v>
      </c>
      <c r="E4" s="91" t="s">
        <v>9</v>
      </c>
      <c r="F4" s="78" t="s">
        <v>50</v>
      </c>
      <c r="G4" s="70" t="s">
        <v>27</v>
      </c>
      <c r="H4" s="90" t="s">
        <v>49</v>
      </c>
      <c r="I4" s="89">
        <v>44621</v>
      </c>
      <c r="J4" s="89">
        <v>44805</v>
      </c>
    </row>
    <row r="5" spans="4:10" x14ac:dyDescent="0.2">
      <c r="D5" s="84" t="s">
        <v>24</v>
      </c>
      <c r="E5" s="84">
        <v>50003897</v>
      </c>
      <c r="F5" s="83">
        <v>4.5999999999999996</v>
      </c>
      <c r="G5" s="29" t="s">
        <v>14</v>
      </c>
      <c r="H5" s="83">
        <v>4.16</v>
      </c>
      <c r="I5" s="82">
        <f>H5</f>
        <v>4.16</v>
      </c>
      <c r="J5" s="78">
        <v>4.62</v>
      </c>
    </row>
    <row r="6" spans="4:10" x14ac:dyDescent="0.2">
      <c r="D6" s="84" t="s">
        <v>48</v>
      </c>
      <c r="E6" s="84">
        <v>50006693</v>
      </c>
      <c r="F6" s="83">
        <v>3.9</v>
      </c>
      <c r="G6" s="29" t="s">
        <v>14</v>
      </c>
      <c r="H6" s="83">
        <v>3.9</v>
      </c>
      <c r="I6" s="82">
        <f>H6</f>
        <v>3.9</v>
      </c>
      <c r="J6" s="78">
        <v>4.33</v>
      </c>
    </row>
    <row r="7" spans="4:10" x14ac:dyDescent="0.2">
      <c r="D7" s="84" t="s">
        <v>47</v>
      </c>
      <c r="E7" s="84">
        <v>50006713</v>
      </c>
      <c r="F7" s="83">
        <v>3.21</v>
      </c>
      <c r="G7" s="29" t="s">
        <v>14</v>
      </c>
      <c r="H7" s="83">
        <v>3.21</v>
      </c>
      <c r="I7" s="82">
        <f>H7</f>
        <v>3.21</v>
      </c>
      <c r="J7" s="82">
        <f>I7</f>
        <v>3.21</v>
      </c>
    </row>
    <row r="8" spans="4:10" x14ac:dyDescent="0.2">
      <c r="D8" s="84" t="s">
        <v>19</v>
      </c>
      <c r="E8" s="80">
        <v>50003883</v>
      </c>
      <c r="F8" s="88">
        <v>575</v>
      </c>
      <c r="G8" s="29" t="s">
        <v>45</v>
      </c>
      <c r="H8" s="83">
        <v>575</v>
      </c>
      <c r="I8" s="82">
        <f>H8</f>
        <v>575</v>
      </c>
      <c r="J8" s="82">
        <f>I8</f>
        <v>575</v>
      </c>
    </row>
    <row r="9" spans="4:10" x14ac:dyDescent="0.2">
      <c r="D9" s="84" t="s">
        <v>46</v>
      </c>
      <c r="E9" s="84"/>
      <c r="F9" s="78"/>
      <c r="G9" s="29" t="s">
        <v>14</v>
      </c>
      <c r="H9" s="83">
        <v>3.98</v>
      </c>
      <c r="I9" s="87">
        <v>3.39</v>
      </c>
      <c r="J9" s="78">
        <v>3.76</v>
      </c>
    </row>
    <row r="10" spans="4:10" x14ac:dyDescent="0.2">
      <c r="D10" s="84" t="s">
        <v>18</v>
      </c>
      <c r="E10" s="84">
        <v>50003895</v>
      </c>
      <c r="F10" s="86">
        <v>4.4000000000000004</v>
      </c>
      <c r="G10" s="29" t="s">
        <v>14</v>
      </c>
      <c r="H10" s="83">
        <v>3.98</v>
      </c>
      <c r="I10" s="82">
        <f>H10</f>
        <v>3.98</v>
      </c>
      <c r="J10" s="78">
        <v>4.42</v>
      </c>
    </row>
    <row r="11" spans="4:10" ht="12.75" customHeight="1" x14ac:dyDescent="0.2">
      <c r="D11" s="80" t="s">
        <v>16</v>
      </c>
      <c r="E11" s="80">
        <v>50003889</v>
      </c>
      <c r="F11" s="86">
        <v>4.03</v>
      </c>
      <c r="G11" s="29" t="s">
        <v>14</v>
      </c>
      <c r="H11" s="83">
        <v>4.03</v>
      </c>
      <c r="I11" s="82">
        <f>H11</f>
        <v>4.03</v>
      </c>
      <c r="J11" s="78">
        <v>4.47</v>
      </c>
    </row>
    <row r="12" spans="4:10" ht="12.75" customHeight="1" x14ac:dyDescent="0.2">
      <c r="D12" s="85" t="s">
        <v>0</v>
      </c>
      <c r="E12" s="84">
        <v>20002366</v>
      </c>
      <c r="F12" s="31">
        <v>379</v>
      </c>
      <c r="G12" s="29" t="s">
        <v>45</v>
      </c>
      <c r="H12" s="83">
        <v>356</v>
      </c>
      <c r="I12" s="82">
        <f>H12</f>
        <v>356</v>
      </c>
      <c r="J12" s="82">
        <f>I12</f>
        <v>356</v>
      </c>
    </row>
    <row r="13" spans="4:10" ht="25.5" x14ac:dyDescent="0.2">
      <c r="D13" s="85" t="s">
        <v>7</v>
      </c>
      <c r="E13" s="84">
        <v>20002374</v>
      </c>
      <c r="F13" s="31">
        <v>256</v>
      </c>
      <c r="G13" s="29" t="s">
        <v>45</v>
      </c>
      <c r="H13" s="83">
        <v>256</v>
      </c>
      <c r="I13" s="82">
        <f>H13</f>
        <v>256</v>
      </c>
      <c r="J13" s="82">
        <f>I13</f>
        <v>256</v>
      </c>
    </row>
    <row r="14" spans="4:10" x14ac:dyDescent="0.2">
      <c r="D14" s="80" t="s">
        <v>44</v>
      </c>
      <c r="E14" s="78"/>
      <c r="F14" s="83"/>
      <c r="G14" s="29" t="s">
        <v>11</v>
      </c>
      <c r="H14" s="83">
        <v>3.18</v>
      </c>
      <c r="I14" s="82">
        <f>H14</f>
        <v>3.18</v>
      </c>
      <c r="J14" s="78">
        <v>3.53</v>
      </c>
    </row>
    <row r="15" spans="4:10" x14ac:dyDescent="0.2">
      <c r="D15" s="80" t="s">
        <v>43</v>
      </c>
      <c r="E15" s="78"/>
      <c r="F15" s="78"/>
      <c r="G15" s="29" t="s">
        <v>11</v>
      </c>
      <c r="H15" s="78"/>
      <c r="I15" s="81">
        <v>5.8</v>
      </c>
      <c r="J15" s="78">
        <v>6.44</v>
      </c>
    </row>
    <row r="16" spans="4:10" x14ac:dyDescent="0.2">
      <c r="D16" s="80" t="s">
        <v>13</v>
      </c>
      <c r="E16" s="78"/>
      <c r="F16" s="78"/>
      <c r="G16" s="29" t="s">
        <v>11</v>
      </c>
      <c r="H16" s="78"/>
      <c r="I16" s="81">
        <v>1.36</v>
      </c>
      <c r="J16" s="78">
        <v>1.36</v>
      </c>
    </row>
    <row r="17" spans="4:11" x14ac:dyDescent="0.2">
      <c r="D17" s="80" t="s">
        <v>42</v>
      </c>
      <c r="E17" s="78"/>
      <c r="F17" s="78"/>
      <c r="G17" s="29" t="s">
        <v>11</v>
      </c>
      <c r="H17" s="78"/>
      <c r="I17" s="81">
        <v>3.5</v>
      </c>
      <c r="J17" s="78">
        <v>3.89</v>
      </c>
    </row>
    <row r="18" spans="4:11" x14ac:dyDescent="0.2">
      <c r="D18" s="80" t="s">
        <v>41</v>
      </c>
      <c r="E18" s="78"/>
      <c r="F18" s="78"/>
      <c r="G18" s="29" t="s">
        <v>11</v>
      </c>
      <c r="H18" s="78"/>
      <c r="I18" s="79"/>
      <c r="J18" s="78">
        <v>7.15</v>
      </c>
      <c r="K18" t="s">
        <v>40</v>
      </c>
    </row>
    <row r="19" spans="4:11" x14ac:dyDescent="0.2">
      <c r="D19" s="77" t="s">
        <v>39</v>
      </c>
      <c r="I19" s="76"/>
      <c r="J19" s="76">
        <v>5.5</v>
      </c>
      <c r="K19" s="75">
        <v>44958</v>
      </c>
    </row>
    <row r="20" spans="4:11" x14ac:dyDescent="0.2">
      <c r="D20" s="77" t="s">
        <v>58</v>
      </c>
      <c r="J20" s="99">
        <v>3.3</v>
      </c>
    </row>
  </sheetData>
  <conditionalFormatting sqref="H6:H14">
    <cfRule type="expression" dxfId="0" priority="1">
      <formula>$AS6&gt;0</formula>
    </cfRule>
  </conditionalFormatting>
  <dataValidations count="1">
    <dataValidation type="list" allowBlank="1" showInputMessage="1" showErrorMessage="1" sqref="D12" xr:uid="{00000000-0002-0000-8000-000000000000}">
      <formula1>$C$45:$C$46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63CB-9791-40BF-B6C5-D0940C76D85E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24" sqref="F24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12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96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v>7850</v>
      </c>
      <c r="G12" s="54" t="s">
        <v>14</v>
      </c>
      <c r="H12" s="51">
        <f t="shared" si="0"/>
        <v>13502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3"/>
      <c r="D22" s="123"/>
      <c r="E22" s="149" t="s">
        <v>10</v>
      </c>
      <c r="F22" s="149"/>
      <c r="G22" s="149"/>
      <c r="H22" s="39">
        <f>SUM(H8:H21)</f>
        <v>13502</v>
      </c>
    </row>
    <row r="23" spans="1:17" ht="15" customHeight="1" x14ac:dyDescent="0.2">
      <c r="B23" s="38"/>
      <c r="C23" s="123"/>
      <c r="D23" s="123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0</v>
      </c>
      <c r="G24" s="29" t="s">
        <v>5</v>
      </c>
      <c r="H24" s="28">
        <f>(E24*F24)</f>
        <v>0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7888/8</f>
        <v>986</v>
      </c>
      <c r="F25" s="30">
        <v>3</v>
      </c>
      <c r="G25" s="29" t="s">
        <v>5</v>
      </c>
      <c r="H25" s="28">
        <f>E25*F25</f>
        <v>2958</v>
      </c>
      <c r="J25" t="s">
        <v>68</v>
      </c>
      <c r="K25" s="14"/>
      <c r="L25" s="102">
        <v>20002374</v>
      </c>
      <c r="M25" s="122">
        <f>H25/8</f>
        <v>369.75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16460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51" t="s">
        <v>89</v>
      </c>
      <c r="D41" s="152"/>
      <c r="E41" s="152"/>
      <c r="F41" s="152"/>
      <c r="G41" s="153"/>
    </row>
    <row r="42" spans="2:11" ht="15.75" thickBot="1" x14ac:dyDescent="0.3">
      <c r="C42" s="103" t="s">
        <v>75</v>
      </c>
      <c r="D42" s="160" t="s">
        <v>76</v>
      </c>
      <c r="E42" s="161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8">
        <v>45161</v>
      </c>
      <c r="E43" s="159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4">
        <v>45167</v>
      </c>
      <c r="E44" s="155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4">
        <v>45167</v>
      </c>
      <c r="E45" s="155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4">
        <v>45167</v>
      </c>
      <c r="E46" s="155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4">
        <v>45205</v>
      </c>
      <c r="E47" s="155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62" t="s">
        <v>95</v>
      </c>
      <c r="E48" s="163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4">
        <v>45218</v>
      </c>
      <c r="E49" s="155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6"/>
      <c r="E50" s="157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B24:D24"/>
    <mergeCell ref="B25:D25"/>
    <mergeCell ref="B27:F27"/>
    <mergeCell ref="B2:H2"/>
    <mergeCell ref="B3:H3"/>
    <mergeCell ref="B4:H4"/>
    <mergeCell ref="B5:H5"/>
    <mergeCell ref="E22:G22"/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</mergeCells>
  <dataValidations count="2">
    <dataValidation type="list" allowBlank="1" showInputMessage="1" showErrorMessage="1" sqref="M21" xr:uid="{2E10C5FB-BA07-4225-AEFB-453F23E748FB}">
      <formula1>$B$45:$B$91</formula1>
    </dataValidation>
    <dataValidation type="list" allowBlank="1" showInputMessage="1" showErrorMessage="1" sqref="A24:B24" xr:uid="{225D4228-C2EC-41F2-86E2-5A4F9180DBDD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B06EBB-6F14-4E5D-A93D-B4F6C501E683}">
          <x14:formula1>
            <xm:f>'Tarifas (2)'!$D$5:$D$19</xm:f>
          </x14:formula1>
          <xm:sqref>M18:M20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0B40-4A5E-43C2-A11E-84152A19E529}">
  <sheetPr>
    <tabColor theme="5" tint="0.79998168889431442"/>
    <pageSetUpPr fitToPage="1"/>
  </sheetPr>
  <dimension ref="A2:Q62"/>
  <sheetViews>
    <sheetView showGridLines="0" view="pageBreakPreview" topLeftCell="A9" zoomScale="86" zoomScaleNormal="85" zoomScaleSheetLayoutView="86" workbookViewId="0">
      <selection activeCell="J23" sqref="J2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121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97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f>1000+400*5</f>
        <v>3000</v>
      </c>
      <c r="G12" s="54" t="s">
        <v>14</v>
      </c>
      <c r="H12" s="51">
        <f t="shared" si="0"/>
        <v>5160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0"/>
      <c r="D22" s="120"/>
      <c r="E22" s="149" t="s">
        <v>10</v>
      </c>
      <c r="F22" s="149"/>
      <c r="G22" s="149"/>
      <c r="H22" s="39">
        <f>SUM(H8:H21)</f>
        <v>5160</v>
      </c>
    </row>
    <row r="23" spans="1:17" ht="15" customHeight="1" x14ac:dyDescent="0.2">
      <c r="B23" s="38"/>
      <c r="C23" s="120"/>
      <c r="D23" s="120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7888/8</f>
        <v>986</v>
      </c>
      <c r="F25" s="30">
        <v>8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13760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51" t="s">
        <v>89</v>
      </c>
      <c r="D41" s="152"/>
      <c r="E41" s="152"/>
      <c r="F41" s="152"/>
      <c r="G41" s="153"/>
    </row>
    <row r="42" spans="2:11" ht="15.75" thickBot="1" x14ac:dyDescent="0.3">
      <c r="C42" s="103" t="s">
        <v>75</v>
      </c>
      <c r="D42" s="160" t="s">
        <v>76</v>
      </c>
      <c r="E42" s="161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8">
        <v>45161</v>
      </c>
      <c r="E43" s="159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4">
        <v>45167</v>
      </c>
      <c r="E44" s="155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4">
        <v>45167</v>
      </c>
      <c r="E45" s="155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4">
        <v>45167</v>
      </c>
      <c r="E46" s="155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4">
        <v>45205</v>
      </c>
      <c r="E47" s="155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62" t="s">
        <v>95</v>
      </c>
      <c r="E48" s="163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4">
        <v>45218</v>
      </c>
      <c r="E49" s="155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6"/>
      <c r="E50" s="157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B24:D24"/>
    <mergeCell ref="B25:D25"/>
    <mergeCell ref="B27:F27"/>
    <mergeCell ref="B2:H2"/>
    <mergeCell ref="B3:H3"/>
    <mergeCell ref="B4:H4"/>
    <mergeCell ref="B5:H5"/>
    <mergeCell ref="E22:G22"/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</mergeCells>
  <dataValidations count="2">
    <dataValidation type="list" allowBlank="1" showInputMessage="1" showErrorMessage="1" sqref="A24:B24" xr:uid="{7C7D1440-3E7D-4EA8-AD2F-2D7E202CD3D4}">
      <formula1>$C$44:$C$45</formula1>
    </dataValidation>
    <dataValidation type="list" allowBlank="1" showInputMessage="1" showErrorMessage="1" sqref="M21" xr:uid="{FE5FDAE0-1EB8-4574-81AD-A390917913CD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856C8C-7341-4CA8-821D-E251A7D89D35}">
          <x14:formula1>
            <xm:f>'Tarifas (2)'!$D$5:$D$19</xm:f>
          </x14:formula1>
          <xm:sqref>M18:M20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449-2C8A-4484-8C35-0851B60D0783}">
  <sheetPr>
    <tabColor theme="5" tint="0.79998168889431442"/>
    <pageSetUpPr fitToPage="1"/>
  </sheetPr>
  <dimension ref="A2:Q62"/>
  <sheetViews>
    <sheetView showGridLines="0" tabSelected="1" view="pageBreakPreview" topLeftCell="A4" zoomScale="86" zoomScaleNormal="85" zoomScaleSheetLayoutView="86" workbookViewId="0">
      <selection activeCell="G12" sqref="G12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126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99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5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27" t="s">
        <v>100</v>
      </c>
      <c r="M8" s="128">
        <v>45310</v>
      </c>
      <c r="N8" s="129">
        <v>1150</v>
      </c>
      <c r="O8" s="58"/>
      <c r="P8" s="58"/>
      <c r="Q8" s="58"/>
    </row>
    <row r="9" spans="1:17" s="14" customFormat="1" ht="15" customHeight="1" x14ac:dyDescent="0.25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127" t="s">
        <v>101</v>
      </c>
      <c r="M9" s="128">
        <v>45313</v>
      </c>
      <c r="N9" s="129">
        <v>3000</v>
      </c>
      <c r="O9" s="58"/>
      <c r="P9" s="58"/>
      <c r="Q9" s="58"/>
    </row>
    <row r="10" spans="1:17" s="14" customFormat="1" ht="15" customHeight="1" x14ac:dyDescent="0.25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t="s">
        <v>102</v>
      </c>
      <c r="M10" s="128">
        <v>45302</v>
      </c>
      <c r="N10">
        <v>1000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v>5150</v>
      </c>
      <c r="G12" s="54" t="s">
        <v>14</v>
      </c>
      <c r="H12" s="51">
        <f t="shared" si="0"/>
        <v>8858</v>
      </c>
      <c r="L12"/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/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5"/>
      <c r="D22" s="125"/>
      <c r="E22" s="149" t="s">
        <v>10</v>
      </c>
      <c r="F22" s="149"/>
      <c r="G22" s="149"/>
      <c r="H22" s="39">
        <f>SUM(H8:H21)</f>
        <v>8858</v>
      </c>
    </row>
    <row r="23" spans="1:17" ht="15" customHeight="1" x14ac:dyDescent="0.2">
      <c r="B23" s="38"/>
      <c r="C23" s="125"/>
      <c r="D23" s="125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3</v>
      </c>
      <c r="G24" s="29" t="s">
        <v>5</v>
      </c>
      <c r="H24" s="28">
        <f>(E24*F24)</f>
        <v>1068</v>
      </c>
      <c r="J24" t="s">
        <v>98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7888/8</f>
        <v>986</v>
      </c>
      <c r="F25" s="30">
        <v>8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17814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51" t="s">
        <v>89</v>
      </c>
      <c r="D41" s="152"/>
      <c r="E41" s="152"/>
      <c r="F41" s="152"/>
      <c r="G41" s="153"/>
    </row>
    <row r="42" spans="2:11" ht="15.75" thickBot="1" x14ac:dyDescent="0.3">
      <c r="C42" s="103" t="s">
        <v>75</v>
      </c>
      <c r="D42" s="160" t="s">
        <v>76</v>
      </c>
      <c r="E42" s="161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8">
        <v>45161</v>
      </c>
      <c r="E43" s="159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4">
        <v>45167</v>
      </c>
      <c r="E44" s="155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4">
        <v>45167</v>
      </c>
      <c r="E45" s="155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4">
        <v>45167</v>
      </c>
      <c r="E46" s="155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4">
        <v>45205</v>
      </c>
      <c r="E47" s="155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62" t="s">
        <v>95</v>
      </c>
      <c r="E48" s="163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4">
        <v>45218</v>
      </c>
      <c r="E49" s="155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6"/>
      <c r="E50" s="157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B24:D24"/>
    <mergeCell ref="B25:D25"/>
    <mergeCell ref="B27:F27"/>
    <mergeCell ref="B2:H2"/>
    <mergeCell ref="B3:H3"/>
    <mergeCell ref="B4:H4"/>
    <mergeCell ref="B5:H5"/>
    <mergeCell ref="E22:G22"/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</mergeCells>
  <dataValidations count="2">
    <dataValidation type="list" allowBlank="1" showInputMessage="1" showErrorMessage="1" sqref="M21" xr:uid="{C8F34660-9FA3-4CD9-9996-91A0536ACAE2}">
      <formula1>$B$45:$B$91</formula1>
    </dataValidation>
    <dataValidation type="list" allowBlank="1" showInputMessage="1" showErrorMessage="1" sqref="A24:B24" xr:uid="{AA6DCB3D-5F02-4047-9C7F-4FBDF990F95D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3E9467-79DF-4090-BC9F-77835EBA4397}">
          <x14:formula1>
            <xm:f>'Tarifas (2)'!$D$5:$D$19</xm:f>
          </x14:formula1>
          <xm:sqref>M18:M20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A0DA-C8CA-4087-8B83-E2C91433F565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L23" sqref="L2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33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56"/>
      <c r="E8" s="67">
        <f>VLOOKUP(A8,'Tarifas (2)'!$D$5:$J$16,7,FALSE)</f>
        <v>4.62</v>
      </c>
      <c r="F8" s="66"/>
      <c r="G8" s="50" t="s">
        <v>14</v>
      </c>
      <c r="H8" s="65">
        <f>+E8*F8</f>
        <v>0</v>
      </c>
      <c r="J8" s="14" t="s">
        <v>24</v>
      </c>
      <c r="K8" s="14" t="s">
        <v>23</v>
      </c>
      <c r="L8" s="59" t="s">
        <v>22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(2)'!$D$5:$J$16,7,FALSE)</f>
        <v>575</v>
      </c>
      <c r="F9" s="63"/>
      <c r="G9" s="62" t="s">
        <v>20</v>
      </c>
      <c r="H9" s="61">
        <f>+E9*F9</f>
        <v>0</v>
      </c>
      <c r="J9" s="14" t="s">
        <v>19</v>
      </c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56"/>
      <c r="E10" s="53">
        <f>VLOOKUP(A10,'Tarifas (2)'!$D$5:$J$16,7,FALSE)</f>
        <v>4.42</v>
      </c>
      <c r="F10" s="55">
        <v>1000</v>
      </c>
      <c r="G10" s="54" t="s">
        <v>14</v>
      </c>
      <c r="H10" s="51">
        <f>+E10*F10</f>
        <v>4420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(2)'!$D$5:$J$16,7,FALSE)</f>
        <v>4.47</v>
      </c>
      <c r="F11" s="55"/>
      <c r="G11" s="54" t="s">
        <v>14</v>
      </c>
      <c r="H11" s="51">
        <f>+E11*F11</f>
        <v>0</v>
      </c>
      <c r="K11" s="93" t="s">
        <v>53</v>
      </c>
      <c r="L11" s="93" t="s">
        <v>54</v>
      </c>
      <c r="M11" s="93" t="s">
        <v>55</v>
      </c>
      <c r="N11" s="93" t="s">
        <v>56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49"/>
      <c r="E12" s="53">
        <f>VLOOKUP(A12,'Tarifas (2)'!$D$5:$J$16,7,FALSE)</f>
        <v>1.36</v>
      </c>
      <c r="F12" s="47">
        <v>3200</v>
      </c>
      <c r="G12" s="52" t="s">
        <v>11</v>
      </c>
      <c r="H12" s="51">
        <f>+E12*F12</f>
        <v>4352</v>
      </c>
      <c r="K12" s="94">
        <v>2062</v>
      </c>
      <c r="L12" s="95">
        <v>45007</v>
      </c>
      <c r="M12" s="96" t="s">
        <v>13</v>
      </c>
      <c r="N12" s="94">
        <v>800</v>
      </c>
    </row>
    <row r="13" spans="1:17" s="14" customFormat="1" ht="15" customHeight="1" x14ac:dyDescent="0.2">
      <c r="B13" s="50">
        <v>6</v>
      </c>
      <c r="C13" s="49"/>
      <c r="D13" s="49"/>
      <c r="E13" s="48"/>
      <c r="F13" s="47"/>
      <c r="G13" s="46"/>
      <c r="H13" s="45"/>
      <c r="K13" s="94">
        <v>2065</v>
      </c>
      <c r="L13" s="95">
        <v>45009</v>
      </c>
      <c r="M13" s="96" t="s">
        <v>13</v>
      </c>
      <c r="N13" s="94">
        <v>2400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  <c r="K14" s="94">
        <v>2066</v>
      </c>
      <c r="L14" s="95">
        <v>45012</v>
      </c>
      <c r="M14" s="96" t="s">
        <v>18</v>
      </c>
      <c r="N14" s="94">
        <v>1000</v>
      </c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  <c r="K15" s="94"/>
      <c r="L15" s="95"/>
      <c r="M15" s="94"/>
      <c r="N15" s="94">
        <f>SUM(N12:N14)</f>
        <v>4200</v>
      </c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8772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 t="s">
        <v>9</v>
      </c>
      <c r="L23" s="26" t="s">
        <v>8</v>
      </c>
      <c r="M23" s="26"/>
      <c r="N23" s="26"/>
      <c r="O23" s="26"/>
      <c r="P23" s="33"/>
      <c r="Q23" s="26"/>
    </row>
    <row r="24" spans="1:17" ht="30" customHeight="1" x14ac:dyDescent="0.2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1</v>
      </c>
      <c r="G24" s="29" t="s">
        <v>5</v>
      </c>
      <c r="H24" s="28">
        <f>(E24*F24)</f>
        <v>356</v>
      </c>
      <c r="K24" s="14">
        <v>20002366</v>
      </c>
      <c r="L24" s="27">
        <f>F24</f>
        <v>1</v>
      </c>
      <c r="M24" s="14"/>
      <c r="N24" s="26"/>
      <c r="O24" s="26"/>
      <c r="P24" s="26"/>
      <c r="Q24" s="26"/>
    </row>
    <row r="25" spans="1:17" ht="30" customHeight="1" x14ac:dyDescent="0.2">
      <c r="A25" s="32" t="s">
        <v>7</v>
      </c>
      <c r="B25" s="130" t="s">
        <v>6</v>
      </c>
      <c r="C25" s="131"/>
      <c r="D25" s="132"/>
      <c r="E25" s="31">
        <f>VLOOKUP(A25,'Tarifas (2)'!$D$5:$I$16,6,FALSE)</f>
        <v>256</v>
      </c>
      <c r="F25" s="30">
        <v>1</v>
      </c>
      <c r="G25" s="29" t="s">
        <v>5</v>
      </c>
      <c r="H25" s="28">
        <f>E25*F25</f>
        <v>256</v>
      </c>
      <c r="K25" s="14">
        <v>20002374</v>
      </c>
      <c r="L25" s="27">
        <f>F25</f>
        <v>1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9384</v>
      </c>
      <c r="J27" s="1"/>
      <c r="K27" s="134" t="s">
        <v>2</v>
      </c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  <c r="K28" s="1">
        <f>K12</f>
        <v>2062</v>
      </c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527C9686-D8BD-4F1D-BC8B-CAB68DC2B1DA}">
      <formula1>$C$44:$C$45</formula1>
    </dataValidation>
    <dataValidation type="list" allowBlank="1" showInputMessage="1" showErrorMessage="1" sqref="M15" xr:uid="{D2934084-C923-4295-8CB6-BE58ECA973B1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35837-43BC-47AB-AB78-D0DF38F739D3}">
          <x14:formula1>
            <xm:f>'Tarifas (2)'!$D$5:$D$19</xm:f>
          </x14:formula1>
          <xm:sqref>M12:M14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DA9E-78AC-462F-BD24-5340BA0F700A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13" sqref="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62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 t="s">
        <v>61</v>
      </c>
      <c r="E8" s="67">
        <f>VLOOKUP(A8,'Tarifas (2)'!$D$5:$J$25,7,FALSE)</f>
        <v>4.62</v>
      </c>
      <c r="F8" s="66">
        <v>1000</v>
      </c>
      <c r="G8" s="50" t="s">
        <v>14</v>
      </c>
      <c r="H8" s="65">
        <f t="shared" ref="H8:H13" si="0">+E8*F8</f>
        <v>4620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/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 t="s">
        <v>61</v>
      </c>
      <c r="E10" s="53">
        <f>VLOOKUP(A10,'Tarifas (2)'!$D$5:$J$25,7,FALSE)</f>
        <v>4.42</v>
      </c>
      <c r="F10" s="55">
        <v>1000</v>
      </c>
      <c r="G10" s="54" t="s">
        <v>14</v>
      </c>
      <c r="H10" s="51">
        <f t="shared" si="0"/>
        <v>4420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/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 t="s">
        <v>59</v>
      </c>
      <c r="E12" s="53">
        <f>VLOOKUP(A12,'Tarifas (2)'!$D$5:$J$25,7,FALSE)</f>
        <v>1.36</v>
      </c>
      <c r="F12" s="47">
        <v>200</v>
      </c>
      <c r="G12" s="54" t="s">
        <v>14</v>
      </c>
      <c r="H12" s="51">
        <f t="shared" si="0"/>
        <v>272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 t="s">
        <v>60</v>
      </c>
      <c r="E13" s="53">
        <f>VLOOKUP(A13,'Tarifas (2)'!$D$5:$J$25,7,FALSE)</f>
        <v>3.3</v>
      </c>
      <c r="F13" s="47">
        <v>1000</v>
      </c>
      <c r="G13" s="54" t="s">
        <v>14</v>
      </c>
      <c r="H13" s="51">
        <f t="shared" si="0"/>
        <v>3300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>
        <v>2062</v>
      </c>
      <c r="L18" s="95">
        <v>45007</v>
      </c>
      <c r="M18" s="96" t="s">
        <v>13</v>
      </c>
      <c r="N18" s="94">
        <v>800</v>
      </c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>
        <v>2065</v>
      </c>
      <c r="L19" s="95">
        <v>45009</v>
      </c>
      <c r="M19" s="96" t="s">
        <v>13</v>
      </c>
      <c r="N19" s="94">
        <v>2400</v>
      </c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>
        <v>2066</v>
      </c>
      <c r="L20" s="95">
        <v>45012</v>
      </c>
      <c r="M20" s="96" t="s">
        <v>18</v>
      </c>
      <c r="N20" s="94">
        <v>1000</v>
      </c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>
        <f>SUM(N18:N20)</f>
        <v>4200</v>
      </c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12612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69</v>
      </c>
      <c r="C25" s="131"/>
      <c r="D25" s="132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13836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31579589-A4F0-43C3-BE96-7122328797B9}">
      <formula1>$B$45:$B$91</formula1>
    </dataValidation>
    <dataValidation type="list" allowBlank="1" showInputMessage="1" showErrorMessage="1" sqref="A24:B24" xr:uid="{3E22EFE2-9B6F-4DAE-B8DF-A48F96D116E0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015D05-53C7-432C-982D-6336EF395BBE}">
          <x14:formula1>
            <xm:f>'Tarifas (2)'!$D$5:$D$19</xm:f>
          </x14:formula1>
          <xm:sqref>M18:M20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1207-05D4-4846-9227-949FDC7EEDAF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70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1250</v>
      </c>
      <c r="G8" s="50" t="s">
        <v>14</v>
      </c>
      <c r="H8" s="65">
        <f t="shared" ref="H8:H13" si="0">+E8*F8</f>
        <v>5775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1000</v>
      </c>
      <c r="G10" s="54" t="s">
        <v>14</v>
      </c>
      <c r="H10" s="51">
        <f t="shared" si="0"/>
        <v>4420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2650</v>
      </c>
      <c r="G12" s="54" t="s">
        <v>14</v>
      </c>
      <c r="H12" s="51">
        <f t="shared" si="0"/>
        <v>3604.0000000000005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>
        <v>2062</v>
      </c>
      <c r="L18" s="95">
        <v>45007</v>
      </c>
      <c r="M18" s="96" t="s">
        <v>13</v>
      </c>
      <c r="N18" s="94">
        <v>800</v>
      </c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>
        <v>2065</v>
      </c>
      <c r="L19" s="95">
        <v>45009</v>
      </c>
      <c r="M19" s="96" t="s">
        <v>13</v>
      </c>
      <c r="N19" s="94">
        <v>2400</v>
      </c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>
        <v>2066</v>
      </c>
      <c r="L20" s="95">
        <v>45012</v>
      </c>
      <c r="M20" s="96" t="s">
        <v>18</v>
      </c>
      <c r="N20" s="94">
        <v>1000</v>
      </c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>
        <f>SUM(N18:N20)</f>
        <v>4200</v>
      </c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13799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69</v>
      </c>
      <c r="C25" s="131"/>
      <c r="D25" s="132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15023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D2E22490-4C9C-4628-B144-0A782F5E5D26}">
      <formula1>$C$44:$C$45</formula1>
    </dataValidation>
    <dataValidation type="list" allowBlank="1" showInputMessage="1" showErrorMessage="1" sqref="M21" xr:uid="{255572A5-03CF-4992-BED2-10D2B3EB30B6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F168A4-F389-4F72-839F-E5695386A620}">
          <x14:formula1>
            <xm:f>'Tarifas (2)'!$D$5:$D$19</xm:f>
          </x14:formula1>
          <xm:sqref>M18:M20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9BF-693A-4EB5-80C0-6724CC2D7C82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71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800</v>
      </c>
      <c r="G8" s="50" t="s">
        <v>14</v>
      </c>
      <c r="H8" s="65">
        <f t="shared" ref="H8:H13" si="0">+E8*F8</f>
        <v>3696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600</v>
      </c>
      <c r="G10" s="54" t="s">
        <v>14</v>
      </c>
      <c r="H10" s="51">
        <f t="shared" si="0"/>
        <v>2652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7600</v>
      </c>
      <c r="G12" s="54" t="s">
        <v>14</v>
      </c>
      <c r="H12" s="51">
        <f t="shared" si="0"/>
        <v>10336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16684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17908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CFE81B6B-4022-4502-A19F-FE2854DBF350}">
      <formula1>$B$45:$B$91</formula1>
    </dataValidation>
    <dataValidation type="list" allowBlank="1" showInputMessage="1" showErrorMessage="1" sqref="A24:B24" xr:uid="{488C5AE5-330C-45BE-8164-9274B677E27A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3FE29-B83F-44C6-B8FE-20B296D1C7BC}">
          <x14:formula1>
            <xm:f>'Tarifas (2)'!$D$5:$D$19</xm:f>
          </x14:formula1>
          <xm:sqref>M18:M20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5F20-0A2F-4E6D-9E47-0FB54338AABB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71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1550</v>
      </c>
      <c r="G8" s="50" t="s">
        <v>14</v>
      </c>
      <c r="H8" s="65">
        <f t="shared" ref="H8:H13" si="0">+E8*F8</f>
        <v>7161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300</v>
      </c>
      <c r="G10" s="54" t="s">
        <v>14</v>
      </c>
      <c r="H10" s="51">
        <f t="shared" si="0"/>
        <v>1326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15700</v>
      </c>
      <c r="G12" s="54" t="s">
        <v>14</v>
      </c>
      <c r="H12" s="51">
        <f t="shared" si="0"/>
        <v>21352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29839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31063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8F610845-3772-4A42-9EA5-FDB732BB14E1}">
      <formula1>$C$44:$C$45</formula1>
    </dataValidation>
    <dataValidation type="list" allowBlank="1" showInputMessage="1" showErrorMessage="1" sqref="M21" xr:uid="{61AE5B97-D59E-4550-BF98-7E006BF20AA9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1850B-03EF-4306-93DD-BD4A166C4137}">
          <x14:formula1>
            <xm:f>'Tarifas (2)'!$D$5:$D$19</xm:f>
          </x14:formula1>
          <xm:sqref>M18:M20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2F8B-3685-4DFD-91DE-27A12FB249E7}">
  <sheetPr>
    <tabColor theme="5" tint="0.79998168889431442"/>
    <pageSetUpPr fitToPage="1"/>
  </sheetPr>
  <dimension ref="A2:Q62"/>
  <sheetViews>
    <sheetView showGridLines="0" view="pageBreakPreview" topLeftCell="A4" zoomScale="86" zoomScaleNormal="85" zoomScaleSheetLayoutView="86" workbookViewId="0">
      <selection activeCell="K17" sqref="K17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73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500</v>
      </c>
      <c r="G8" s="50" t="s">
        <v>14</v>
      </c>
      <c r="H8" s="65">
        <f t="shared" ref="H8:H13" si="0">+E8*F8</f>
        <v>2310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950</v>
      </c>
      <c r="G10" s="54" t="s">
        <v>14</v>
      </c>
      <c r="H10" s="51">
        <f t="shared" si="0"/>
        <v>4199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29070</v>
      </c>
      <c r="G12" s="54" t="s">
        <v>14</v>
      </c>
      <c r="H12" s="51">
        <f t="shared" si="0"/>
        <v>39535.200000000004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46044.200000000004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VLOOKUP(A25,'Tarifas (2)'!$D$5:$I$16,6,FALSE)</f>
        <v>256</v>
      </c>
      <c r="F25" s="30">
        <v>5</v>
      </c>
      <c r="G25" s="29" t="s">
        <v>5</v>
      </c>
      <c r="H25" s="28">
        <f>E25*F25</f>
        <v>1280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48036.200000000004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A4DCC175-6930-44AB-8144-59B6A7B548A8}">
      <formula1>$B$45:$B$91</formula1>
    </dataValidation>
    <dataValidation type="list" allowBlank="1" showInputMessage="1" showErrorMessage="1" sqref="A24:B24" xr:uid="{3AE17127-35D8-4FB3-AF2F-6156C55DD6B6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C9771-1D92-4C94-B54D-62AA9CAD82CF}">
          <x14:formula1>
            <xm:f>'Tarifas (2)'!$D$5:$D$19</xm:f>
          </x14:formula1>
          <xm:sqref>M18:M20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E156-A744-41F7-ABE7-AF1D354F3BAF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H27" sqref="H27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87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700</v>
      </c>
      <c r="G8" s="50" t="s">
        <v>14</v>
      </c>
      <c r="H8" s="65">
        <f t="shared" ref="H8:H13" si="0">+E8*F8</f>
        <v>3234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500</v>
      </c>
      <c r="G10" s="54" t="s">
        <v>14</v>
      </c>
      <c r="H10" s="51">
        <f t="shared" si="0"/>
        <v>2210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21140</v>
      </c>
      <c r="G12" s="54" t="s">
        <v>14</v>
      </c>
      <c r="H12" s="51">
        <f t="shared" si="0"/>
        <v>28750.400000000001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34194.400000000001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f>VLOOKUP(A25,'Tarifas (2)'!$D$5:$I$16,6,FALSE)</f>
        <v>256</v>
      </c>
      <c r="F25" s="30">
        <v>5</v>
      </c>
      <c r="G25" s="29" t="s">
        <v>5</v>
      </c>
      <c r="H25" s="28">
        <f>E25*F25</f>
        <v>1280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36186.400000000001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51" t="s">
        <v>74</v>
      </c>
      <c r="D41" s="152"/>
      <c r="E41" s="152"/>
      <c r="F41" s="152"/>
      <c r="G41" s="153"/>
    </row>
    <row r="42" spans="2:11" ht="15.75" thickBot="1" x14ac:dyDescent="0.3">
      <c r="C42" s="103" t="s">
        <v>75</v>
      </c>
      <c r="D42" s="160" t="s">
        <v>76</v>
      </c>
      <c r="E42" s="161"/>
      <c r="F42" s="103" t="s">
        <v>55</v>
      </c>
      <c r="G42" s="104" t="s">
        <v>77</v>
      </c>
    </row>
    <row r="43" spans="2:11" ht="13.5" thickBot="1" x14ac:dyDescent="0.25">
      <c r="C43" s="105" t="s">
        <v>78</v>
      </c>
      <c r="D43" s="158">
        <v>45161</v>
      </c>
      <c r="E43" s="159"/>
      <c r="F43" s="106" t="s">
        <v>79</v>
      </c>
      <c r="G43" s="107">
        <f>1550+1600</f>
        <v>3150</v>
      </c>
    </row>
    <row r="44" spans="2:11" ht="21.95" customHeight="1" thickBot="1" x14ac:dyDescent="0.25">
      <c r="C44" s="108" t="s">
        <v>80</v>
      </c>
      <c r="D44" s="154">
        <v>45163</v>
      </c>
      <c r="E44" s="155"/>
      <c r="F44" s="109" t="s">
        <v>81</v>
      </c>
      <c r="G44" s="110">
        <v>500</v>
      </c>
    </row>
    <row r="45" spans="2:11" ht="21.95" customHeight="1" thickBot="1" x14ac:dyDescent="0.25">
      <c r="C45" s="108" t="s">
        <v>80</v>
      </c>
      <c r="D45" s="154">
        <v>45163</v>
      </c>
      <c r="E45" s="155"/>
      <c r="F45" s="109" t="s">
        <v>79</v>
      </c>
      <c r="G45" s="110">
        <f>750+650+800</f>
        <v>2200</v>
      </c>
    </row>
    <row r="46" spans="2:11" ht="21.95" customHeight="1" thickBot="1" x14ac:dyDescent="0.25">
      <c r="C46" s="108" t="s">
        <v>82</v>
      </c>
      <c r="D46" s="154">
        <v>45167</v>
      </c>
      <c r="E46" s="155"/>
      <c r="F46" s="109" t="s">
        <v>79</v>
      </c>
      <c r="G46" s="110">
        <f>200+450+200+1450+100</f>
        <v>2400</v>
      </c>
    </row>
    <row r="47" spans="2:11" ht="21.95" customHeight="1" thickBot="1" x14ac:dyDescent="0.25">
      <c r="C47" s="108" t="s">
        <v>83</v>
      </c>
      <c r="D47" s="154">
        <v>45170</v>
      </c>
      <c r="E47" s="155"/>
      <c r="F47" s="109" t="s">
        <v>79</v>
      </c>
      <c r="G47" s="110">
        <v>1350</v>
      </c>
    </row>
    <row r="48" spans="2:11" ht="21.95" customHeight="1" thickBot="1" x14ac:dyDescent="0.25">
      <c r="C48" s="108" t="s">
        <v>83</v>
      </c>
      <c r="D48" s="154">
        <v>45170</v>
      </c>
      <c r="E48" s="155"/>
      <c r="F48" s="109" t="s">
        <v>84</v>
      </c>
      <c r="G48" s="110">
        <v>700</v>
      </c>
    </row>
    <row r="49" spans="3:7" ht="23.25" customHeight="1" thickBot="1" x14ac:dyDescent="0.25">
      <c r="C49" s="111" t="s">
        <v>85</v>
      </c>
      <c r="D49" s="154">
        <v>45189</v>
      </c>
      <c r="E49" s="155"/>
      <c r="F49" s="109" t="s">
        <v>79</v>
      </c>
      <c r="G49" s="110">
        <f>750+200+140+950+1000+250+250+200+200+1250+1250+1000+600+1070+1030+1000+700+200</f>
        <v>12040</v>
      </c>
    </row>
    <row r="50" spans="3:7" ht="15.75" thickBot="1" x14ac:dyDescent="0.3">
      <c r="C50" s="112"/>
      <c r="D50" s="156"/>
      <c r="E50" s="157"/>
      <c r="F50" s="113" t="s">
        <v>86</v>
      </c>
      <c r="G50" s="114">
        <f>SUM(G43:G49)</f>
        <v>22340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  <mergeCell ref="B24:D24"/>
    <mergeCell ref="B25:D25"/>
    <mergeCell ref="B27:F27"/>
    <mergeCell ref="B2:H2"/>
    <mergeCell ref="B3:H3"/>
    <mergeCell ref="B4:H4"/>
    <mergeCell ref="B5:H5"/>
    <mergeCell ref="E22:G22"/>
  </mergeCells>
  <dataValidations count="2">
    <dataValidation type="list" allowBlank="1" showInputMessage="1" showErrorMessage="1" sqref="A24:B24" xr:uid="{278F1DC9-A980-4BE5-9FA3-238CE99B853F}">
      <formula1>$C$44:$C$45</formula1>
    </dataValidation>
    <dataValidation type="list" allowBlank="1" showInputMessage="1" showErrorMessage="1" sqref="M21" xr:uid="{14E7546C-6F10-4823-B1BF-717D4B2B5549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0C476D-1F27-441F-B619-364C929656CF}">
          <x14:formula1>
            <xm:f>'Tarifas (2)'!$D$5:$D$19</xm:f>
          </x14:formula1>
          <xm:sqref>M18:M20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BDC-828B-4150-A360-FA12B96AAFD8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E8" sqref="E8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7" t="s">
        <v>38</v>
      </c>
      <c r="C2" s="138"/>
      <c r="D2" s="138"/>
      <c r="E2" s="138"/>
      <c r="F2" s="138"/>
      <c r="G2" s="138"/>
      <c r="H2" s="139"/>
      <c r="I2" s="74"/>
    </row>
    <row r="3" spans="1:17" ht="21.95" customHeight="1" x14ac:dyDescent="0.35">
      <c r="B3" s="140" t="s">
        <v>37</v>
      </c>
      <c r="C3" s="141"/>
      <c r="D3" s="141"/>
      <c r="E3" s="141"/>
      <c r="F3" s="141"/>
      <c r="G3" s="141"/>
      <c r="H3" s="142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3" t="s">
        <v>35</v>
      </c>
      <c r="C4" s="144"/>
      <c r="D4" s="144"/>
      <c r="E4" s="144"/>
      <c r="F4" s="144"/>
      <c r="G4" s="144"/>
      <c r="H4" s="145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6" t="s">
        <v>88</v>
      </c>
      <c r="C5" s="147"/>
      <c r="D5" s="147"/>
      <c r="E5" s="147"/>
      <c r="F5" s="147"/>
      <c r="G5" s="147"/>
      <c r="H5" s="148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700</v>
      </c>
      <c r="G8" s="50" t="s">
        <v>14</v>
      </c>
      <c r="H8" s="65">
        <f t="shared" ref="H8:H13" si="0">+E8*F8</f>
        <v>3850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550</v>
      </c>
      <c r="G10" s="54" t="s">
        <v>14</v>
      </c>
      <c r="H10" s="51">
        <f t="shared" si="0"/>
        <v>2431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v>23180</v>
      </c>
      <c r="G12" s="54" t="s">
        <v>14</v>
      </c>
      <c r="H12" s="51">
        <f t="shared" si="0"/>
        <v>39869.599999999999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8"/>
      <c r="D22" s="18"/>
      <c r="E22" s="149" t="s">
        <v>10</v>
      </c>
      <c r="F22" s="149"/>
      <c r="G22" s="149"/>
      <c r="H22" s="39">
        <f>SUM(H8:H21)</f>
        <v>46150.6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30" t="s">
        <v>0</v>
      </c>
      <c r="C24" s="131"/>
      <c r="D24" s="132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50" t="s">
        <v>72</v>
      </c>
      <c r="C25" s="131"/>
      <c r="D25" s="132"/>
      <c r="E25" s="31">
        <v>7888</v>
      </c>
      <c r="F25" s="30">
        <v>1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3" t="s">
        <v>4</v>
      </c>
      <c r="C27" s="133"/>
      <c r="D27" s="133"/>
      <c r="E27" s="133"/>
      <c r="F27" s="133"/>
      <c r="G27" s="20" t="s">
        <v>3</v>
      </c>
      <c r="H27" s="19">
        <f>H22+H24+H25</f>
        <v>54750.6</v>
      </c>
      <c r="J27" s="1"/>
      <c r="K27" s="134"/>
      <c r="L27" s="135"/>
      <c r="M27" s="135"/>
      <c r="N27" s="135"/>
      <c r="O27" s="135"/>
      <c r="P27" s="135"/>
      <c r="Q27" s="135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6"/>
      <c r="G33" s="136"/>
      <c r="H33" s="136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51" t="s">
        <v>89</v>
      </c>
      <c r="D41" s="152"/>
      <c r="E41" s="152"/>
      <c r="F41" s="152"/>
      <c r="G41" s="153"/>
    </row>
    <row r="42" spans="2:11" ht="15.75" thickBot="1" x14ac:dyDescent="0.3">
      <c r="C42" s="103" t="s">
        <v>75</v>
      </c>
      <c r="D42" s="160" t="s">
        <v>76</v>
      </c>
      <c r="E42" s="161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8">
        <v>45161</v>
      </c>
      <c r="E43" s="159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4">
        <v>45167</v>
      </c>
      <c r="E44" s="155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4">
        <v>45167</v>
      </c>
      <c r="E45" s="155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4">
        <v>45167</v>
      </c>
      <c r="E46" s="155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4">
        <v>45205</v>
      </c>
      <c r="E47" s="155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62" t="s">
        <v>95</v>
      </c>
      <c r="E48" s="163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4">
        <v>45218</v>
      </c>
      <c r="E49" s="155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6"/>
      <c r="E50" s="157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K27:Q27"/>
    <mergeCell ref="F33:H33"/>
    <mergeCell ref="C41:G41"/>
    <mergeCell ref="D50:E50"/>
    <mergeCell ref="D43:E43"/>
    <mergeCell ref="D44:E44"/>
    <mergeCell ref="D45:E45"/>
    <mergeCell ref="D46:E46"/>
    <mergeCell ref="D47:E47"/>
    <mergeCell ref="D49:E49"/>
    <mergeCell ref="D48:E48"/>
    <mergeCell ref="D42:E42"/>
    <mergeCell ref="B24:D24"/>
    <mergeCell ref="B25:D25"/>
    <mergeCell ref="B27:F27"/>
    <mergeCell ref="B2:H2"/>
    <mergeCell ref="B3:H3"/>
    <mergeCell ref="B4:H4"/>
    <mergeCell ref="B5:H5"/>
    <mergeCell ref="E22:G22"/>
  </mergeCells>
  <phoneticPr fontId="14" type="noConversion"/>
  <dataValidations count="2">
    <dataValidation type="list" allowBlank="1" showInputMessage="1" showErrorMessage="1" sqref="M21" xr:uid="{08F63B05-37E8-4C05-857A-B02BE8F6C3A0}">
      <formula1>$B$45:$B$91</formula1>
    </dataValidation>
    <dataValidation type="list" allowBlank="1" showInputMessage="1" showErrorMessage="1" sqref="A24:B24" xr:uid="{73FCAF5F-5F59-4512-A4B7-BC9E579A8CC6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C5D342-3FEB-44CF-B296-4219F9B30C17}">
          <x14:formula1>
            <xm:f>'Tarifas (2)'!$D$5:$D$19</xm:f>
          </x14:formula1>
          <xm:sqref>M18:M20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Tarifas (2)</vt:lpstr>
      <vt:lpstr>EL- Marzo 2023 </vt:lpstr>
      <vt:lpstr>EL- Abril 2023</vt:lpstr>
      <vt:lpstr>EL- Mayo 2023</vt:lpstr>
      <vt:lpstr>EL- Junio 2023</vt:lpstr>
      <vt:lpstr>EL- Julio 2023</vt:lpstr>
      <vt:lpstr>EL- Agosto 2023</vt:lpstr>
      <vt:lpstr>EL- Septiembre 2023</vt:lpstr>
      <vt:lpstr>EL- Octubre 2023</vt:lpstr>
      <vt:lpstr>EL- Noviembre 2023  (2)</vt:lpstr>
      <vt:lpstr>EL- Diciembre 2023 </vt:lpstr>
      <vt:lpstr>EL- ENero 2024</vt:lpstr>
      <vt:lpstr>'EL- Abril 2023'!Área_de_impresión</vt:lpstr>
      <vt:lpstr>'EL- Agosto 2023'!Área_de_impresión</vt:lpstr>
      <vt:lpstr>'EL- Diciembre 2023 '!Área_de_impresión</vt:lpstr>
      <vt:lpstr>'EL- ENero 2024'!Área_de_impresión</vt:lpstr>
      <vt:lpstr>'EL- Julio 2023'!Área_de_impresión</vt:lpstr>
      <vt:lpstr>'EL- Junio 2023'!Área_de_impresión</vt:lpstr>
      <vt:lpstr>'EL- Marzo 2023 '!Área_de_impresión</vt:lpstr>
      <vt:lpstr>'EL- Mayo 2023'!Área_de_impresión</vt:lpstr>
      <vt:lpstr>'EL- Noviembre 2023  (2)'!Área_de_impresión</vt:lpstr>
      <vt:lpstr>'EL- Octubre 2023'!Área_de_impresión</vt:lpstr>
      <vt:lpstr>'EL- Septiembre 2023'!Área_de_impresión</vt:lpstr>
    </vt:vector>
  </TitlesOfParts>
  <Company>PECOM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Cordero, Evangelina Natalia</dc:creator>
  <cp:lastModifiedBy>Cordero, Evangelina Natalia</cp:lastModifiedBy>
  <dcterms:created xsi:type="dcterms:W3CDTF">2023-03-27T14:37:24Z</dcterms:created>
  <dcterms:modified xsi:type="dcterms:W3CDTF">2024-02-07T18:23:03Z</dcterms:modified>
</cp:coreProperties>
</file>