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Yacimiento/Catriel 12121/Enero 2024/"/>
    </mc:Choice>
  </mc:AlternateContent>
  <xr:revisionPtr revIDLastSave="4" documentId="14_{6F9319EA-30A9-40B1-8DC4-8FD2C7C8EFC4}" xr6:coauthVersionLast="47" xr6:coauthVersionMax="47" xr10:uidLastSave="{9E55D19A-DB5D-437F-9A52-20B1779D0A33}"/>
  <bookViews>
    <workbookView xWindow="-120" yWindow="-120" windowWidth="20730" windowHeight="11160" xr2:uid="{35D18EF6-81D9-4D84-84A5-D918833B284D}"/>
  </bookViews>
  <sheets>
    <sheet name="VISTA ENERGY" sheetId="1" r:id="rId1"/>
    <sheet name="CM 1366" sheetId="2" r:id="rId2"/>
    <sheet name="referencias pad " sheetId="4" r:id="rId3"/>
    <sheet name="COTIZACION " sheetId="5" r:id="rId4"/>
    <sheet name="Partes" sheetId="1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" localSheetId="2" hidden="1">{"kricash",#N/A,FALSE,"INC";"kriinc",#N/A,FALSE,"INC";"krimiami",#N/A,FALSE,"INC";"kriother",#N/A,FALSE,"INC";"kripapers",#N/A,FALSE,"INC"}</definedName>
    <definedName name="\" hidden="1">{"kricash",#N/A,FALSE,"INC";"kriinc",#N/A,FALSE,"INC";"krimiami",#N/A,FALSE,"INC";"kriother",#N/A,FALSE,"INC";"kripapers",#N/A,FALSE,"INC"}</definedName>
    <definedName name="___vi1" localSheetId="2" hidden="1">{#N/A,#N/A,FALSE,"Carat";"VENTA",#N/A,FALSE,"05";#N/A,#N/A,FALSE,"06";"CASHFLOW",#N/A,FALSE,"05";"TAX PLAN",#N/A,FALSE,"05"}</definedName>
    <definedName name="___vi1" hidden="1">{#N/A,#N/A,FALSE,"Carat";"VENTA",#N/A,FALSE,"05";#N/A,#N/A,FALSE,"06";"CASHFLOW",#N/A,FALSE,"05";"TAX PLAN",#N/A,FALSE,"05"}</definedName>
    <definedName name="___vi2" localSheetId="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___vi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___vi3" localSheetId="2" hidden="1">{#N/A,#N/A,FALSE,"Carat";"VENTA",#N/A,FALSE,"05";#N/A,#N/A,FALSE,"06";"CASHFLOW",#N/A,FALSE,"05";"TAX PLAN",#N/A,FALSE,"05"}</definedName>
    <definedName name="___vi3" hidden="1">{#N/A,#N/A,FALSE,"Carat";"VENTA",#N/A,FALSE,"05";#N/A,#N/A,FALSE,"06";"CASHFLOW",#N/A,FALSE,"05";"TAX PLAN",#N/A,FALSE,"05"}</definedName>
    <definedName name="___vi4" localSheetId="2" hidden="1">{#N/A,#N/A,FALSE,"Carat";"VENTA",#N/A,FALSE,"05";#N/A,#N/A,FALSE,"06";"CASHFLOW",#N/A,FALSE,"05";"TAX PLAN",#N/A,FALSE,"05"}</definedName>
    <definedName name="___vi4" hidden="1">{#N/A,#N/A,FALSE,"Carat";"VENTA",#N/A,FALSE,"05";#N/A,#N/A,FALSE,"06";"CASHFLOW",#N/A,FALSE,"05";"TAX PLAN",#N/A,FALSE,"05"}</definedName>
    <definedName name="__123Graph_B" hidden="1">'[1]COSTO-JORNAL'!#REF!</definedName>
    <definedName name="__123Graph_BCOSTOHORA" hidden="1">'[1]COSTO-JORNAL'!#REF!</definedName>
    <definedName name="__123Graph_C" hidden="1">'[1]COSTO-JORNAL'!#REF!</definedName>
    <definedName name="__123Graph_CCOSTOHORA" hidden="1">'[1]COSTO-JORNAL'!#REF!</definedName>
    <definedName name="__dgc2" localSheetId="2" hidden="1">{#N/A,#N/A,FALSE,"Aging Summary";#N/A,#N/A,FALSE,"Ratio Analysis";#N/A,#N/A,FALSE,"Test 120 Day Accts";#N/A,#N/A,FALSE,"Tickmarks"}</definedName>
    <definedName name="__dgc2" hidden="1">{#N/A,#N/A,FALSE,"Aging Summary";#N/A,#N/A,FALSE,"Ratio Analysis";#N/A,#N/A,FALSE,"Test 120 Day Accts";#N/A,#N/A,FALSE,"Tickmarks"}</definedName>
    <definedName name="__FDS_HYPERLINK_TOGGLE_STATE__" hidden="1">"ON"</definedName>
    <definedName name="_1__123Graph_ACHART_10" hidden="1">[2]Arbitrage!$I$85:$I$94</definedName>
    <definedName name="_10__123Graph_ACHART_9" hidden="1">[2]Arbitrage!$G$85:$G$94</definedName>
    <definedName name="_11__123Graph_BCHART_10" hidden="1">[2]Arbitrage!$H$85:$H$94</definedName>
    <definedName name="_12__123Graph_BCHART_11" hidden="1">[2]Arbitrage!$F$106:$F$115</definedName>
    <definedName name="_13__123Graph_BCHART_12" hidden="1">[2]Arbitrage!$H$106:$H$115</definedName>
    <definedName name="_14__123Graph_BCHART_13" hidden="1">[2]Arbitrage!$F$127:$F$136</definedName>
    <definedName name="_15__123Graph_BCHART_14" hidden="1">[2]Arbitrage!$H$127:$H$136</definedName>
    <definedName name="_16__123Graph_BCHART_15" hidden="1">[2]Arbitrage!$F$148:$F$157</definedName>
    <definedName name="_17__123Graph_BCHART_16" hidden="1">[2]Arbitrage!$H$148:$H$157</definedName>
    <definedName name="_18__123Graph_BCHART_7" hidden="1">[2]Arbitrage!$F$64:$F$73</definedName>
    <definedName name="_19__123Graph_BCHART_8" hidden="1">[2]Arbitrage!$H$64:$H$73</definedName>
    <definedName name="_2__123Graph_ACHART_11" hidden="1">[2]Arbitrage!$G$106:$G$115</definedName>
    <definedName name="_20__123Graph_BCHART_9" hidden="1">[2]Arbitrage!$F$85:$F$94</definedName>
    <definedName name="_21__123Graph_CCHART_10" hidden="1">[2]Arbitrage!$N$85:$N$94</definedName>
    <definedName name="_22__123Graph_CCHART_11" hidden="1">[2]Arbitrage!$M$106:$M$115</definedName>
    <definedName name="_23__123Graph_CCHART_12" hidden="1">[2]Arbitrage!$N$106:$N$115</definedName>
    <definedName name="_24__123Graph_CCHART_13" hidden="1">[2]Arbitrage!$M$127:$M$136</definedName>
    <definedName name="_25__123Graph_CCHART_14" hidden="1">[2]Arbitrage!$N$127:$N$136</definedName>
    <definedName name="_26__123Graph_CCHART_15" hidden="1">[2]Arbitrage!$M$148:$M$157</definedName>
    <definedName name="_27__123Graph_CCHART_16" hidden="1">[2]Arbitrage!$N$148:$N$157</definedName>
    <definedName name="_28__123Graph_CCHART_7" hidden="1">[2]Arbitrage!$M$64:$M$73</definedName>
    <definedName name="_29__123Graph_CCHART_8" hidden="1">[2]Arbitrage!$N$64:$N$73</definedName>
    <definedName name="_3__123Graph_ACHART_12" hidden="1">[2]Arbitrage!$I$106:$I$115</definedName>
    <definedName name="_30__123Graph_CCHART_9" hidden="1">[2]Arbitrage!$M$85:$M$94</definedName>
    <definedName name="_31__123Graph_XCHART_10" hidden="1">[2]Arbitrage!$A$85:$A$94</definedName>
    <definedName name="_32__123Graph_XCHART_11" hidden="1">[2]Arbitrage!$A$106:$A$115</definedName>
    <definedName name="_33__123Graph_XCHART_12" hidden="1">[2]Arbitrage!$A$106:$A$115</definedName>
    <definedName name="_34__123Graph_XCHART_13" hidden="1">[2]Arbitrage!$A$127:$A$136</definedName>
    <definedName name="_35__123Graph_XCHART_14" hidden="1">[2]Arbitrage!$A$127:$A$136</definedName>
    <definedName name="_36__123Graph_XCHART_15" hidden="1">[2]Arbitrage!$A$148:$A$157</definedName>
    <definedName name="_37__123Graph_XCHART_16" hidden="1">[2]Arbitrage!$A$148:$A$157</definedName>
    <definedName name="_38__123Graph_XCHART_8" hidden="1">[2]Arbitrage!$A$64:$A$73</definedName>
    <definedName name="_39__123Graph_XCHART_9" hidden="1">[2]Arbitrage!$A$85:$A$94</definedName>
    <definedName name="_4__123Graph_ACHART_13" hidden="1">[2]Arbitrage!$G$127:$G$136</definedName>
    <definedName name="_5__123Graph_ACHART_14" hidden="1">[2]Arbitrage!$I$127:$I$136</definedName>
    <definedName name="_6__123Graph_ACHART_15" hidden="1">[2]Arbitrage!$G$148:$G$157</definedName>
    <definedName name="_7__123Graph_ACHART_16" hidden="1">[2]Arbitrage!$I$148:$I$157</definedName>
    <definedName name="_8__123Graph_ACHART_7" hidden="1">[2]Arbitrage!$G$64:$G$73</definedName>
    <definedName name="_9__123Graph_ACHART_8" hidden="1">[2]Arbitrage!$I$64:$I$73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ase_datos_a_filtrar" hidden="1">#REF!</definedName>
    <definedName name="_bdm.9328e660c1e54155be84fd31d65ac0d2.edm" hidden="1">#REF!</definedName>
    <definedName name="_bdm.9fab4b69049c4f63bef5ea4f5e502f4e.edm" hidden="1">#REF!</definedName>
    <definedName name="_dgc2" localSheetId="2" hidden="1">{#N/A,#N/A,FALSE,"Aging Summary";#N/A,#N/A,FALSE,"Ratio Analysis";#N/A,#N/A,FALSE,"Test 120 Day Accts";#N/A,#N/A,FALSE,"Tickmarks"}</definedName>
    <definedName name="_dgc2" hidden="1">{#N/A,#N/A,FALSE,"Aging Summary";#N/A,#N/A,FALSE,"Ratio Analysis";#N/A,#N/A,FALSE,"Test 120 Day Accts";#N/A,#N/A,FALSE,"Tickmarks"}</definedName>
    <definedName name="_Fill" hidden="1">#REF!</definedName>
    <definedName name="_xlnm._FilterDatabase" localSheetId="1" hidden="1">'CM 1366'!$A$3:$T$38</definedName>
    <definedName name="_xlnm._FilterDatabase" localSheetId="4" hidden="1">Partes!$A$4:$CG$222</definedName>
    <definedName name="_xlnm._FilterDatabase" localSheetId="2" hidden="1">'referencias pad '!$A$3:$I$19</definedName>
    <definedName name="_xlnm._FilterDatabase" localSheetId="0" hidden="1">'VISTA ENERGY'!$A$2:$Z$2</definedName>
    <definedName name="_xlnm._FilterDatabase" hidden="1">#REF!</definedName>
    <definedName name="_jpg2" localSheetId="2" hidden="1">{"fullwell,pg1",#N/A,FALSE,"Full-Wellstream";"fullwell,pg2+",#N/A,FALSE,"Full-Wellstream"}</definedName>
    <definedName name="_jpg2" hidden="1">{"fullwell,pg1",#N/A,FALSE,"Full-Wellstream";"fullwell,pg2+",#N/A,FALSE,"Full-Wellstream"}</definedName>
    <definedName name="_jpg3" localSheetId="2" hidden="1">{"param,pg1",#N/A,FALSE,"Parameters";"param,pg2",#N/A,FALSE,"Parameters"}</definedName>
    <definedName name="_jpg3" hidden="1">{"param,pg1",#N/A,FALSE,"Parameters";"param,pg2",#N/A,FALSE,"Parameters"}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[3]Datos!#REF!</definedName>
    <definedName name="_Table1_Out" hidden="1">[3]Datos!#REF!</definedName>
    <definedName name="_vi1" localSheetId="2" hidden="1">{#N/A,#N/A,FALSE,"Carat";"VENTA",#N/A,FALSE,"05";#N/A,#N/A,FALSE,"06";"CASHFLOW",#N/A,FALSE,"05";"TAX PLAN",#N/A,FALSE,"05"}</definedName>
    <definedName name="_vi1" hidden="1">{#N/A,#N/A,FALSE,"Carat";"VENTA",#N/A,FALSE,"05";#N/A,#N/A,FALSE,"06";"CASHFLOW",#N/A,FALSE,"05";"TAX PLAN",#N/A,FALSE,"05"}</definedName>
    <definedName name="_vi2" localSheetId="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_vi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_vi3" localSheetId="2" hidden="1">{#N/A,#N/A,FALSE,"Carat";"VENTA",#N/A,FALSE,"05";#N/A,#N/A,FALSE,"06";"CASHFLOW",#N/A,FALSE,"05";"TAX PLAN",#N/A,FALSE,"05"}</definedName>
    <definedName name="_vi3" hidden="1">{#N/A,#N/A,FALSE,"Carat";"VENTA",#N/A,FALSE,"05";#N/A,#N/A,FALSE,"06";"CASHFLOW",#N/A,FALSE,"05";"TAX PLAN",#N/A,FALSE,"05"}</definedName>
    <definedName name="_vi4" localSheetId="2" hidden="1">{#N/A,#N/A,FALSE,"Carat";"VENTA",#N/A,FALSE,"05";#N/A,#N/A,FALSE,"06";"CASHFLOW",#N/A,FALSE,"05";"TAX PLAN",#N/A,FALSE,"05"}</definedName>
    <definedName name="_vi4" hidden="1">{#N/A,#N/A,FALSE,"Carat";"VENTA",#N/A,FALSE,"05";#N/A,#N/A,FALSE,"06";"CASHFLOW",#N/A,FALSE,"05";"TAX PLAN",#N/A,FALSE,"05"}</definedName>
    <definedName name="a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a" localSheetId="2" hidden="1">{#N/A,#N/A,FALSE,"Aging Summary";#N/A,#N/A,FALSE,"Ratio Analysis";#N/A,#N/A,FALSE,"Test 120 Day Accts";#N/A,#N/A,FALSE,"Tickmarks"}</definedName>
    <definedName name="aa" hidden="1">{#N/A,#N/A,FALSE,"Aging Summary";#N/A,#N/A,FALSE,"Ratio Analysis";#N/A,#N/A,FALSE,"Test 120 Day Accts";#N/A,#N/A,FALSE,"Tickmarks"}</definedName>
    <definedName name="abc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bc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Cwvu.PLA1." hidden="1">'[4]COP FED'!#REF!</definedName>
    <definedName name="ACwvu.PLA2." hidden="1">'[4]COP FED'!$A$1:$N$49</definedName>
    <definedName name="Amortización" localSheetId="2" hidden="1">{#N/A,#N/A,FALSE,"Aging Summary";#N/A,#N/A,FALSE,"Ratio Analysis";#N/A,#N/A,FALSE,"Test 120 Day Accts";#N/A,#N/A,FALSE,"Tickmarks"}</definedName>
    <definedName name="Amortización" hidden="1">{#N/A,#N/A,FALSE,"Aging Summary";#N/A,#N/A,FALSE,"Ratio Analysis";#N/A,#N/A,FALSE,"Test 120 Day Accts";#N/A,#N/A,FALSE,"Tickmarks"}</definedName>
    <definedName name="anexos" hidden="1">[5]XREF!#REF!</definedName>
    <definedName name="anything" localSheetId="2" hidden="1">{#N/A,#N/A,FALSE,"Output";#N/A,#N/A,FALSE,"Cover Sheet";#N/A,#N/A,FALSE,"Current Mkt. Projections"}</definedName>
    <definedName name="anything" hidden="1">{#N/A,#N/A,FALSE,"Output";#N/A,#N/A,FALSE,"Cover Sheet";#N/A,#N/A,FALSE,"Current Mkt. Projections"}</definedName>
    <definedName name="AS2DocOpenMode" hidden="1">"AS2DocumentEdit"</definedName>
    <definedName name="AS2NamedRange" hidden="1">26</definedName>
    <definedName name="AS2ReportLS" hidden="1">2</definedName>
    <definedName name="AS2StaticLS" hidden="1">#REF!</definedName>
    <definedName name="AS2SyncStepLS" hidden="1">0</definedName>
    <definedName name="AS2TickmarkLS" hidden="1">#REF!</definedName>
    <definedName name="AS2VersionLS" hidden="1">210</definedName>
    <definedName name="asas" hidden="1">#REF!</definedName>
    <definedName name="asdasd" localSheetId="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asdasd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ASDF" localSheetId="2" hidden="1">{#N/A,#N/A,FALSE,"Carat";"VENTA",#N/A,FALSE,"05";#N/A,#N/A,FALSE,"06";"CASHFLOW",#N/A,FALSE,"05";"TAX PLAN",#N/A,FALSE,"05"}</definedName>
    <definedName name="ASDF" hidden="1">{#N/A,#N/A,FALSE,"Carat";"VENTA",#N/A,FALSE,"05";#N/A,#N/A,FALSE,"06";"CASHFLOW",#N/A,FALSE,"05";"TAX PLAN",#N/A,FALSE,"05"}</definedName>
    <definedName name="asrfsdffgs" localSheetId="2" hidden="1">{#N/A,#N/A,FALSE,"Carat";"VENTA",#N/A,FALSE,"05";#N/A,#N/A,FALSE,"06";"CASHFLOW",#N/A,FALSE,"05";"TAX PLAN",#N/A,FALSE,"05"}</definedName>
    <definedName name="asrfsdffgs" hidden="1">{#N/A,#N/A,FALSE,"Carat";"VENTA",#N/A,FALSE,"05";#N/A,#N/A,FALSE,"06";"CASHFLOW",#N/A,FALSE,"05";"TAX PLAN",#N/A,FALSE,"05"}</definedName>
    <definedName name="att" localSheetId="2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att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b" localSheetId="2" hidden="1">{#N/A,#N/A,FALSE,"Output";#N/A,#N/A,FALSE,"Cover Sheet";#N/A,#N/A,FALSE,"Current Mkt. Projections"}</definedName>
    <definedName name="b" hidden="1">{#N/A,#N/A,FALSE,"Output";#N/A,#N/A,FALSE,"Cover Sheet";#N/A,#N/A,FALSE,"Current Mkt. Projections"}</definedName>
    <definedName name="BG_Del" hidden="1">15</definedName>
    <definedName name="BG_Ins" hidden="1">4</definedName>
    <definedName name="BG_Mod" hidden="1">6</definedName>
    <definedName name="caja" localSheetId="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s" localSheetId="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s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E" localSheetId="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CE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chart" localSheetId="2" hidden="1">{#N/A,#N/A,FALSE,"Carat";"VENTA",#N/A,FALSE,"05";#N/A,#N/A,FALSE,"06";"CASHFLOW",#N/A,FALSE,"05";"TAX PLAN",#N/A,FALSE,"05"}</definedName>
    <definedName name="chart" hidden="1">{#N/A,#N/A,FALSE,"Carat";"VENTA",#N/A,FALSE,"05";#N/A,#N/A,FALSE,"06";"CASHFLOW",#N/A,FALSE,"05";"TAX PLAN",#N/A,FALSE,"05"}</definedName>
    <definedName name="Chart2" localSheetId="2" hidden="1">{#N/A,#N/A,FALSE,"Carat";"VENTA",#N/A,FALSE,"05";#N/A,#N/A,FALSE,"06";"CASHFLOW",#N/A,FALSE,"05";"TAX PLAN",#N/A,FALSE,"05"}</definedName>
    <definedName name="Chart2" hidden="1">{#N/A,#N/A,FALSE,"Carat";"VENTA",#N/A,FALSE,"05";#N/A,#N/A,FALSE,"06";"CASHFLOW",#N/A,FALSE,"05";"TAX PLAN",#N/A,FALSE,"05"}</definedName>
    <definedName name="chart2s" localSheetId="2" hidden="1">{#N/A,#N/A,FALSE,"Carat";"VENTA",#N/A,FALSE,"05";#N/A,#N/A,FALSE,"06";"CASHFLOW",#N/A,FALSE,"05";"TAX PLAN",#N/A,FALSE,"05"}</definedName>
    <definedName name="chart2s" hidden="1">{#N/A,#N/A,FALSE,"Carat";"VENTA",#N/A,FALSE,"05";#N/A,#N/A,FALSE,"06";"CASHFLOW",#N/A,FALSE,"05";"TAX PLAN",#N/A,FALSE,"05"}</definedName>
    <definedName name="Chart3" localSheetId="2" hidden="1">{#N/A,#N/A,FALSE,"Carat";"VENTA",#N/A,FALSE,"05";#N/A,#N/A,FALSE,"06";"CASHFLOW",#N/A,FALSE,"05";"TAX PLAN",#N/A,FALSE,"05"}</definedName>
    <definedName name="Chart3" hidden="1">{#N/A,#N/A,FALSE,"Carat";"VENTA",#N/A,FALSE,"05";#N/A,#N/A,FALSE,"06";"CASHFLOW",#N/A,FALSE,"05";"TAX PLAN",#N/A,FALSE,"05"}</definedName>
    <definedName name="d" localSheetId="2" hidden="1">{"param,for jpg,pg1",#N/A,FALSE,"Parameters";"param,for jpg,pg2",#N/A,FALSE,"Parameters"}</definedName>
    <definedName name="d" hidden="1">{"param,for jpg,pg1",#N/A,FALSE,"Parameters";"param,for jpg,pg2",#N/A,FALSE,"Parameters"}</definedName>
    <definedName name="dd" localSheetId="2" hidden="1">{#N/A,#N/A,FALSE,"Carat";"VENTA",#N/A,FALSE,"05";#N/A,#N/A,FALSE,"06";"CASHFLOW",#N/A,FALSE,"05";"TAX PLAN",#N/A,FALSE,"05"}</definedName>
    <definedName name="dd" hidden="1">{#N/A,#N/A,FALSE,"Carat";"VENTA",#N/A,FALSE,"05";#N/A,#N/A,FALSE,"06";"CASHFLOW",#N/A,FALSE,"05";"TAX PLAN",#N/A,FALSE,"05"}</definedName>
    <definedName name="ddd" hidden="1">#REF!</definedName>
    <definedName name="DME_Dirty" hidden="1">"False"</definedName>
    <definedName name="DME_LocalFile" hidden="1">"True"</definedName>
    <definedName name="e" localSheetId="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e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EarningsModel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arningsModel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ee" localSheetId="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eee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efin" localSheetId="2" hidden="1">{#N/A,#N/A,FALSE,"Output";#N/A,#N/A,FALSE,"Cover Sheet";#N/A,#N/A,FALSE,"Current Mkt. Projections"}</definedName>
    <definedName name="efin" hidden="1">{#N/A,#N/A,FALSE,"Output";#N/A,#N/A,FALSE,"Cover Sheet";#N/A,#N/A,FALSE,"Current Mkt. Projections"}</definedName>
    <definedName name="efn" localSheetId="2" hidden="1">{#N/A,#N/A,TRUE,"DCF Summary";#N/A,#N/A,TRUE,"Casema";#N/A,#N/A,TRUE,"UK";#N/A,#N/A,TRUE,"RCF";#N/A,#N/A,TRUE,"Intercable CZ";#N/A,#N/A,TRUE,"Interkabel P";#N/A,#N/A,TRUE,"LBO-Total";#N/A,#N/A,TRUE,"LBO-Casema"}</definedName>
    <definedName name="efn" hidden="1">{#N/A,#N/A,TRUE,"DCF Summary";#N/A,#N/A,TRUE,"Casema";#N/A,#N/A,TRUE,"UK";#N/A,#N/A,TRUE,"RCF";#N/A,#N/A,TRUE,"Intercable CZ";#N/A,#N/A,TRUE,"Interkabel P";#N/A,#N/A,TRUE,"LBO-Total";#N/A,#N/A,TRUE,"LBO-Casema"}</definedName>
    <definedName name="ev.Calculation" hidden="1">-4135</definedName>
    <definedName name="ev.Initialized" hidden="1">FALSE</definedName>
    <definedName name="EWQFWEFV" localSheetId="2" hidden="1">{#N/A,#N/A,FALSE,"Carat";"VENTA",#N/A,FALSE,"05";#N/A,#N/A,FALSE,"06";"CASHFLOW",#N/A,FALSE,"05";"TAX PLAN",#N/A,FALSE,"05"}</definedName>
    <definedName name="EWQFWEFV" hidden="1">{#N/A,#N/A,FALSE,"Carat";"VENTA",#N/A,FALSE,"05";#N/A,#N/A,FALSE,"06";"CASHFLOW",#N/A,FALSE,"05";"TAX PLAN",#N/A,FALSE,"05"}</definedName>
    <definedName name="ff" localSheetId="2" hidden="1">{#N/A,#N/A,FALSE,"Carat";"VENTA",#N/A,FALSE,"05";#N/A,#N/A,FALSE,"06";"CASHFLOW",#N/A,FALSE,"05";"TAX PLAN",#N/A,FALSE,"05"}</definedName>
    <definedName name="ff" hidden="1">{#N/A,#N/A,FALSE,"Carat";"VENTA",#N/A,FALSE,"05";#N/A,#N/A,FALSE,"06";"CASHFLOW",#N/A,FALSE,"05";"TAX PLAN",#N/A,FALSE,"05"}</definedName>
    <definedName name="fff" localSheetId="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fff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fffff" localSheetId="2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fffff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FSEKJLGSDFK" localSheetId="2" hidden="1">{#N/A,#N/A,FALSE,"Carat";"VENTA",#N/A,FALSE,"05";#N/A,#N/A,FALSE,"06";"CASHFLOW",#N/A,FALSE,"05";"TAX PLAN",#N/A,FALSE,"05"}</definedName>
    <definedName name="FSEKJLGSDFK" hidden="1">{#N/A,#N/A,FALSE,"Carat";"VENTA",#N/A,FALSE,"05";#N/A,#N/A,FALSE,"06";"CASHFLOW",#N/A,FALSE,"05";"TAX PLAN",#N/A,FALSE,"05"}</definedName>
    <definedName name="FVSDGS" localSheetId="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FVSDGS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g" localSheetId="2" hidden="1">{#N/A,#N/A,FALSE,"NGM Consolidated";#N/A,#N/A,FALSE,"NGM";#N/A,#N/A,FALSE,"NGP"}</definedName>
    <definedName name="g" hidden="1">{#N/A,#N/A,FALSE,"NGM Consolidated";#N/A,#N/A,FALSE,"NGM";#N/A,#N/A,FALSE,"NGP"}</definedName>
    <definedName name="gkn" localSheetId="2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gkn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GR" localSheetId="2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GR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h" localSheetId="2" hidden="1">{#N/A,"Mine Allocated, Sell AC",FALSE,"INPUTS";#N/A,"All Preferred, Sell AC",FALSE,"INPUTS";#N/A,"Step Up, Sell AC",FALSE,"INPUTS"}</definedName>
    <definedName name="h" hidden="1">{#N/A,"Mine Allocated, Sell AC",FALSE,"INPUTS";#N/A,"All Preferred, Sell AC",FALSE,"INPUTS";#N/A,"Step Up, Sell AC",FALSE,"INPUTS"}</definedName>
    <definedName name="Help" localSheetId="2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Help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.RolledForward" hidden="1">FALSE</definedName>
    <definedName name="IsColHidden" hidden="1">FALSE</definedName>
    <definedName name="IsLTMColHidden" hidden="1">FALSE</definedName>
    <definedName name="ISME2" localSheetId="2" hidden="1">{#N/A,#N/A,FALSE,"Aging Summary";#N/A,#N/A,FALSE,"Ratio Analysis";#N/A,#N/A,FALSE,"Test 120 Day Accts";#N/A,#N/A,FALSE,"Tickmarks"}</definedName>
    <definedName name="ISME2" hidden="1">{#N/A,#N/A,FALSE,"Aging Summary";#N/A,#N/A,FALSE,"Ratio Analysis";#N/A,#N/A,FALSE,"Test 120 Day Accts";#N/A,#N/A,FALSE,"Tickmarks"}</definedName>
    <definedName name="J" localSheetId="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J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jjjjjjjj" localSheetId="2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jjjjjjjj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jpg" localSheetId="2" hidden="1">{"param,for jpg,pg1",#N/A,FALSE,"Parameters";"param,for jpg,pg2",#N/A,FALSE,"Parameters"}</definedName>
    <definedName name="jpg" hidden="1">{"param,for jpg,pg1",#N/A,FALSE,"Parameters";"param,for jpg,pg2",#N/A,FALSE,"Parameters"}</definedName>
    <definedName name="LL" localSheetId="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LL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m" localSheetId="2" hidden="1">{#N/A,#N/A,FALSE,"DCF Summary";#N/A,#N/A,FALSE,"Casema";#N/A,#N/A,FALSE,"Casema NoTel";#N/A,#N/A,FALSE,"UK";#N/A,#N/A,FALSE,"RCF";#N/A,#N/A,FALSE,"Intercable CZ";#N/A,#N/A,FALSE,"Interkabel P"}</definedName>
    <definedName name="m" hidden="1">{#N/A,#N/A,FALSE,"DCF Summary";#N/A,#N/A,FALSE,"Casema";#N/A,#N/A,FALSE,"Casema NoTel";#N/A,#N/A,FALSE,"UK";#N/A,#N/A,FALSE,"RCF";#N/A,#N/A,FALSE,"Intercable CZ";#N/A,#N/A,FALSE,"Interkabel P"}</definedName>
    <definedName name="n" localSheetId="2" hidden="1">{#N/A,#N/A,FALSE,"Carat";"VENTA",#N/A,FALSE,"05";#N/A,#N/A,FALSE,"06";"CASHFLOW",#N/A,FALSE,"05";"TAX PLAN",#N/A,FALSE,"05"}</definedName>
    <definedName name="n" hidden="1">{#N/A,#N/A,FALSE,"Carat";"VENTA",#N/A,FALSE,"05";#N/A,#N/A,FALSE,"06";"CASHFLOW",#N/A,FALSE,"05";"TAX PLAN",#N/A,FALSE,"05"}</definedName>
    <definedName name="NICOLA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NICOLA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op" hidden="1">'[1]COSTO-JORNAL'!#REF!</definedName>
    <definedName name="orig.incomestmt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orig.incomestmt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otros" localSheetId="2" hidden="1">{#N/A,#N/A,FALSE,"Aging Summary";#N/A,#N/A,FALSE,"Ratio Analysis";#N/A,#N/A,FALSE,"Test 120 Day Accts";#N/A,#N/A,FALSE,"Tickmarks"}</definedName>
    <definedName name="otros" hidden="1">{#N/A,#N/A,FALSE,"Aging Summary";#N/A,#N/A,FALSE,"Ratio Analysis";#N/A,#N/A,FALSE,"Test 120 Day Accts";#N/A,#N/A,FALSE,"Tickmarks"}</definedName>
    <definedName name="papa2" hidden="1">'[1]COSTO-JORNAL'!#REF!</definedName>
    <definedName name="papa3" hidden="1">'[1]COSTO-JORNAL'!#REF!</definedName>
    <definedName name="papa4" hidden="1">'[1]COSTO-JORNAL'!#REF!</definedName>
    <definedName name="papa5" hidden="1">'[1]COSTO-JORNAL'!#REF!</definedName>
    <definedName name="prestamo" localSheetId="2" hidden="1">{#N/A,#N/A,FALSE,"Aging Summary";#N/A,#N/A,FALSE,"Ratio Analysis";#N/A,#N/A,FALSE,"Test 120 Day Accts";#N/A,#N/A,FALSE,"Tickmarks"}</definedName>
    <definedName name="prestamo" hidden="1">{#N/A,#N/A,FALSE,"Aging Summary";#N/A,#N/A,FALSE,"Ratio Analysis";#N/A,#N/A,FALSE,"Test 120 Day Accts";#N/A,#N/A,FALSE,"Tickmarks"}</definedName>
    <definedName name="q" localSheetId="2" hidden="1">{#N/A,#N/A,FALSE,"Output";#N/A,#N/A,FALSE,"Cover Sheet";#N/A,#N/A,FALSE,"Current Mkt. Projections"}</definedName>
    <definedName name="q" hidden="1">{#N/A,#N/A,FALSE,"Output";#N/A,#N/A,FALSE,"Cover Sheet";#N/A,#N/A,FALSE,"Current Mkt. Projections"}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inimizeOnStart" hidden="1">FALSE</definedName>
    <definedName name="RiskMultipleCPUSupportEnabled" hidden="1">TRUE</definedName>
    <definedName name="RiskUseMultipleCPUs" hidden="1">TRUE</definedName>
    <definedName name="rrr" localSheetId="2" hidden="1">{#N/A,#N/A,FALSE,"NAI Cash Flow"}</definedName>
    <definedName name="rrr" hidden="1">{#N/A,#N/A,FALSE,"NAI Cash Flow"}</definedName>
    <definedName name="Rwvu.PLA2." hidden="1">'[4]COP FED'!#REF!</definedName>
    <definedName name="s" localSheetId="2" hidden="1">{#N/A,#N/A,FALSE,"Carat";"VENTA",#N/A,FALSE,"05";#N/A,#N/A,FALSE,"06";"CASHFLOW",#N/A,FALSE,"05";"TAX PLAN",#N/A,FALSE,"05"}</definedName>
    <definedName name="s" hidden="1">{#N/A,#N/A,FALSE,"Carat";"VENTA",#N/A,FALSE,"05";#N/A,#N/A,FALSE,"06";"CASHFLOW",#N/A,FALSE,"05";"TAX PLAN",#N/A,FALSE,"05"}</definedName>
    <definedName name="SAFD" localSheetId="2" hidden="1">{#N/A,#N/A,FALSE,"Carat";"VENTA",#N/A,FALSE,"05";#N/A,#N/A,FALSE,"06";"CASHFLOW",#N/A,FALSE,"05";"TAX PLAN",#N/A,FALSE,"05"}</definedName>
    <definedName name="SAFD" hidden="1">{#N/A,#N/A,FALSE,"Carat";"VENTA",#N/A,FALSE,"05";#N/A,#N/A,FALSE,"06";"CASHFLOW",#N/A,FALSE,"05";"TAX PLAN",#N/A,FALSE,"05"}</definedName>
    <definedName name="sdf" localSheetId="2" hidden="1">{#N/A,#N/A,FALSE,"Carat";"VENTA",#N/A,FALSE,"05";#N/A,#N/A,FALSE,"06";"CASHFLOW",#N/A,FALSE,"05";"TAX PLAN",#N/A,FALSE,"05"}</definedName>
    <definedName name="sdf" hidden="1">{#N/A,#N/A,FALSE,"Carat";"VENTA",#N/A,FALSE,"05";#N/A,#N/A,FALSE,"06";"CASHFLOW",#N/A,FALSE,"05";"TAX PLAN",#N/A,FALSE,"05"}</definedName>
    <definedName name="sdfdf" localSheetId="2" hidden="1">{#N/A,#N/A,FALSE,"Carat";"VENTA",#N/A,FALSE,"05";#N/A,#N/A,FALSE,"06";"CASHFLOW",#N/A,FALSE,"05";"TAX PLAN",#N/A,FALSE,"05"}</definedName>
    <definedName name="sdfdf" hidden="1">{#N/A,#N/A,FALSE,"Carat";"VENTA",#N/A,FALSE,"05";#N/A,#N/A,FALSE,"06";"CASHFLOW",#N/A,FALSE,"05";"TAX PLAN",#N/A,FALSE,"05"}</definedName>
    <definedName name="sdfs" localSheetId="2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sdfs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sdfsd" localSheetId="2" hidden="1">{#N/A,#N/A,FALSE,"Carat";"VENTA",#N/A,FALSE,"05";#N/A,#N/A,FALSE,"06";"CASHFLOW",#N/A,FALSE,"05";"TAX PLAN",#N/A,FALSE,"05"}</definedName>
    <definedName name="sdfsd" hidden="1">{#N/A,#N/A,FALSE,"Carat";"VENTA",#N/A,FALSE,"05";#N/A,#N/A,FALSE,"06";"CASHFLOW",#N/A,FALSE,"05";"TAX PLAN",#N/A,FALSE,"05"}</definedName>
    <definedName name="sdfsdf" localSheetId="2" hidden="1">{#N/A,#N/A,FALSE,"Carat";"VENTA",#N/A,FALSE,"05";#N/A,#N/A,FALSE,"06";"CASHFLOW",#N/A,FALSE,"05";"TAX PLAN",#N/A,FALSE,"05"}</definedName>
    <definedName name="sdfsdf" hidden="1">{#N/A,#N/A,FALSE,"Carat";"VENTA",#N/A,FALSE,"05";#N/A,#N/A,FALSE,"06";"CASHFLOW",#N/A,FALSE,"05";"TAX PLAN",#N/A,FALSE,"05"}</definedName>
    <definedName name="sencount" hidden="1">3</definedName>
    <definedName name="SOTE" localSheetId="2" hidden="1">{#N/A,#N/A,FALSE,"Carat";"VENTA",#N/A,FALSE,"05";#N/A,#N/A,FALSE,"06";"CASHFLOW",#N/A,FALSE,"05";"TAX PLAN",#N/A,FALSE,"05"}</definedName>
    <definedName name="SOTE" hidden="1">{#N/A,#N/A,FALSE,"Carat";"VENTA",#N/A,FALSE,"05";#N/A,#N/A,FALSE,"06";"CASHFLOW",#N/A,FALSE,"05";"TAX PLAN",#N/A,FALSE,"05"}</definedName>
    <definedName name="ss" localSheetId="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ss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sss" localSheetId="2" hidden="1">{#N/A,#N/A,FALSE,"Carat";"VENTA",#N/A,FALSE,"05";#N/A,#N/A,FALSE,"06";"CASHFLOW",#N/A,FALSE,"05";"TAX PLAN",#N/A,FALSE,"05"}</definedName>
    <definedName name="sss" hidden="1">{#N/A,#N/A,FALSE,"Carat";"VENTA",#N/A,FALSE,"05";#N/A,#N/A,FALSE,"06";"CASHFLOW",#N/A,FALSE,"05";"TAX PLAN",#N/A,FALSE,"05"}</definedName>
    <definedName name="ssss" localSheetId="2" hidden="1">{#N/A,#N/A,FALSE,"Carat";"VENTA",#N/A,FALSE,"05";#N/A,#N/A,FALSE,"06";"CASHFLOW",#N/A,FALSE,"05";"TAX PLAN",#N/A,FALSE,"05"}</definedName>
    <definedName name="ssss" hidden="1">{#N/A,#N/A,FALSE,"Carat";"VENTA",#N/A,FALSE,"05";#N/A,#N/A,FALSE,"06";"CASHFLOW",#N/A,FALSE,"05";"TAX PLAN",#N/A,FALSE,"05"}</definedName>
    <definedName name="Swvu.PLA1." hidden="1">'[4]COP FED'!#REF!</definedName>
    <definedName name="Swvu.PLA2." hidden="1">'[4]COP FED'!$A$1:$N$49</definedName>
    <definedName name="T.MARITIMO" localSheetId="2" hidden="1">{#N/A,#N/A,FALSE,"Carat";"VENTA",#N/A,FALSE,"05";#N/A,#N/A,FALSE,"06";"CASHFLOW",#N/A,FALSE,"05";"TAX PLAN",#N/A,FALSE,"05"}</definedName>
    <definedName name="T.MARITIMO" hidden="1">{#N/A,#N/A,FALSE,"Carat";"VENTA",#N/A,FALSE,"05";#N/A,#N/A,FALSE,"06";"CASHFLOW",#N/A,FALSE,"05";"TAX PLAN",#N/A,FALSE,"05"}</definedName>
    <definedName name="test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capital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capital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xtRefCopyRangeCount" hidden="1">27</definedName>
    <definedName name="Tranp.Maritimo" localSheetId="2" hidden="1">{#N/A,#N/A,FALSE,"Carat";"VENTA",#N/A,FALSE,"05";#N/A,#N/A,FALSE,"06";"CASHFLOW",#N/A,FALSE,"05";"TAX PLAN",#N/A,FALSE,"05"}</definedName>
    <definedName name="Tranp.Maritimo" hidden="1">{#N/A,#N/A,FALSE,"Carat";"VENTA",#N/A,FALSE,"05";#N/A,#N/A,FALSE,"06";"CASHFLOW",#N/A,FALSE,"05";"TAX PLAN",#N/A,FALSE,"05"}</definedName>
    <definedName name="tttt" localSheetId="2" hidden="1">{"fullwell,pg1",#N/A,FALSE,"Full-Wellstream";"fullwell,pg2+",#N/A,FALSE,"Full-Wellstream"}</definedName>
    <definedName name="tttt" hidden="1">{"fullwell,pg1",#N/A,FALSE,"Full-Wellstream";"fullwell,pg2+",#N/A,FALSE,"Full-Wellstream"}</definedName>
    <definedName name="v" localSheetId="2" hidden="1">{#N/A,#N/A,FALSE,"Output";#N/A,#N/A,FALSE,"Cover Sheet";#N/A,#N/A,FALSE,"Current Mkt. Projections"}</definedName>
    <definedName name="v" hidden="1">{#N/A,#N/A,FALSE,"Output";#N/A,#N/A,FALSE,"Cover Sheet";#N/A,#N/A,FALSE,"Current Mkt. Projections"}</definedName>
    <definedName name="vi" localSheetId="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vi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vol" localSheetId="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vol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volu" localSheetId="2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volu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volum" localSheetId="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volum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volumn" localSheetId="2" hidden="1">{#N/A,#N/A,FALSE,"Carat";"VENTA",#N/A,FALSE,"05";#N/A,#N/A,FALSE,"06";"CASHFLOW",#N/A,FALSE,"05";"TAX PLAN",#N/A,FALSE,"05"}</definedName>
    <definedName name="volumn" hidden="1">{#N/A,#N/A,FALSE,"Carat";"VENTA",#N/A,FALSE,"05";#N/A,#N/A,FALSE,"06";"CASHFLOW",#N/A,FALSE,"05";"TAX PLAN",#N/A,FALSE,"05"}</definedName>
    <definedName name="WQFC" localSheetId="2" hidden="1">{#N/A,#N/A,FALSE,"Carat";"VENTA",#N/A,FALSE,"05";#N/A,#N/A,FALSE,"06";"CASHFLOW",#N/A,FALSE,"05";"TAX PLAN",#N/A,FALSE,"05"}</definedName>
    <definedName name="WQFC" hidden="1">{#N/A,#N/A,FALSE,"Carat";"VENTA",#N/A,FALSE,"05";#N/A,#N/A,FALSE,"06";"CASHFLOW",#N/A,FALSE,"05";"TAX PLAN",#N/A,FALSE,"05"}</definedName>
    <definedName name="wrn.2_5_99._.Scenarios." localSheetId="2" hidden="1">{#N/A,"Scenario 4; Book Value",FALSE,"Stream INPUTS";#N/A,"Scenario 4; Market Value",FALSE,"Stream INPUTS";#N/A,"Scenario 5; Book Value",FALSE,"Stream INPUTS";#N/A,"Scenario 5; Market Value",FALSE,"Stream INPUTS"}</definedName>
    <definedName name="wrn.2_5_99._.Scenarios." hidden="1">{#N/A,"Scenario 4; Book Value",FALSE,"Stream INPUTS";#N/A,"Scenario 4; Market Value",FALSE,"Stream INPUTS";#N/A,"Scenario 5; Book Value",FALSE,"Stream INPUTS";#N/A,"Scenario 5; Market Value",FALSE,"Stream INPUTS"}</definedName>
    <definedName name="wrn.aa." localSheetId="2" hidden="1">{#N/A,"sensibilidad (-10%)",FALSE,"Curva"}</definedName>
    <definedName name="wrn.aa." hidden="1">{#N/A,"sensibilidad (-10%)",FALSE,"Curva"}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2" hidden="1">{"cf",#N/A,FALSE,"Annual";"is",#N/A,FALSE,"Annual";"geo",#N/A,FALSE,"Annual";"jwt",#N/A,FALSE,"Annual";"om",#N/A,FALSE,"Annual";"other",#N/A,FALSE,"Annual";"omcontd",#N/A,FALSE,"Annual"}</definedName>
    <definedName name="wrn.all." hidden="1">{"cf",#N/A,FALSE,"Annual";"is",#N/A,FALSE,"Annual";"geo",#N/A,FALSE,"Annual";"jwt",#N/A,FALSE,"Annual";"om",#N/A,FALSE,"Annual";"other",#N/A,FALSE,"Annual";"omcontd",#N/A,FALSE,"Annual"}</definedName>
    <definedName name="wrn.ALL._.GRAPHS.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wrn.ALL._.GRAPHS.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wrn.All._.Scenarios." localSheetId="2" hidden="1">{#N/A,"Mine Allocated; Keep AC",FALSE,"Transaction Summary";#N/A,"Mine Allocated; Sell AC",FALSE,"Transaction Summary";#N/A,"Commodity; Keep AC",FALSE,"Transaction Summary";#N/A,"Commodity; Sell AC",FALSE,"Transaction Summary";#N/A,"Step-Up; Keep AC",FALSE,"Transaction Summary";#N/A,"Step-Up; Sell AC",FALSE,"Transaction Summary"}</definedName>
    <definedName name="wrn.All._.Scenarios." hidden="1">{#N/A,"Mine Allocated; Keep AC",FALSE,"Transaction Summary";#N/A,"Mine Allocated; Sell AC",FALSE,"Transaction Summary";#N/A,"Commodity; Keep AC",FALSE,"Transaction Summary";#N/A,"Commodity; Sell AC",FALSE,"Transaction Summary";#N/A,"Step-Up; Keep AC",FALSE,"Transaction Summary";#N/A,"Step-Up; Sell AC",FALSE,"Transaction Summary"}</definedName>
    <definedName name="wrn.All._.Stock_10_12_14." localSheetId="2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ll._.Stock_10_12_14.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Berre." localSheetId="2" hidden="1">{#N/A,#N/A,FALSE,"BLE-1";#N/A,#N/A,FALSE,"BLE-2";#N/A,#N/A,FALSE,"T-5";#N/A,#N/A,FALSE,"BLE-3";#N/A,#N/A,FALSE,"T-6";#N/A,#N/A,FALSE,"BLE-4";#N/A,#N/A,FALSE,"T-7";#N/A,#N/A,FALSE,"BLE-5";#N/A,#N/A,FALSE,"T-8"}</definedName>
    <definedName name="wrn.Berre." hidden="1">{#N/A,#N/A,FALSE,"BLE-1";#N/A,#N/A,FALSE,"BLE-2";#N/A,#N/A,FALSE,"T-5";#N/A,#N/A,FALSE,"BLE-3";#N/A,#N/A,FALSE,"T-6";#N/A,#N/A,FALSE,"BLE-4";#N/A,#N/A,FALSE,"T-7";#N/A,#N/A,FALSE,"BLE-5";#N/A,#N/A,FALSE,"T-8"}</definedName>
    <definedName name="wrn.Cash._.Flow._.LE." localSheetId="2" hidden="1">{#N/A,#N/A,FALSE,"Income Statement LE";#N/A,#N/A,FALSE,"Cash Flow LE";#N/A,#N/A,FALSE,"Balance Sheet"}</definedName>
    <definedName name="wrn.Cash._.Flow._.LE." hidden="1">{#N/A,#N/A,FALSE,"Income Statement LE";#N/A,#N/A,FALSE,"Cash Flow LE";#N/A,#N/A,FALSE,"Balance Sheet"}</definedName>
    <definedName name="wrn.client.param." localSheetId="2" hidden="1">{"param,for jpg,pg1",#N/A,FALSE,"Parameters";"param,for jpg,pg2",#N/A,FALSE,"Parameters"}</definedName>
    <definedName name="wrn.client.param." hidden="1">{"param,for jpg,pg1",#N/A,FALSE,"Parameters";"param,for jpg,pg2",#N/A,FALSE,"Parameters"}</definedName>
    <definedName name="wrn.Complete." localSheetId="2" hidden="1">{#N/A,#N/A,TRUE,"DCF Summary";#N/A,#N/A,TRUE,"Casema";#N/A,#N/A,TRUE,"UK";#N/A,#N/A,TRUE,"RCF";#N/A,#N/A,TRUE,"Intercable CZ";#N/A,#N/A,TRUE,"Interkabel P";#N/A,#N/A,TRUE,"LBO-Total";#N/A,#N/A,TRUE,"LBO-Casema"}</definedName>
    <definedName name="wrn.Complete." hidden="1">{#N/A,#N/A,TRUE,"DCF Summary";#N/A,#N/A,TRUE,"Casema";#N/A,#N/A,TRUE,"UK";#N/A,#N/A,TRUE,"RCF";#N/A,#N/A,TRUE,"Intercable CZ";#N/A,#N/A,TRUE,"Interkabel P";#N/A,#N/A,TRUE,"LBO-Total";#N/A,#N/A,TRUE,"LBO-Casema"}</definedName>
    <definedName name="wrn.COMPLETO." localSheetId="2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wrn.COMPLETO.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wrn.COMPUMAT." localSheetId="2" hidden="1">{#N/A,#N/A,FALSE,"SERIE_150";#N/A,#N/A,FALSE,"SERIE_600 "}</definedName>
    <definedName name="wrn.COMPUMAT." hidden="1">{#N/A,#N/A,FALSE,"SERIE_150";#N/A,#N/A,FALSE,"SERIE_600 "}</definedName>
    <definedName name="wrn.Consolidated._.Latest._.Estimates." localSheetId="2" hidden="1">{#N/A,#N/A,TRUE,"NAI Consolidated w Volumes";#N/A,#N/A,TRUE,"Consolidated Samedan &amp; Subs";#N/A,#N/A,TRUE,"Onshore Consolidated";#N/A,#N/A,TRUE,"Offshore Consolidated";#N/A,#N/A,TRUE,"Int'l - Consolidated";#N/A,#N/A,TRUE,"Ardmore";#N/A,#N/A,TRUE,"NGM Consolidated";#N/A,#N/A,TRUE,"NTI";#N/A,#N/A,TRUE,"NPM Inc"}</definedName>
    <definedName name="wrn.Consolidated._.Latest._.Estimates." hidden="1">{#N/A,#N/A,TRUE,"NAI Consolidated w Volumes";#N/A,#N/A,TRUE,"Consolidated Samedan &amp; Subs";#N/A,#N/A,TRUE,"Onshore Consolidated";#N/A,#N/A,TRUE,"Offshore Consolidated";#N/A,#N/A,TRUE,"Int'l - Consolidated";#N/A,#N/A,TRUE,"Ardmore";#N/A,#N/A,TRUE,"NGM Consolidated";#N/A,#N/A,TRUE,"NTI";#N/A,#N/A,TRUE,"NPM Inc"}</definedName>
    <definedName name="wrn.DCF._.Only." localSheetId="2" hidden="1">{#N/A,#N/A,FALSE,"DCF Summary";#N/A,#N/A,FALSE,"Casema";#N/A,#N/A,FALSE,"Casema NoTel";#N/A,#N/A,FALSE,"UK";#N/A,#N/A,FALSE,"RCF";#N/A,#N/A,FALSE,"Intercable CZ";#N/A,#N/A,FALSE,"Interkabel P"}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jall." localSheetId="2" hidden="1">{"djcash",#N/A,FALSE,"DJann";"djinc",#N/A,FALSE,"DJann";"djtaxes",#N/A,FALSE,"DJann";"djbuspub",#N/A,FALSE,"DJann";"djwall",#N/A,FALSE,"DJann";"djcompprs",#N/A,FALSE,"DJann";"djteler",#N/A,FALSE,"DJann"}</definedName>
    <definedName name="wrn.djall." hidden="1">{"djcash",#N/A,FALSE,"DJann";"djinc",#N/A,FALSE,"DJann";"djtaxes",#N/A,FALSE,"DJann";"djbuspub",#N/A,FALSE,"DJann";"djwall",#N/A,FALSE,"DJann";"djcompprs",#N/A,FALSE,"DJann";"djteler",#N/A,FALSE,"DJann"}</definedName>
    <definedName name="wrn.Earnings._.Model.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pall." localSheetId="2" hidden="1">{"ecpcash",#N/A,FALSE,"ECPann";"ecpinc",#N/A,FALSE,"ECPann";"ecpindia",#N/A,FALSE,"ECPann";"ecpmun",#N/A,FALSE,"ECPann";"ecpphoenix",#N/A,FALSE,"ECPann";"ecpothe",#N/A,FALSE,"ECPann";"ecpbalsht",#N/A,FALSE,"ECPann"}</definedName>
    <definedName name="wrn.ecpall." hidden="1">{"ecpcash",#N/A,FALSE,"ECPann";"ecpinc",#N/A,FALSE,"ECPann";"ecpindia",#N/A,FALSE,"ECPann";"ecpmun",#N/A,FALSE,"ECPann";"ecpphoenix",#N/A,FALSE,"ECPann";"ecpothe",#N/A,FALSE,"ECPann";"ecpbalsht",#N/A,FALSE,"ECPann"}</definedName>
    <definedName name="wrn.External." localSheetId="2" hidden="1">{"External_Annual_Income",#N/A,FALSE,"External";"External_Quarterly_Income",#N/A,FALSE,"External"}</definedName>
    <definedName name="wrn.External." hidden="1">{"External_Annual_Income",#N/A,FALSE,"External";"External_Quarterly_Income",#N/A,FALSE,"External"}</definedName>
    <definedName name="wrn.FIRST." localSheetId="2" hidden="1">{#N/A,#N/A,FALSE,"1979";#N/A,#N/A,FALSE,"1980";#N/A,#N/A,FALSE,"1981";#N/A,#N/A,FALSE,"1982";#N/A,#N/A,FALSE,"1983";#N/A,#N/A,FALSE,"1984";#N/A,#N/A,FALSE,"1985";#N/A,#N/A,FALSE,"1986";#N/A,#N/A,FALSE,"1987";#N/A,#N/A,FALSE,"1988";#N/A,#N/A,FALSE,"1989";#N/A,#N/A,FALSE,"1990";#N/A,#N/A,FALSE,"1991";#N/A,#N/A,FALSE,"1992";#N/A,#N/A,FALSE,"1993";#N/A,#N/A,FALSE,"1994"}</definedName>
    <definedName name="wrn.FIRST." hidden="1">{#N/A,#N/A,FALSE,"1979";#N/A,#N/A,FALSE,"1980";#N/A,#N/A,FALSE,"1981";#N/A,#N/A,FALSE,"1982";#N/A,#N/A,FALSE,"1983";#N/A,#N/A,FALSE,"1984";#N/A,#N/A,FALSE,"1985";#N/A,#N/A,FALSE,"1986";#N/A,#N/A,FALSE,"1987";#N/A,#N/A,FALSE,"1988";#N/A,#N/A,FALSE,"1989";#N/A,#N/A,FALSE,"1990";#N/A,#N/A,FALSE,"1991";#N/A,#N/A,FALSE,"1992";#N/A,#N/A,FALSE,"1993";#N/A,#N/A,FALSE,"1994"}</definedName>
    <definedName name="wrn.FIRST2" localSheetId="2" hidden="1">{#N/A,#N/A,FALSE,"1979";#N/A,#N/A,FALSE,"1980";#N/A,#N/A,FALSE,"1981";#N/A,#N/A,FALSE,"1982";#N/A,#N/A,FALSE,"1983";#N/A,#N/A,FALSE,"1984";#N/A,#N/A,FALSE,"1985";#N/A,#N/A,FALSE,"1986";#N/A,#N/A,FALSE,"1987";#N/A,#N/A,FALSE,"1988";#N/A,#N/A,FALSE,"1989";#N/A,#N/A,FALSE,"1990";#N/A,#N/A,FALSE,"1991";#N/A,#N/A,FALSE,"1992";#N/A,#N/A,FALSE,"1993";#N/A,#N/A,FALSE,"1994"}</definedName>
    <definedName name="wrn.FIRST2" hidden="1">{#N/A,#N/A,FALSE,"1979";#N/A,#N/A,FALSE,"1980";#N/A,#N/A,FALSE,"1981";#N/A,#N/A,FALSE,"1982";#N/A,#N/A,FALSE,"1983";#N/A,#N/A,FALSE,"1984";#N/A,#N/A,FALSE,"1985";#N/A,#N/A,FALSE,"1986";#N/A,#N/A,FALSE,"1987";#N/A,#N/A,FALSE,"1988";#N/A,#N/A,FALSE,"1989";#N/A,#N/A,FALSE,"1990";#N/A,#N/A,FALSE,"1991";#N/A,#N/A,FALSE,"1992";#N/A,#N/A,FALSE,"1993";#N/A,#N/A,FALSE,"1994"}</definedName>
    <definedName name="wrn.first3" localSheetId="2" hidden="1">{#N/A,#N/A,FALSE,"1979";#N/A,#N/A,FALSE,"1980";#N/A,#N/A,FALSE,"1981";#N/A,#N/A,FALSE,"1982";#N/A,#N/A,FALSE,"1983";#N/A,#N/A,FALSE,"1984";#N/A,#N/A,FALSE,"1985";#N/A,#N/A,FALSE,"1986";#N/A,#N/A,FALSE,"1987";#N/A,#N/A,FALSE,"1988";#N/A,#N/A,FALSE,"1989";#N/A,#N/A,FALSE,"1990";#N/A,#N/A,FALSE,"1991";#N/A,#N/A,FALSE,"1992";#N/A,#N/A,FALSE,"1993";#N/A,#N/A,FALSE,"1994"}</definedName>
    <definedName name="wrn.first3" hidden="1">{#N/A,#N/A,FALSE,"1979";#N/A,#N/A,FALSE,"1980";#N/A,#N/A,FALSE,"1981";#N/A,#N/A,FALSE,"1982";#N/A,#N/A,FALSE,"1983";#N/A,#N/A,FALSE,"1984";#N/A,#N/A,FALSE,"1985";#N/A,#N/A,FALSE,"1986";#N/A,#N/A,FALSE,"1987";#N/A,#N/A,FALSE,"1988";#N/A,#N/A,FALSE,"1989";#N/A,#N/A,FALSE,"1990";#N/A,#N/A,FALSE,"1991";#N/A,#N/A,FALSE,"1992";#N/A,#N/A,FALSE,"1993";#N/A,#N/A,FALSE,"1994"}</definedName>
    <definedName name="wrn.fullwell." localSheetId="2" hidden="1">{"fullwell,pg1",#N/A,FALSE,"Full-Wellstream";"fullwell,pg2+",#N/A,FALSE,"Full-Wellstream"}</definedName>
    <definedName name="wrn.fullwell." hidden="1">{"fullwell,pg1",#N/A,FALSE,"Full-Wellstream";"fullwell,pg2+",#N/A,FALSE,"Full-Wellstream"}</definedName>
    <definedName name="wrn.GCIall." localSheetId="2" hidden="1">{"gcicash",#N/A,FALSE,"GCIINC";"gciinc",#N/A,FALSE,"GCIINC";"gciexclusa",#N/A,FALSE,"GCIINC";"usatdy",#N/A,FALSE,"GCIINC"}</definedName>
    <definedName name="wrn.GCIall." hidden="1">{"gcicash",#N/A,FALSE,"GCIINC";"gciinc",#N/A,FALSE,"GCIINC";"gciexclusa",#N/A,FALSE,"GCIINC";"usatdy",#N/A,FALSE,"GCIINC"}</definedName>
    <definedName name="wrn.HANDOUT." localSheetId="2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wrn.HANDOUT.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wrn.Income._.Statement." localSheetId="2" hidden="1">{#N/A,#N/A,FALSE,"Report Print"}</definedName>
    <definedName name="wrn.Income._.Statement." hidden="1">{#N/A,#N/A,FALSE,"Report Print"}</definedName>
    <definedName name="wrn.INDIRECTOS." localSheetId="2" hidden="1">{#N/A,#N/A,FALSE,"FASE81";#N/A,#N/A,FALSE,"FASE83";#N/A,#N/A,FALSE,"FASE85"}</definedName>
    <definedName name="wrn.INDIRECTOS." hidden="1">{#N/A,#N/A,FALSE,"FASE81";#N/A,#N/A,FALSE,"FASE83";#N/A,#N/A,FALSE,"FASE85"}</definedName>
    <definedName name="wrn.K3._.Annual." localSheetId="2" hidden="1">{"K3Cash",#N/A,FALSE,"Ann";"K3Income",#N/A,FALSE,"Ann";"K3Educ",#N/A,FALSE,"Ann";"K3media",#N/A,FALSE,"Ann";"K3Info",#N/A,FALSE,"Ann";"K3Valuation",#N/A,FALSE,"Ann"}</definedName>
    <definedName name="wrn.K3._.Annual." hidden="1">{"K3Cash",#N/A,FALSE,"Ann";"K3Income",#N/A,FALSE,"Ann";"K3Educ",#N/A,FALSE,"Ann";"K3media",#N/A,FALSE,"Ann";"K3Info",#N/A,FALSE,"Ann";"K3Valuation",#N/A,FALSE,"Ann"}</definedName>
    <definedName name="wrn.K3._.Quarterly." localSheetId="2" hidden="1">{"K3 first",#N/A,FALSE,"Qtr.";"K3 second",#N/A,FALSE,"Qtr.";"K3 Third",#N/A,FALSE,"Qtr.";"K3 Fourth",#N/A,FALSE,"Qtr.";"K3 Full",#N/A,FALSE,"Qtr."}</definedName>
    <definedName name="wrn.K3._.Quarterly." hidden="1">{"K3 first",#N/A,FALSE,"Qtr.";"K3 second",#N/A,FALSE,"Qtr.";"K3 Third",#N/A,FALSE,"Qtr.";"K3 Fourth",#N/A,FALSE,"Qtr.";"K3 Full",#N/A,FALSE,"Qtr."}</definedName>
    <definedName name="wrn.Kleinwort._.Benson._.Tables." localSheetId="2" hidden="1">{#N/A,#N/A,FALSE,"Forecast - Gulf";#N/A,#N/A,FALSE,"Forecast, NYH";#N/A,#N/A,FALSE,"PR-Vol";#N/A,#N/A,FALSE,"PR-Comp";#N/A,#N/A,FALSE,"PR-OpExp";#N/A,#N/A,FALSE,"PR-Adj";#N/A,#N/A,FALSE,"PR-DCF";#N/A,#N/A,FALSE,"Crude,St. Croix";#N/A,#N/A,FALSE,"SC-Vol";#N/A,#N/A,FALSE,"SC-Comp";#N/A,#N/A,FALSE,"SC-OpExp";#N/A,#N/A,FALSE,"SC-Adj";#N/A,#N/A,FALSE,"SC-DCF";#N/A,#N/A,FALSE,"SL-DCF"}</definedName>
    <definedName name="wrn.Kleinwort._.Benson._.Tables." hidden="1">{#N/A,#N/A,FALSE,"Forecast - Gulf";#N/A,#N/A,FALSE,"Forecast, NYH";#N/A,#N/A,FALSE,"PR-Vol";#N/A,#N/A,FALSE,"PR-Comp";#N/A,#N/A,FALSE,"PR-OpExp";#N/A,#N/A,FALSE,"PR-Adj";#N/A,#N/A,FALSE,"PR-DCF";#N/A,#N/A,FALSE,"Crude,St. Croix";#N/A,#N/A,FALSE,"SC-Vol";#N/A,#N/A,FALSE,"SC-Comp";#N/A,#N/A,FALSE,"SC-OpExp";#N/A,#N/A,FALSE,"SC-Adj";#N/A,#N/A,FALSE,"SC-DCF";#N/A,#N/A,FALSE,"SL-DCF"}</definedName>
    <definedName name="wrn.kriall." localSheetId="2" hidden="1">{"kricash",#N/A,FALSE,"INC";"kriinc",#N/A,FALSE,"INC";"krimiami",#N/A,FALSE,"INC";"kriother",#N/A,FALSE,"INC";"kripapers",#N/A,FALSE,"INC"}</definedName>
    <definedName name="wrn.kriall." hidden="1">{"kricash",#N/A,FALSE,"INC";"kriinc",#N/A,FALSE,"INC";"krimiami",#N/A,FALSE,"INC";"kriother",#N/A,FALSE,"INC";"kripapers",#N/A,FALSE,"INC"}</definedName>
    <definedName name="wrn.LISTADOC." localSheetId="2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aster_Income." localSheetId="2" hidden="1">{"Annual_Income",#N/A,FALSE,"Master Model";"Quarterly_Income",#N/A,FALSE,"Master Model"}</definedName>
    <definedName name="wrn.Master_Income." hidden="1">{"Annual_Income",#N/A,FALSE,"Master Model";"Quarterly_Income",#N/A,FALSE,"Master Model"}</definedName>
    <definedName name="wrn.mhpall." localSheetId="2" hidden="1">{"mhpcash",#N/A,FALSE,"MHPNEWX";"mhpinc",#N/A,FALSE,"MHPNEWX";"mhptax",#N/A,FALSE,"MHPNEWX";"mhpbroad",#N/A,FALSE,"MHPNEWX";"mhpeduc",#N/A,FALSE,"MHPNEWX";"mhpfin",#N/A,FALSE,"MHPNEWX";"mhpinfo",#N/A,FALSE,"MHPNEWX"}</definedName>
    <definedName name="wrn.mhpall." hidden="1">{"mhpcash",#N/A,FALSE,"MHPNEWX";"mhpinc",#N/A,FALSE,"MHPNEWX";"mhptax",#N/A,FALSE,"MHPNEWX";"mhpbroad",#N/A,FALSE,"MHPNEWX";"mhpeduc",#N/A,FALSE,"MHPNEWX";"mhpfin",#N/A,FALSE,"MHPNEWX";"mhpinfo",#N/A,FALSE,"MHPNEWX"}</definedName>
    <definedName name="wrn.Most._.Likely._.Scenarios." localSheetId="2" hidden="1">{#N/A,"Mine Allocated, Keep AC",FALSE,"Stream INPUTS";#N/A,"All Preferred, Sell AC",FALSE,"Stream INPUTS";#N/A,"Step Up, Sell AC",FALSE,"Stream INPUTS";#N/A,"All Preferred, BRONCO buys AC",FALSE,"Stream INPUTS"}</definedName>
    <definedName name="wrn.Most._.Likely._.Scenarios." hidden="1">{#N/A,"Mine Allocated, Keep AC",FALSE,"Stream INPUTS";#N/A,"All Preferred, Sell AC",FALSE,"Stream INPUTS";#N/A,"Step Up, Sell AC",FALSE,"Stream INPUTS";#N/A,"All Preferred, BRONCO buys AC",FALSE,"Stream INPUTS"}</definedName>
    <definedName name="wrn.nytaann." localSheetId="2" hidden="1">{"nytacash",#N/A,FALSE,"GLOBEINC";"nytainc",#N/A,FALSE,"GLOBEINC";"nytanyt",#N/A,FALSE,"GLOBEINC";"nytareg",#N/A,FALSE,"GLOBEINC";"nytaglobe",#N/A,FALSE,"GLOBEINC";"nytapprttl",#N/A,FALSE,"GLOBEINC"}</definedName>
    <definedName name="wrn.nytaann." hidden="1">{"nytacash",#N/A,FALSE,"GLOBEINC";"nytainc",#N/A,FALSE,"GLOBEINC";"nytanyt",#N/A,FALSE,"GLOBEINC";"nytareg",#N/A,FALSE,"GLOBEINC";"nytaglobe",#N/A,FALSE,"GLOBEINC";"nytapprttl",#N/A,FALSE,"GLOBEINC"}</definedName>
    <definedName name="wrn.one." localSheetId="2" hidden="1">{"page1",#N/A,FALSE,"A";"page2",#N/A,FALSE,"A"}</definedName>
    <definedName name="wrn.one." hidden="1">{"page1",#N/A,FALSE,"A";"page2",#N/A,FALSE,"A"}</definedName>
    <definedName name="wrn.param." localSheetId="2" hidden="1">{"param,pg1",#N/A,FALSE,"Parameters";"param,pg2",#N/A,FALSE,"Parameters"}</definedName>
    <definedName name="wrn.param." hidden="1">{"param,pg1",#N/A,FALSE,"Parameters";"param,pg2",#N/A,FALSE,"Parameters"}</definedName>
    <definedName name="wrn.Petit." localSheetId="2" hidden="1">{#N/A,#N/A,FALSE,"PC-1";#N/A,#N/A,FALSE,"PC-2";#N/A,#N/A,FALSE,"T-9";#N/A,#N/A,FALSE,"PC-3";#N/A,#N/A,FALSE,"T-10";#N/A,#N/A,FALSE,"PC-4";#N/A,#N/A,FALSE,"T-11";#N/A,#N/A,FALSE,"PC-5";#N/A,#N/A,FALSE,"T-12"}</definedName>
    <definedName name="wrn.Petit." hidden="1">{#N/A,#N/A,FALSE,"PC-1";#N/A,#N/A,FALSE,"PC-2";#N/A,#N/A,FALSE,"T-9";#N/A,#N/A,FALSE,"PC-3";#N/A,#N/A,FALSE,"T-10";#N/A,#N/A,FALSE,"PC-4";#N/A,#N/A,FALSE,"T-11";#N/A,#N/A,FALSE,"PC-5";#N/A,#N/A,FALSE,"T-12"}</definedName>
    <definedName name="wrn.Port._.Reading." localSheetId="2" hidden="1">{#N/A,#N/A,FALSE,"PR-CIF";#N/A,#N/A,FALSE,"PR-Vol";#N/A,#N/A,FALSE,"PR-Comp";#N/A,#N/A,FALSE,"PR-GM";#N/A,#N/A,FALSE,"PR-OpExp";#N/A,#N/A,FALSE,"PR-Adj";#N/A,#N/A,FALSE,"PR-Tax";#N/A,#N/A,FALSE,"PR-DCF"}</definedName>
    <definedName name="wrn.Port._.Reading." hidden="1">{#N/A,#N/A,FALSE,"PR-CIF";#N/A,#N/A,FALSE,"PR-Vol";#N/A,#N/A,FALSE,"PR-Comp";#N/A,#N/A,FALSE,"PR-GM";#N/A,#N/A,FALSE,"PR-OpExp";#N/A,#N/A,FALSE,"PR-Adj";#N/A,#N/A,FALSE,"PR-Tax";#N/A,#N/A,FALSE,"PR-DCF"}</definedName>
    <definedName name="wrn.Print._.All._.Output." localSheetId="2" hidden="1">{"Public Market Overview",#N/A,TRUE,"PMO";"Transaction assumptions",#N/A,TRUE,"Transaction Inputs";"Pro forma I/S and S/CF",#N/A,TRUE,"IS and CF";"Goodwill calculations",#N/A,TRUE,"Asset Write-up";"Pro forma acc-dil",#N/A,TRUE,"ACC-DIL";"Public Market Overview",#N/A,TRUE,"PMO";"Trading comparables",#N/A,TRUE,"Public Market Stats";"Pro forma Credit Statistics",#N/A,TRUE,"Credit Stats";"At Various Prices (AVP)",#N/A,TRUE,"AVP";"Contribution Analysis",#N/A,TRUE,"Contribution";"Value creation",#N/A,TRUE,"Value Creation";"Trading comparables",#N/A,TRUE,"Peer Comparables Analysis"}</definedName>
    <definedName name="wrn.Print._.All._.Output." hidden="1">{"Public Market Overview",#N/A,TRUE,"PMO";"Transaction assumptions",#N/A,TRUE,"Transaction Inputs";"Pro forma I/S and S/CF",#N/A,TRUE,"IS and CF";"Goodwill calculations",#N/A,TRUE,"Asset Write-up";"Pro forma acc-dil",#N/A,TRUE,"ACC-DIL";"Public Market Overview",#N/A,TRUE,"PMO";"Trading comparables",#N/A,TRUE,"Public Market Stats";"Pro forma Credit Statistics",#N/A,TRUE,"Credit Stats";"At Various Prices (AVP)",#N/A,TRUE,"AVP";"Contribution Analysis",#N/A,TRUE,"Contribution";"Value creation",#N/A,TRUE,"Value Creation";"Trading comparables",#N/A,TRUE,"Peer Comparables Analysis"}</definedName>
    <definedName name="wrn.Print._.Plots." localSheetId="2" hidden="1">{"Plot1",#N/A,FALSE,"Plots";"plot2",#N/A,FALSE,"Plots";"plot3",#N/A,FALSE,"Plots";"plot4",#N/A,FALSE,"Plots";"plot5",#N/A,FALSE,"Plots";"plot6",#N/A,FALSE,"Plots"}</definedName>
    <definedName name="wrn.Print._.Plots." hidden="1">{"Plot1",#N/A,FALSE,"Plots";"plot2",#N/A,FALSE,"Plots";"plot3",#N/A,FALSE,"Plots";"plot4",#N/A,FALSE,"Plots";"plot5",#N/A,FALSE,"Plots";"plot6",#N/A,FALSE,"Plots"}</definedName>
    <definedName name="wrn.Print._.Plots._1" localSheetId="2" hidden="1">{"Plot1",#N/A,FALSE,"Plots";"plot2",#N/A,FALSE,"Plots";"plot3",#N/A,FALSE,"Plots";"plot4",#N/A,FALSE,"Plots";"plot5",#N/A,FALSE,"Plots";"plot6",#N/A,FALSE,"Plots"}</definedName>
    <definedName name="wrn.Print._.Plots._1" hidden="1">{"Plot1",#N/A,FALSE,"Plots";"plot2",#N/A,FALSE,"Plots";"plot3",#N/A,FALSE,"Plots";"plot4",#N/A,FALSE,"Plots";"plot5",#N/A,FALSE,"Plots";"plot6",#N/A,FALSE,"Plots"}</definedName>
    <definedName name="wrn.Print._.Plots._2" localSheetId="2" hidden="1">{"Plot1",#N/A,FALSE,"Plots";"plot2",#N/A,FALSE,"Plots";"plot3",#N/A,FALSE,"Plots";"plot4",#N/A,FALSE,"Plots";"plot5",#N/A,FALSE,"Plots";"plot6",#N/A,FALSE,"Plots"}</definedName>
    <definedName name="wrn.Print._.Plots._2" hidden="1">{"Plot1",#N/A,FALSE,"Plots";"plot2",#N/A,FALSE,"Plots";"plot3",#N/A,FALSE,"Plots";"plot4",#N/A,FALSE,"Plots";"plot5",#N/A,FALSE,"Plots";"plot6",#N/A,FALSE,"Plots"}</definedName>
    <definedName name="wrn.Print._.Plots._3" localSheetId="2" hidden="1">{"Plot1",#N/A,FALSE,"Plots";"plot2",#N/A,FALSE,"Plots";"plot3",#N/A,FALSE,"Plots";"plot4",#N/A,FALSE,"Plots";"plot5",#N/A,FALSE,"Plots";"plot6",#N/A,FALSE,"Plots"}</definedName>
    <definedName name="wrn.Print._.Plots._3" hidden="1">{"Plot1",#N/A,FALSE,"Plots";"plot2",#N/A,FALSE,"Plots";"plot3",#N/A,FALSE,"Plots";"plot4",#N/A,FALSE,"Plots";"plot5",#N/A,FALSE,"Plots";"plot6",#N/A,FALSE,"Plots"}</definedName>
    <definedName name="wrn.Print._.report._.tables._.1._.to._.10." localSheetId="2" hidden="1">{"Table I first page",#N/A,FALSE,"STI";"Table I second page to end",#N/A,FALSE,"STI";#N/A,#N/A,FALSE,"STII";#N/A,#N/A,FALSE,"STIII";#N/A,#N/A,FALSE,"STIV";"Table V",#N/A,FALSE,"STV STVI";"Table VI",#N/A,FALSE,"STV STVI";#N/A,#N/A,FALSE,"STVII";#N/A,#N/A,FALSE,"STVIII";#N/A,#N/A,FALSE,"STIX";#N/A,#N/A,FALSE,"STX"}</definedName>
    <definedName name="wrn.Print._.report._.tables._.1._.to._.10." hidden="1">{"Table I first page",#N/A,FALSE,"STI";"Table I second page to end",#N/A,FALSE,"STI";#N/A,#N/A,FALSE,"STII";#N/A,#N/A,FALSE,"STIII";#N/A,#N/A,FALSE,"STIV";"Table V",#N/A,FALSE,"STV STVI";"Table VI",#N/A,FALSE,"STV STVI";#N/A,#N/A,FALSE,"STVII";#N/A,#N/A,FALSE,"STVIII";#N/A,#N/A,FALSE,"STIX";#N/A,#N/A,FALSE,"STX"}</definedName>
    <definedName name="wrn.printqtr." localSheetId="2" hidden="1">{"nytasecond",#N/A,FALSE,"NYTQTRS";"nytafirst",#N/A,FALSE,"NYTQTRS";"nytathird",#N/A,FALSE,"NYTQTRS";"nytafourth",#N/A,FALSE,"NYTQTRS";"nytafull",#N/A,FALSE,"NYTQTRS"}</definedName>
    <definedName name="wrn.printqtr." hidden="1">{"nytasecond",#N/A,FALSE,"NYTQTRS";"nytafirst",#N/A,FALSE,"NYTQTRS";"nytathird",#N/A,FALSE,"NYTQTRS";"nytafourth",#N/A,FALSE,"NYTQTRS";"nytafull",#N/A,FALSE,"NYTQTRS"}</definedName>
    <definedName name="wrn.Reich." localSheetId="2" hidden="1">{#N/A,#N/A,FALSE,"RS-1";#N/A,#N/A,FALSE,"RS-2";#N/A,#N/A,FALSE,"T-13";#N/A,#N/A,FALSE,"RS-3";#N/A,#N/A,FALSE,"T-14";#N/A,#N/A,FALSE,"RS-4";#N/A,#N/A,FALSE,"T-15";#N/A,#N/A,FALSE,"RS-5";#N/A,#N/A,FALSE,"T-16"}</definedName>
    <definedName name="wrn.Reich." hidden="1">{#N/A,#N/A,FALSE,"RS-1";#N/A,#N/A,FALSE,"RS-2";#N/A,#N/A,FALSE,"T-13";#N/A,#N/A,FALSE,"RS-3";#N/A,#N/A,FALSE,"T-14";#N/A,#N/A,FALSE,"RS-4";#N/A,#N/A,FALSE,"T-15";#N/A,#N/A,FALSE,"RS-5";#N/A,#N/A,FALSE,"T-16"}</definedName>
    <definedName name="wrn.Report_Page." localSheetId="2" hidden="1">{"Annual_Income",#N/A,FALSE,"Report Page";"Balance_Cash_Flow",#N/A,FALSE,"Report Page";"Quarterly_Income",#N/A,FALSE,"Report Page"}</definedName>
    <definedName name="wrn.Report_Page." hidden="1">{"Annual_Income",#N/A,FALSE,"Report Page";"Balance_Cash_Flow",#N/A,FALSE,"Report Page";"Quarterly_Income",#N/A,FALSE,"Report Page"}</definedName>
    <definedName name="wrn.RESUMEN." localSheetId="2" hidden="1">{#N/A,#N/A,FALSE,"Carat";"VENTA",#N/A,FALSE,"05";#N/A,#N/A,FALSE,"06";"CASHFLOW",#N/A,FALSE,"05";"TAX PLAN",#N/A,FALSE,"05"}</definedName>
    <definedName name="wrn.RESUMEN." hidden="1">{#N/A,#N/A,FALSE,"Carat";"VENTA",#N/A,FALSE,"05";#N/A,#N/A,FALSE,"06";"CASHFLOW",#N/A,FALSE,"05";"TAX PLAN",#N/A,FALSE,"05"}</definedName>
    <definedName name="wrn.Sell._.AC._.Scenarios." localSheetId="2" hidden="1">{#N/A,"Mine Allocated, Sell AC",FALSE,"INPUTS";#N/A,"All Preferred, Sell AC",FALSE,"INPUTS";#N/A,"Step Up, Sell AC",FALSE,"INPUTS"}</definedName>
    <definedName name="wrn.Sell._.AC._.Scenarios." hidden="1">{#N/A,"Mine Allocated, Sell AC",FALSE,"INPUTS";#N/A,"All Preferred, Sell AC",FALSE,"INPUTS";#N/A,"Step Up, Sell AC",FALSE,"INPUTS"}</definedName>
    <definedName name="wrn.sspall." localSheetId="2" hidden="1">{"sspcash",#N/A,FALSE,"EWSINCX";"sspinc",#N/A,FALSE,"EWSINCX";"ssptax",#N/A,FALSE,"EWSINCX";"ssppub",#N/A,FALSE,"EWSINCX";"sspperchgetc",#N/A,FALSE,"EWSINCX";"sspevan",#N/A,FALSE,"EWSINCX";"sspbroad",#N/A,FALSE,"EWSINCX";"sspbroadcont",#N/A,FALSE,"EWSINCX";"sspcable",#N/A,FALSE,"EWSINCX";"sspent",#N/A,FALSE,"EWSINCX"}</definedName>
    <definedName name="wrn.sspall." hidden="1">{"sspcash",#N/A,FALSE,"EWSINCX";"sspinc",#N/A,FALSE,"EWSINCX";"ssptax",#N/A,FALSE,"EWSINCX";"ssppub",#N/A,FALSE,"EWSINCX";"sspperchgetc",#N/A,FALSE,"EWSINCX";"sspevan",#N/A,FALSE,"EWSINCX";"sspbroad",#N/A,FALSE,"EWSINCX";"sspbroadcont",#N/A,FALSE,"EWSINCX";"sspcable",#N/A,FALSE,"EWSINCX";"sspent",#N/A,FALSE,"EWSINCX"}</definedName>
    <definedName name="wrn.St.._.Croix." localSheetId="2" hidden="1">{#N/A,#N/A,FALSE,"Crude,St. Croix";#N/A,#N/A,FALSE,"SC-CIF";#N/A,#N/A,FALSE,"SC-Vol";#N/A,#N/A,FALSE,"SC-Comp";#N/A,#N/A,FALSE,"SC-GM";#N/A,#N/A,FALSE,"SC-OpExp";#N/A,#N/A,FALSE,"SC-Adj";#N/A,#N/A,FALSE,"SC-Tax";#N/A,#N/A,FALSE,"SC-DCF"}</definedName>
    <definedName name="wrn.St.._.Croix." hidden="1">{#N/A,#N/A,FALSE,"Crude,St. Croix";#N/A,#N/A,FALSE,"SC-CIF";#N/A,#N/A,FALSE,"SC-Vol";#N/A,#N/A,FALSE,"SC-Comp";#N/A,#N/A,FALSE,"SC-GM";#N/A,#N/A,FALSE,"SC-OpExp";#N/A,#N/A,FALSE,"SC-Adj";#N/A,#N/A,FALSE,"SC-Tax";#N/A,#N/A,FALSE,"SC-DCF"}</definedName>
    <definedName name="wrn.Summary." localSheetId="2" hidden="1">{"Summary",#N/A,FALSE,"Model"}</definedName>
    <definedName name="wrn.Summary." hidden="1">{"Summary",#N/A,FALSE,"Model"}</definedName>
    <definedName name="wrn.TMCALL." localSheetId="2" hidden="1">{"tmccash",#N/A,FALSE,"INCX";"tmcinc",#N/A,FALSE,"INCX";"tmcpretx",#N/A,FALSE,"INCX";"tmcadrev",#N/A,FALSE,"INCX";"tmcbooks",#N/A,FALSE,"INCX"}</definedName>
    <definedName name="wrn.TMCALL." hidden="1">{"tmccash",#N/A,FALSE,"INCX";"tmcinc",#N/A,FALSE,"INCX";"tmcpretx",#N/A,FALSE,"INCX";"tmcadrev",#N/A,FALSE,"INCX";"tmcbooks",#N/A,FALSE,"INCX"}</definedName>
    <definedName name="wrn.trball." localSheetId="2" hidden="1">{"trbcash",#N/A,FALSE,"INCPF";"trbinc",#N/A,FALSE,"INCPF";"trbchic",#N/A,FALSE,"INCPF";"trbadrev",#N/A,FALSE,"INCPF";"trbstns",#N/A,FALSE,"INCPF";"trbtvstns",#N/A,FALSE,"INCPF"}</definedName>
    <definedName name="wrn.trball." hidden="1">{"trbcash",#N/A,FALSE,"INCPF";"trbinc",#N/A,FALSE,"INCPF";"trbchic",#N/A,FALSE,"INCPF";"trbadrev",#N/A,FALSE,"INCPF";"trbstns",#N/A,FALSE,"INCPF";"trbtvstns",#N/A,FALSE,"INCPF"}</definedName>
    <definedName name="wrn.tuto." localSheetId="2" hidden="1">{#N/A,#N/A,TRUE,"Sit.Patrim.";#N/A,#N/A,TRUE,"Pat.Neto";#N/A,#N/A,TRUE,"Est.Result.";#N/A,#N/A,TRUE,"Est Resul Gestional";#N/A,#N/A,TRUE,"Ventas";#N/A,#N/A,TRUE,"Ventas Grandes volumen";#N/A,#N/A,TRUE,"Venta Grandes $";#N/A,#N/A,TRUE,"Cantidad de clientes";#N/A,#N/A,TRUE,"CostoVentas";#N/A,#N/A,TRUE,"Gastos";#N/A,#N/A,TRUE,"Anexo H";#N/A,#N/A,TRUE,"Ot.Ingresos";#N/A,#N/A,TRUE,"E.O.A.F.";#N/A,#N/A,TRUE,"Rec.Humanos";#N/A,#N/A,TRUE,"Inversiones";#N/A,#N/A,TRUE,"Contingencias"}</definedName>
    <definedName name="wrn.tuto." hidden="1">{#N/A,#N/A,TRUE,"Sit.Patrim.";#N/A,#N/A,TRUE,"Pat.Neto";#N/A,#N/A,TRUE,"Est.Result.";#N/A,#N/A,TRUE,"Est Resul Gestional";#N/A,#N/A,TRUE,"Ventas";#N/A,#N/A,TRUE,"Ventas Grandes volumen";#N/A,#N/A,TRUE,"Venta Grandes $";#N/A,#N/A,TRUE,"Cantidad de clientes";#N/A,#N/A,TRUE,"CostoVentas";#N/A,#N/A,TRUE,"Gastos";#N/A,#N/A,TRUE,"Anexo H";#N/A,#N/A,TRUE,"Ot.Ingresos";#N/A,#N/A,TRUE,"E.O.A.F.";#N/A,#N/A,TRUE,"Rec.Humanos";#N/A,#N/A,TRUE,"Inversiones";#N/A,#N/A,TRUE,"Contingencias"}</definedName>
    <definedName name="wrn.USGC._.Forecast." localSheetId="2" hidden="1">{#N/A,#N/A,FALSE,"I-1";#N/A,#N/A,FALSE,"I-2";#N/A,#N/A,FALSE,"Forecast, NYH";#N/A,#N/A,FALSE,"Forecast - Gulf";#N/A,#N/A,FALSE,"Ratios";#N/A,#N/A,FALSE,"Yields, Bpd";#N/A,#N/A,FALSE,"Yields, %";#N/A,#N/A,FALSE,"Crude_USGC";#N/A,#N/A,FALSE,"Prices, Gulf";#N/A,#N/A,FALSE,"Prices, NYH";#N/A,#N/A,FALSE,"Differentials"}</definedName>
    <definedName name="wrn.USGC._.Forecast." hidden="1">{#N/A,#N/A,FALSE,"I-1";#N/A,#N/A,FALSE,"I-2";#N/A,#N/A,FALSE,"Forecast, NYH";#N/A,#N/A,FALSE,"Forecast - Gulf";#N/A,#N/A,FALSE,"Ratios";#N/A,#N/A,FALSE,"Yields, Bpd";#N/A,#N/A,FALSE,"Yields, %";#N/A,#N/A,FALSE,"Crude_USGC";#N/A,#N/A,FALSE,"Prices, Gulf";#N/A,#N/A,FALSE,"Prices, NYH";#N/A,#N/A,FALSE,"Differentials"}</definedName>
    <definedName name="wrn.VARIOS." localSheetId="2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wrn.VARIOS." hidden="1">{#N/A,#N/A,FALSE,"Carat";"hdevta",#N/A,FALSE,"SEP";"VENTA",#N/A,FALSE,"05";"CASHFLOW",#N/A,FALSE,"05";#N/A,#N/A,FALSE,"06";"EQUIPOS",#N/A,FALSE,"05";"TAX PLAN",#N/A,FALSE,"05";#N/A,#N/A,FALSE,"07";"inf054",#N/A,FALSE,"SEP";#N/A,#N/A,FALSE,"02"}</definedName>
    <definedName name="wrn.wpoall." localSheetId="2" hidden="1">{"wpocash",#N/A,FALSE,"WPOALLT";"wpoinc",#N/A,FALSE,"WPOALLT";"wpoexcl",#N/A,FALSE,"WPOALLT";"wpocable",#N/A,FALSE,"WPOALLT";"wpobroad",#N/A,FALSE,"WPOALLT";"wpopost",#N/A,FALSE,"WPOALLT";"wponwsweek",#N/A,FALSE,"WPOALLT"}</definedName>
    <definedName name="wrn.wpoall." hidden="1">{"wpocash",#N/A,FALSE,"WPOALLT";"wpoinc",#N/A,FALSE,"WPOALLT";"wpoexcl",#N/A,FALSE,"WPOALLT";"wpocable",#N/A,FALSE,"WPOALLT";"wpobroad",#N/A,FALSE,"WPOALLT";"wpopost",#N/A,FALSE,"WPOALLT";"wponwsweek",#N/A,FALSE,"WPOALLT"}</definedName>
    <definedName name="wvu.PLA1." localSheetId="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1.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2." localSheetId="2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vu.PLA2.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ww" localSheetId="2" hidden="1">{"Plot1",#N/A,FALSE,"Plots";"plot2",#N/A,FALSE,"Plots";"plot3",#N/A,FALSE,"Plots";"plot4",#N/A,FALSE,"Plots";"plot5",#N/A,FALSE,"Plots";"plot6",#N/A,FALSE,"Plots"}</definedName>
    <definedName name="www" hidden="1">{"Plot1",#N/A,FALSE,"Plots";"plot2",#N/A,FALSE,"Plots";"plot3",#N/A,FALSE,"Plots";"plot4",#N/A,FALSE,"Plots";"plot5",#N/A,FALSE,"Plots";"plot6",#N/A,FALSE,"Plots"}</definedName>
    <definedName name="www_1" localSheetId="2" hidden="1">{"Plot1",#N/A,FALSE,"Plots";"plot2",#N/A,FALSE,"Plots";"plot3",#N/A,FALSE,"Plots";"plot4",#N/A,FALSE,"Plots";"plot5",#N/A,FALSE,"Plots";"plot6",#N/A,FALSE,"Plots"}</definedName>
    <definedName name="www_1" hidden="1">{"Plot1",#N/A,FALSE,"Plots";"plot2",#N/A,FALSE,"Plots";"plot3",#N/A,FALSE,"Plots";"plot4",#N/A,FALSE,"Plots";"plot5",#N/A,FALSE,"Plots";"plot6",#N/A,FALSE,"Plots"}</definedName>
    <definedName name="www_2" localSheetId="2" hidden="1">{"Plot1",#N/A,FALSE,"Plots";"plot2",#N/A,FALSE,"Plots";"plot3",#N/A,FALSE,"Plots";"plot4",#N/A,FALSE,"Plots";"plot5",#N/A,FALSE,"Plots";"plot6",#N/A,FALSE,"Plots"}</definedName>
    <definedName name="www_2" hidden="1">{"Plot1",#N/A,FALSE,"Plots";"plot2",#N/A,FALSE,"Plots";"plot3",#N/A,FALSE,"Plots";"plot4",#N/A,FALSE,"Plots";"plot5",#N/A,FALSE,"Plots";"plot6",#N/A,FALSE,"Plots"}</definedName>
    <definedName name="www_3" localSheetId="2" hidden="1">{"Plot1",#N/A,FALSE,"Plots";"plot2",#N/A,FALSE,"Plots";"plot3",#N/A,FALSE,"Plots";"plot4",#N/A,FALSE,"Plots";"plot5",#N/A,FALSE,"Plots";"plot6",#N/A,FALSE,"Plots"}</definedName>
    <definedName name="www_3" hidden="1">{"Plot1",#N/A,FALSE,"Plots";"plot2",#N/A,FALSE,"Plots";"plot3",#N/A,FALSE,"Plots";"plot4",#N/A,FALSE,"Plots";"plot5",#N/A,FALSE,"Plots";"plot6",#N/A,FALSE,"Plots"}</definedName>
    <definedName name="x" localSheetId="2" hidden="1">{#N/A,#N/A,FALSE,"NAI 2002 Inc Stmt";#N/A,#N/A,FALSE,"NAI 2002 Cash Flow";#N/A,#N/A,FALSE,"NAI 2002 Capex";#N/A,#N/A,FALSE,"NAI 2002 Detail of Expenses"}</definedName>
    <definedName name="x" hidden="1">{#N/A,#N/A,FALSE,"NAI 2002 Inc Stmt";#N/A,#N/A,FALSE,"NAI 2002 Cash Flow";#N/A,#N/A,FALSE,"NAI 2002 Capex";#N/A,#N/A,FALSE,"NAI 2002 Detail of Expenses"}</definedName>
    <definedName name="xdfsdf" localSheetId="2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xdfsdf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XREF_COLUMN_1" hidden="1">#REF!</definedName>
    <definedName name="XREF_COLUMN_10" hidden="1">#REF!</definedName>
    <definedName name="XREF_COLUMN_11" hidden="1">#REF!</definedName>
    <definedName name="XREF_COLUMN_12" hidden="1">[6]Nota!#REF!</definedName>
    <definedName name="XREF_COLUMN_13" hidden="1">[6]Nota!#REF!</definedName>
    <definedName name="XREF_COLUMN_14" hidden="1">#REF!</definedName>
    <definedName name="XREF_COLUMN_15" hidden="1">#REF!</definedName>
    <definedName name="XREF_COLUMN_16" hidden="1">'[5]Análisis IVA'!#REF!</definedName>
    <definedName name="XREF_COLUMN_17" hidden="1">'[5]Análisis IVA'!#REF!</definedName>
    <definedName name="XREF_COLUMN_18" hidden="1">'[5]Análisis IVA'!#REF!</definedName>
    <definedName name="XREF_COLUMN_19" hidden="1">'[7]Anexo 4'!#REF!</definedName>
    <definedName name="XREF_COLUMN_2" hidden="1">'[6]Mov. Suc.Fin'!#REF!</definedName>
    <definedName name="XREF_COLUMN_20" hidden="1">'[7]Anexo 4'!#REF!</definedName>
    <definedName name="XREF_COLUMN_3" hidden="1">#REF!</definedName>
    <definedName name="XREF_COLUMN_4" hidden="1">'[6]Mov. Suc.Fin'!#REF!</definedName>
    <definedName name="XREF_COLUMN_7" hidden="1">#REF!</definedName>
    <definedName name="XREF_COLUMN_9" hidden="1">#REF!</definedName>
    <definedName name="XRefActiveRow" hidden="1">#REF!</definedName>
    <definedName name="XRefColumnsCount" hidden="1">16</definedName>
    <definedName name="XRefCopy1" hidden="1">#REF!</definedName>
    <definedName name="XRefCopy10" hidden="1">'[6]Adic.Fin.'!#REF!</definedName>
    <definedName name="XRefCopy10Row" hidden="1">#REF!</definedName>
    <definedName name="XRefCopy11" hidden="1">#REF!</definedName>
    <definedName name="XRefCopy11Row" hidden="1">#REF!</definedName>
    <definedName name="XRefCopy12" hidden="1">[6]Nota!#REF!</definedName>
    <definedName name="XRefCopy12Row" hidden="1">#REF!</definedName>
    <definedName name="XRefCopy13" hidden="1">[6]Nota!#REF!</definedName>
    <definedName name="XRefCopy13Row" hidden="1">#REF!</definedName>
    <definedName name="XRefCopy14" hidden="1">#REF!</definedName>
    <definedName name="XRefCopy14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Row" hidden="1">#REF!</definedName>
    <definedName name="XRefCopy19" hidden="1">'[7]Anexo 4'!#REF!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'[6]C.Sueldos y Benf.'!#REF!</definedName>
    <definedName name="XRefCopy5Row" hidden="1">[8]XREF!#REF!</definedName>
    <definedName name="XRefCopy6" hidden="1">'[6]C.Sueldos y Benf.'!#REF!</definedName>
    <definedName name="XRefCopy6Row" hidden="1">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'[6]Adic.Fin.'!#REF!</definedName>
    <definedName name="XRefCopyRangeCount" hidden="1">18</definedName>
    <definedName name="XRefPaste1" hidden="1">#REF!</definedName>
    <definedName name="XRefPaste10Row" hidden="1">[5]XREF!#REF!</definedName>
    <definedName name="XRefPaste11Row" hidden="1">[5]XREF!#REF!</definedName>
    <definedName name="XRefPaste16" hidden="1">#REF!</definedName>
    <definedName name="XRefPaste17" hidden="1">#REF!</definedName>
    <definedName name="XRefPaste1Row" hidden="1">#REF!</definedName>
    <definedName name="XRefPaste2" hidden="1">#REF!</definedName>
    <definedName name="XRefPaste22" hidden="1">#REF!</definedName>
    <definedName name="XRefPaste22Row" hidden="1">#REF!</definedName>
    <definedName name="XRefPaste23" hidden="1">#REF!</definedName>
    <definedName name="XRefPaste2Row" hidden="1">#REF!</definedName>
    <definedName name="XRefPaste3" hidden="1">#REF!</definedName>
    <definedName name="XRefPaste34Row" hidden="1">#REF!</definedName>
    <definedName name="XRefPaste35" hidden="1">'[7]Anexo 4'!#REF!</definedName>
    <definedName name="XRefPaste35Row" hidden="1">#REF!</definedName>
    <definedName name="XRefPaste36Row" hidden="1">#REF!</definedName>
    <definedName name="XRefPaste37Row" hidden="1">#REF!</definedName>
    <definedName name="XRefPaste38" hidden="1">'[7]Anexo 4'!#REF!</definedName>
    <definedName name="XRefPaste39" hidden="1">'[7]Anexo 5'!#REF!</definedName>
    <definedName name="XRefPaste3Row" hidden="1">#REF!</definedName>
    <definedName name="XRefPaste4Row" hidden="1">#REF!</definedName>
    <definedName name="XRefPaste5" hidden="1">#REF!</definedName>
    <definedName name="XRefPaste5Row" hidden="1">#REF!</definedName>
    <definedName name="XRefPaste6Row" hidden="1">#REF!</definedName>
    <definedName name="XRefPaste7" hidden="1">[6]Nota!#REF!</definedName>
    <definedName name="XRefPaste7Row" hidden="1">#REF!</definedName>
    <definedName name="XRefPaste8" hidden="1">#REF!</definedName>
    <definedName name="XRefPaste9Row" hidden="1">[5]XREF!#REF!</definedName>
    <definedName name="XRefPasteRangeCount" hidden="1">9</definedName>
    <definedName name="xs" localSheetId="2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xs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xx" hidden="1">#REF!</definedName>
    <definedName name="xxx" localSheetId="2" hidden="1">{#N/A,#N/A,FALSE,"Onshore 2002 Comparative Forec";#N/A,#N/A,FALSE,"Onshore Div 4";#N/A,#N/A,FALSE,"Co. 64-LaTex "}</definedName>
    <definedName name="xxx" hidden="1">{#N/A,#N/A,FALSE,"Onshore 2002 Comparative Forec";#N/A,#N/A,FALSE,"Onshore Div 4";#N/A,#N/A,FALSE,"Co. 64-LaTex "}</definedName>
    <definedName name="xxxx" localSheetId="2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xxxx" hidden="1">{#N/A,#N/A,FALSE,"Carat";#N/A,#N/A,FALSE,"IND";"prem",#N/A,FALSE,"SEP";#N/A,#N/A,FALSE,"PRE";#N/A,#N/A,FALSE,"01";"hvta",#N/A,FALSE,"SEP";"VENTA",#N/A,FALSE,"05";#N/A,#N/A,FALSE,"06";"CASHFLOW",#N/A,FALSE,"05";"EQUIPOS",#N/A,FALSE,"05";"TAX PLAN",#N/A,FALSE,"05";"TRANSF.",#N/A,FALSE,"05";#N/A,#N/A,FALSE,"07";"informe",#N/A,FALSE,"SEP";#N/A,#N/A,FALSE,"02"}</definedName>
    <definedName name="xxxxxx" localSheetId="2" hidden="1">{#N/A,#N/A,FALSE,"Offshore 2002 Comparative Fore ";#N/A,#N/A,FALSE,"Offshore Div 6";#N/A,#N/A,FALSE,"Deepwater Div 9"}</definedName>
    <definedName name="xxxxxx" hidden="1">{#N/A,#N/A,FALSE,"Offshore 2002 Comparative Fore ";#N/A,#N/A,FALSE,"Offshore Div 6";#N/A,#N/A,FALSE,"Deepwater Div 9"}</definedName>
    <definedName name="xxxxxxxxxx" localSheetId="2" hidden="1">{#N/A,#N/A,FALSE,"Int'l 2002 Comparative Fore";#N/A,#N/A,FALSE,"Int'l - Consolidated";#N/A,#N/A,FALSE,"Co 05 - Tunisia";#N/A,#N/A,FALSE,"Co 06 - Machala Power";#N/A,#N/A,FALSE,"Co. 07 - Samedan of  N Africa";#N/A,#N/A,FALSE,"Co. 08 - Samedan Transfer Sub";#N/A,#N/A,FALSE,"Co. 11 - Samedan Mediterranean";#N/A,#N/A,FALSE,"Co. 12 - Samedan International";#N/A,#N/A,FALSE,"Co. 13 - China";#N/A,#N/A,FALSE,"Co. 14 - EDC Portugal";#N/A,#N/A,FALSE,"Co. 17 - EDC Argentina (Home)";#N/A,#N/A,FALSE,"Co. 18 - EDC Argentina (Branch)";#N/A,#N/A,FALSE,"Co. 19 - EDC Ecuador";#N/A,#N/A,FALSE,"Co. 21 - U.K. Limited";#N/A,#N/A,FALSE,"Co. 22 - EDC Europe ";#N/A,#N/A,FALSE,"Co. 23 - EDC Australia";#N/A,#N/A,FALSE,"Co. 28 - EDC Denmark";#N/A,#N/A,FALSE,"Co. 38 - Viet Nam";#N/A,#N/A,FALSE,"Co. 39-Ireland";#N/A,#N/A,FALSE,"Co.61 - Netherlands"}</definedName>
    <definedName name="xxxxxxxxxx" hidden="1">{#N/A,#N/A,FALSE,"Int'l 2002 Comparative Fore";#N/A,#N/A,FALSE,"Int'l - Consolidated";#N/A,#N/A,FALSE,"Co 05 - Tunisia";#N/A,#N/A,FALSE,"Co 06 - Machala Power";#N/A,#N/A,FALSE,"Co. 07 - Samedan of  N Africa";#N/A,#N/A,FALSE,"Co. 08 - Samedan Transfer Sub";#N/A,#N/A,FALSE,"Co. 11 - Samedan Mediterranean";#N/A,#N/A,FALSE,"Co. 12 - Samedan International";#N/A,#N/A,FALSE,"Co. 13 - China";#N/A,#N/A,FALSE,"Co. 14 - EDC Portugal";#N/A,#N/A,FALSE,"Co. 17 - EDC Argentina (Home)";#N/A,#N/A,FALSE,"Co. 18 - EDC Argentina (Branch)";#N/A,#N/A,FALSE,"Co. 19 - EDC Ecuador";#N/A,#N/A,FALSE,"Co. 21 - U.K. Limited";#N/A,#N/A,FALSE,"Co. 22 - EDC Europe ";#N/A,#N/A,FALSE,"Co. 23 - EDC Australia";#N/A,#N/A,FALSE,"Co. 28 - EDC Denmark";#N/A,#N/A,FALSE,"Co. 38 - Viet Nam";#N/A,#N/A,FALSE,"Co. 39-Ireland";#N/A,#N/A,FALSE,"Co.61 - Netherlands"}</definedName>
    <definedName name="xxxxxxxxxxxx" localSheetId="2" hidden="1">{#N/A,#N/A,FALSE,"NGM Consolidated";#N/A,#N/A,FALSE,"NGM";#N/A,#N/A,FALSE,"NGP"}</definedName>
    <definedName name="xxxxxxxxxxxx" hidden="1">{#N/A,#N/A,FALSE,"NGM Consolidated";#N/A,#N/A,FALSE,"NGM";#N/A,#N/A,FALSE,"NGP"}</definedName>
    <definedName name="xxxxxxxxxxxxxxxxxxxxx" localSheetId="2" hidden="1">{#N/A,#N/A,FALSE,"NTI";#N/A,#N/A,FALSE,"Co 04 - Pipeline Corp";#N/A,#N/A,FALSE,"Gasdel Pipeline";#N/A,#N/A,FALSE,"Producers Service Inc";#N/A,#N/A,FALSE,"HGC Inc";#N/A,#N/A,FALSE,"HIPS Inc"}</definedName>
    <definedName name="xxxxxxxxxxxxxxxxxxxxx" hidden="1">{#N/A,#N/A,FALSE,"NTI";#N/A,#N/A,FALSE,"Co 04 - Pipeline Corp";#N/A,#N/A,FALSE,"Gasdel Pipeline";#N/A,#N/A,FALSE,"Producers Service Inc";#N/A,#N/A,FALSE,"HGC Inc";#N/A,#N/A,FALSE,"HIPS Inc"}</definedName>
    <definedName name="xxxxxxxxxxxxxxxxxxxxxxxxxx" localSheetId="2" hidden="1">{#N/A,#N/A,FALSE,"NAI";#N/A,#N/A,FALSE,"NAI Eliminations";#N/A,#N/A,FALSE,"Ardmore";#N/A,#N/A,FALSE,"NPM Inc";#N/A,#N/A,FALSE,"Co 45 - Royalty Corp";#N/A,#N/A,FALSE,"Samedan Eliminations (10-49)"}</definedName>
    <definedName name="xxxxxxxxxxxxxxxxxxxxxxxxxx" hidden="1">{#N/A,#N/A,FALSE,"NAI";#N/A,#N/A,FALSE,"NAI Eliminations";#N/A,#N/A,FALSE,"Ardmore";#N/A,#N/A,FALSE,"NPM Inc";#N/A,#N/A,FALSE,"Co 45 - Royalty Corp";#N/A,#N/A,FALSE,"Samedan Eliminations (10-49)"}</definedName>
    <definedName name="y" localSheetId="2" hidden="1">{#N/A,#N/A,FALSE,"Carat";"VENTA",#N/A,FALSE,"05";#N/A,#N/A,FALSE,"06";"CASHFLOW",#N/A,FALSE,"05";"TAX PLAN",#N/A,FALSE,"05"}</definedName>
    <definedName name="y" hidden="1">{#N/A,#N/A,FALSE,"Carat";"VENTA",#N/A,FALSE,"05";#N/A,#N/A,FALSE,"06";"CASHFLOW",#N/A,FALSE,"05";"TAX PLAN",#N/A,FALSE,"05"}</definedName>
    <definedName name="Z" hidden="1">#N/A</definedName>
    <definedName name="zzz" localSheetId="2" hidden="1">{#N/A,#N/A,FALSE,"NAI 2002 Inc Stmt";#N/A,#N/A,FALSE,"NAI 2002 Cash Flow";#N/A,#N/A,FALSE,"NAI 2002 Capex";#N/A,#N/A,FALSE,"NAI 2002 Detail of Expenses"}</definedName>
    <definedName name="zzz" hidden="1">{#N/A,#N/A,FALSE,"NAI 2002 Inc Stmt";#N/A,#N/A,FALSE,"NAI 2002 Cash Flow";#N/A,#N/A,FALSE,"NAI 2002 Capex";#N/A,#N/A,FALSE,"NAI 2002 Detail of Expenses"}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8" i="15" l="1"/>
  <c r="BW2" i="15"/>
  <c r="M7" i="1"/>
  <c r="M6" i="1"/>
  <c r="M14" i="1" l="1"/>
  <c r="K14" i="1" l="1"/>
  <c r="J41" i="2" l="1"/>
  <c r="N14" i="1"/>
  <c r="O14" i="1"/>
  <c r="I14" i="1"/>
  <c r="G14" i="1"/>
  <c r="J13" i="1"/>
  <c r="J9" i="1"/>
  <c r="L7" i="1" l="1"/>
  <c r="N7" i="1"/>
  <c r="U6" i="1"/>
  <c r="N6" i="1"/>
  <c r="O6" i="1"/>
  <c r="L6" i="1"/>
  <c r="J6" i="1"/>
  <c r="I6" i="1"/>
  <c r="G6" i="1"/>
  <c r="J11" i="1" l="1"/>
  <c r="I10" i="1" l="1"/>
  <c r="I11" i="1"/>
  <c r="I13" i="1"/>
  <c r="I12" i="1"/>
  <c r="M12" i="1"/>
  <c r="O12" i="1" s="1"/>
  <c r="U12" i="1"/>
  <c r="N12" i="1"/>
  <c r="G12" i="1"/>
  <c r="M9" i="1"/>
  <c r="O9" i="1" s="1"/>
  <c r="N9" i="1"/>
  <c r="N11" i="1" l="1"/>
  <c r="N10" i="1"/>
  <c r="N13" i="1" l="1"/>
  <c r="M13" i="1"/>
  <c r="L13" i="1"/>
  <c r="M11" i="1" l="1"/>
  <c r="M10" i="1"/>
  <c r="O10" i="1" s="1"/>
  <c r="J10" i="1"/>
  <c r="U10" i="1"/>
  <c r="G10" i="1"/>
  <c r="U7" i="1" l="1"/>
  <c r="U11" i="1"/>
  <c r="U13" i="1"/>
  <c r="I5" i="1"/>
  <c r="I7" i="1"/>
  <c r="I4" i="1"/>
  <c r="O7" i="1" l="1"/>
  <c r="G4" i="1"/>
  <c r="J4" i="1"/>
  <c r="L4" i="1"/>
  <c r="M4" i="1"/>
  <c r="O4" i="1" s="1"/>
  <c r="N4" i="1"/>
  <c r="G5" i="1"/>
  <c r="J5" i="1"/>
  <c r="L5" i="1"/>
  <c r="M5" i="1"/>
  <c r="O5" i="1" s="1"/>
  <c r="N5" i="1"/>
  <c r="O11" i="1" l="1"/>
  <c r="O13" i="1"/>
  <c r="G11" i="1"/>
  <c r="G13" i="1"/>
  <c r="N8" i="1"/>
  <c r="M8" i="1"/>
  <c r="O8" i="1" s="1"/>
  <c r="L8" i="1"/>
  <c r="J8" i="1"/>
  <c r="G8" i="1"/>
  <c r="D11" i="1" l="1"/>
  <c r="D14" i="1" l="1"/>
  <c r="C9" i="1"/>
  <c r="C8" i="1"/>
  <c r="D8" i="1" l="1"/>
  <c r="C12" i="1"/>
  <c r="C10" i="1"/>
  <c r="C11" i="1" s="1"/>
  <c r="C13" i="1" s="1"/>
  <c r="C14" i="1" s="1"/>
  <c r="D9" i="1" l="1"/>
  <c r="D12" i="1" l="1"/>
  <c r="D13" i="1" s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tc={8E8D7C8E-BE4F-4489-9F5B-C14269441A9A}</author>
  </authors>
  <commentList>
    <comment ref="J11" authorId="0" shapeId="0" xr:uid="{8E8D7C8E-BE4F-4489-9F5B-C14269441A9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Planta: dbn y IC. AM1 (IPB), AM2 (IPAB),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Cavallaro</author>
  </authors>
  <commentList>
    <comment ref="R9" authorId="0" shapeId="0" xr:uid="{3CA60FDF-19B8-47FE-BF69-56A5E9D1D59A}">
      <text>
        <r>
          <rPr>
            <b/>
            <sz val="9"/>
            <color indexed="81"/>
            <rFont val="Tahoma"/>
            <family val="2"/>
          </rPr>
          <t>Pablo Cavallaro: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MISMO CODIGO !!!! - LINEA CON INDICADOR DE BORRADO</t>
        </r>
      </text>
    </comment>
    <comment ref="R10" authorId="0" shapeId="0" xr:uid="{236E8FDD-765D-4D96-BF27-62D2C5B94785}">
      <text>
        <r>
          <rPr>
            <b/>
            <sz val="9"/>
            <color indexed="81"/>
            <rFont val="Tahoma"/>
            <family val="2"/>
          </rPr>
          <t>Pablo Cavallaro: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MISMO CODIGO !!!! - LINEA CON INDICADOR DE BORRADO</t>
        </r>
      </text>
    </comment>
    <comment ref="R11" authorId="0" shapeId="0" xr:uid="{54A19C23-826E-419B-BE9A-4DEBF95379E9}">
      <text>
        <r>
          <rPr>
            <b/>
            <sz val="9"/>
            <color indexed="81"/>
            <rFont val="Tahoma"/>
            <family val="2"/>
          </rPr>
          <t>Pablo Cavallaro: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MISMO CODIGO !!!! - LINEA CON INDICADOR DE BORRADO</t>
        </r>
      </text>
    </comment>
    <comment ref="R12" authorId="0" shapeId="0" xr:uid="{E78B4165-36F7-474E-BDED-C5483E701DF8}">
      <text>
        <r>
          <rPr>
            <b/>
            <sz val="9"/>
            <color indexed="81"/>
            <rFont val="Tahoma"/>
            <family val="2"/>
          </rPr>
          <t>Pablo Cavallaro: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MISMO CODIGO !!!! SAP TRAE OTRO MONTO - HAY QUE CORREGIR EN EL PEDIDO</t>
        </r>
      </text>
    </comment>
    <comment ref="R13" authorId="0" shapeId="0" xr:uid="{0938C071-87D2-419B-AF95-38BD27F2045C}">
      <text>
        <r>
          <rPr>
            <b/>
            <sz val="9"/>
            <color indexed="81"/>
            <rFont val="Tahoma"/>
            <family val="2"/>
          </rPr>
          <t>Pablo Cavallaro: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MISMO CODIGO !!!! SAP TRAE OTRO MONTO - HAY QUE CORREGIR EN EL PEDIDO</t>
        </r>
      </text>
    </comment>
    <comment ref="R14" authorId="0" shapeId="0" xr:uid="{C9072903-9167-4085-9547-F3C9C4BAEE71}">
      <text>
        <r>
          <rPr>
            <b/>
            <sz val="9"/>
            <color indexed="81"/>
            <rFont val="Tahoma"/>
            <family val="2"/>
          </rPr>
          <t>Pablo Cavallaro: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MISMO CODIGO !!!! SAP TRAE OTRO MONTO - HAY QUE CORREGIR EN EL PEDIDO</t>
        </r>
      </text>
    </comment>
    <comment ref="C15" authorId="0" shapeId="0" xr:uid="{AC435F73-D126-4D96-A2DA-843EBA39E52D}">
      <text>
        <r>
          <rPr>
            <b/>
            <sz val="9"/>
            <color indexed="81"/>
            <rFont val="Tahoma"/>
            <family val="2"/>
          </rPr>
          <t>Pablo Cavallaro:</t>
        </r>
        <r>
          <rPr>
            <sz val="9"/>
            <color indexed="81"/>
            <rFont val="Tahoma"/>
            <family val="2"/>
          </rPr>
          <t xml:space="preserve">
Indicador de Eliminado por ANA que no entendio</t>
        </r>
      </text>
    </comment>
    <comment ref="O19" authorId="0" shapeId="0" xr:uid="{B04785A5-1FF2-4C01-AA57-A78638E5531E}">
      <text>
        <r>
          <rPr>
            <b/>
            <sz val="9"/>
            <color indexed="81"/>
            <rFont val="Tahoma"/>
            <family val="2"/>
          </rPr>
          <t>Pablo Cavallaro:</t>
        </r>
        <r>
          <rPr>
            <sz val="9"/>
            <color indexed="81"/>
            <rFont val="Tahoma"/>
            <family val="2"/>
          </rPr>
          <t xml:space="preserve">
Mal agregado !!!, corresponde el de la línea 60</t>
        </r>
      </text>
    </comment>
  </commentList>
</comments>
</file>

<file path=xl/sharedStrings.xml><?xml version="1.0" encoding="utf-8"?>
<sst xmlns="http://schemas.openxmlformats.org/spreadsheetml/2006/main" count="6192" uniqueCount="561">
  <si>
    <t>A COMPLETAR POR EL PROVEEDOR</t>
  </si>
  <si>
    <t>A COMPLETAR POR VISTA</t>
  </si>
  <si>
    <t>PERIODO</t>
  </si>
  <si>
    <t>PROVEEDOR</t>
  </si>
  <si>
    <t>CONTRATO</t>
  </si>
  <si>
    <t>DESDE</t>
  </si>
  <si>
    <t>HASTA</t>
  </si>
  <si>
    <t>N° Prov.</t>
  </si>
  <si>
    <t>Razón Social</t>
  </si>
  <si>
    <t>NÚMERO</t>
  </si>
  <si>
    <t xml:space="preserve"> LINEA</t>
  </si>
  <si>
    <t>N° SERVICIO</t>
  </si>
  <si>
    <t>Lugar de servicio</t>
  </si>
  <si>
    <t>Activo</t>
  </si>
  <si>
    <t>Servicio / Material</t>
  </si>
  <si>
    <t>Cantidad</t>
  </si>
  <si>
    <t>UM</t>
  </si>
  <si>
    <t>Precio unitario</t>
  </si>
  <si>
    <t>Moneda</t>
  </si>
  <si>
    <t>Precio total</t>
  </si>
  <si>
    <t>Año</t>
  </si>
  <si>
    <t>Período</t>
  </si>
  <si>
    <t>SOCIEDAD</t>
  </si>
  <si>
    <t>CECO</t>
  </si>
  <si>
    <t>Cuenta</t>
  </si>
  <si>
    <t>Orden</t>
  </si>
  <si>
    <t>PEP</t>
  </si>
  <si>
    <t>GRAFO</t>
  </si>
  <si>
    <t>POS</t>
  </si>
  <si>
    <t>BPO</t>
  </si>
  <si>
    <t>UN</t>
  </si>
  <si>
    <t>AVBPOLICOM</t>
  </si>
  <si>
    <t>AVBPOLEPPT</t>
  </si>
  <si>
    <t>Línea</t>
  </si>
  <si>
    <t>N° Servicio</t>
  </si>
  <si>
    <t>Texto Breve</t>
  </si>
  <si>
    <t>Cant.</t>
  </si>
  <si>
    <t>Unitario</t>
  </si>
  <si>
    <t>ESPUMANTE ESB980</t>
  </si>
  <si>
    <t>L</t>
  </si>
  <si>
    <t>USD</t>
  </si>
  <si>
    <t>ALQUILER EQUIPO DOSIFICADOR</t>
  </si>
  <si>
    <t>MON</t>
  </si>
  <si>
    <t>SE SERVMANT,REPOS YAC</t>
  </si>
  <si>
    <t>ALQUILER  ACC. INST. SUPERFICIE MENSUAL</t>
  </si>
  <si>
    <t>ALQ. CAPILAR MAT.DSS2205 OD ¼'X 0,035'</t>
  </si>
  <si>
    <t>CARGO BASICO INST/SINT SISTEMA CAPILAR</t>
  </si>
  <si>
    <t>CARGO BAS.VTA.PACK OFF 5K 2 7/8' SIMPLE</t>
  </si>
  <si>
    <t>CARGO ACCES INST CAPILAR</t>
  </si>
  <si>
    <t>SERVICIO PROVISION TUBO CAPILAR</t>
  </si>
  <si>
    <t>M</t>
  </si>
  <si>
    <t>ESPUMIGENO ESB900</t>
  </si>
  <si>
    <t>ESPUMIGENO SOLIDO VELAS ESB600 X BALDE</t>
  </si>
  <si>
    <t>INHIBIDOR DE HIDRATOS SB14</t>
  </si>
  <si>
    <t>ESPUMIGENO SOLIDO ESB310 X BALDE</t>
  </si>
  <si>
    <t>SB-29</t>
  </si>
  <si>
    <t>SB-82</t>
  </si>
  <si>
    <t>ESPUMIGENO ESB800</t>
  </si>
  <si>
    <t>Prov.Tubing Cap Inconel 625 1/4 ,36OD</t>
  </si>
  <si>
    <t>Kit Reparacion Pack off</t>
  </si>
  <si>
    <t>Prov valv de iny de fondo c/doble ch val</t>
  </si>
  <si>
    <t>Kit Rep valv iny de fondo c/check valve</t>
  </si>
  <si>
    <t>Provisón de barra de peso</t>
  </si>
  <si>
    <t>Acc de instal de sup para 5k psi</t>
  </si>
  <si>
    <t xml:space="preserve"> Espumígeno ESB 9846</t>
  </si>
  <si>
    <t>ESPUMIGENO ESB1590</t>
  </si>
  <si>
    <t>DESEMULSIONANTE DBN2446</t>
  </si>
  <si>
    <t>IPB953</t>
  </si>
  <si>
    <t>INHIBIDOR DE INCRUSTACIONES (IC5091)</t>
  </si>
  <si>
    <t>Antiespumante (ABC11)</t>
  </si>
  <si>
    <t>--&gt; Tiene Indicador de Borrado</t>
  </si>
  <si>
    <r>
      <t xml:space="preserve">Lineas de Contrato CM 1366 - </t>
    </r>
    <r>
      <rPr>
        <b/>
        <sz val="12"/>
        <color rgb="FFFF0000"/>
        <rFont val="Calibri"/>
        <family val="2"/>
        <scheme val="minor"/>
      </rPr>
      <t>POS 20</t>
    </r>
  </si>
  <si>
    <t>DBN-1487</t>
  </si>
  <si>
    <t>IC7001</t>
  </si>
  <si>
    <t>SERV MENSUAL BASICO</t>
  </si>
  <si>
    <t>ALQ EQUIPO DOSIFICADOR</t>
  </si>
  <si>
    <t>INHIBIDOR DE CORROSION CY8760W</t>
  </si>
  <si>
    <t>BIOCIDA BX936</t>
  </si>
  <si>
    <t>BIOCIDA BXC1133</t>
  </si>
  <si>
    <t>VISITA ADIC YAC - VEH LIV DIA HABIL</t>
  </si>
  <si>
    <t>DÍA</t>
  </si>
  <si>
    <t>IPB651CT - DISPERSANTE PARAFINAS</t>
  </si>
  <si>
    <t>CY50WCT - INHIBIDOR DE CORROSION</t>
  </si>
  <si>
    <t>SO4207 - SECUESTRANTE DE OXIGENO</t>
  </si>
  <si>
    <t>INHIBIDOR DE CORROSION CYB808</t>
  </si>
  <si>
    <t>SECUESTRANTE SULFHIDRICO BSH8080</t>
  </si>
  <si>
    <t>SOLVENTE TRIETILENGLICOL</t>
  </si>
  <si>
    <r>
      <t xml:space="preserve">Lineas de Contrato 4600001366 - </t>
    </r>
    <r>
      <rPr>
        <b/>
        <sz val="12"/>
        <color rgb="FFFF0000"/>
        <rFont val="Calibri"/>
        <family val="2"/>
        <scheme val="minor"/>
      </rPr>
      <t>POS 10</t>
    </r>
  </si>
  <si>
    <t>AFE</t>
  </si>
  <si>
    <t>BMO</t>
  </si>
  <si>
    <t>PECOM SERVICIOS ENERGIA S.A</t>
  </si>
  <si>
    <t>MDM2014</t>
  </si>
  <si>
    <t>MDM2015</t>
  </si>
  <si>
    <t>MDM2016</t>
  </si>
  <si>
    <t>PAD21</t>
  </si>
  <si>
    <t>PAD26</t>
  </si>
  <si>
    <t>PAD44</t>
  </si>
  <si>
    <t>PAD35</t>
  </si>
  <si>
    <t>PAD10</t>
  </si>
  <si>
    <t>PAD48</t>
  </si>
  <si>
    <t>PAD30</t>
  </si>
  <si>
    <t>BPE</t>
  </si>
  <si>
    <t>MDM</t>
  </si>
  <si>
    <t>PAD20</t>
  </si>
  <si>
    <t>PAD34</t>
  </si>
  <si>
    <t>AMOR</t>
  </si>
  <si>
    <t>BP</t>
  </si>
  <si>
    <t>PAD AMOR</t>
  </si>
  <si>
    <t>ESB9846</t>
  </si>
  <si>
    <t>ESB1590</t>
  </si>
  <si>
    <t>DBN1446</t>
  </si>
  <si>
    <t>BPT</t>
  </si>
  <si>
    <t>AM</t>
  </si>
  <si>
    <t>AR10</t>
  </si>
  <si>
    <t>UTAMOLIGAS</t>
  </si>
  <si>
    <t>AVBPELICOM</t>
  </si>
  <si>
    <t>AVBPELIBAT</t>
  </si>
  <si>
    <t>UTBPTLEPPT</t>
  </si>
  <si>
    <t>UTBPTLICOM</t>
  </si>
  <si>
    <t>UTBPTLIBAT</t>
  </si>
  <si>
    <t>MDM2013</t>
  </si>
  <si>
    <t>VRU PTC EL</t>
  </si>
  <si>
    <t>EL</t>
  </si>
  <si>
    <t>PAD32</t>
  </si>
  <si>
    <t>IPB650A</t>
  </si>
  <si>
    <t>BSH8080</t>
  </si>
  <si>
    <t>ESB900</t>
  </si>
  <si>
    <t>BMO2064</t>
  </si>
  <si>
    <t>BMO2052</t>
  </si>
  <si>
    <t>SB14</t>
  </si>
  <si>
    <t>PAD50</t>
  </si>
  <si>
    <t xml:space="preserve">PAD 8 </t>
  </si>
  <si>
    <t>IC5091</t>
  </si>
  <si>
    <t>DBN2446</t>
  </si>
  <si>
    <t>UTAMOLIBAT</t>
  </si>
  <si>
    <t>AVBPELEPPT</t>
  </si>
  <si>
    <t>BPT2</t>
  </si>
  <si>
    <t>UTBP2LIBAT</t>
  </si>
  <si>
    <t>CY8765</t>
  </si>
  <si>
    <t>nueva lista 1,72</t>
  </si>
  <si>
    <t>PAD68</t>
  </si>
  <si>
    <t>ALQUILER EQUIPO DOSIFICADOR Electrico</t>
  </si>
  <si>
    <t>ALQUILER EQUIPO DOSIFICADOR Solar</t>
  </si>
  <si>
    <t>$</t>
  </si>
  <si>
    <t xml:space="preserve">nueva lista </t>
  </si>
  <si>
    <t>Fecha</t>
  </si>
  <si>
    <t>Producto</t>
  </si>
  <si>
    <t>Observaciones</t>
  </si>
  <si>
    <t>PAD 8 LÍNEA GENERAL</t>
  </si>
  <si>
    <t>PAD 8 LÍNEA DE CONTROL</t>
  </si>
  <si>
    <t>BPO PAD 48 COLECTOR GENERAL</t>
  </si>
  <si>
    <t>BPO PAD 48 COLECTOR DE CONTROL</t>
  </si>
  <si>
    <t>PAD 31 LÍNEA GENERAL</t>
  </si>
  <si>
    <t>PAD 31 LÍNEA DE CONTROL</t>
  </si>
  <si>
    <t>PAD 20</t>
  </si>
  <si>
    <t>ABC11</t>
  </si>
  <si>
    <t>PAD-30 LÍNEA GENERAL</t>
  </si>
  <si>
    <t>MDM 2013</t>
  </si>
  <si>
    <t>MDM 2014</t>
  </si>
  <si>
    <t>MDM 2015</t>
  </si>
  <si>
    <t>BP-1010</t>
  </si>
  <si>
    <t>PAD 21</t>
  </si>
  <si>
    <t>PAD 26</t>
  </si>
  <si>
    <t>PAD 35</t>
  </si>
  <si>
    <t>PAD 44</t>
  </si>
  <si>
    <t>PAD 50</t>
  </si>
  <si>
    <t>Servicio de telemetria</t>
  </si>
  <si>
    <t>Telemetria</t>
  </si>
  <si>
    <t>AVVISLPTC</t>
  </si>
  <si>
    <t>AR14</t>
  </si>
  <si>
    <t>AR13</t>
  </si>
  <si>
    <t>INHIBIDOR DE PARAFINAS IPB279</t>
  </si>
  <si>
    <t>nuevo</t>
  </si>
  <si>
    <t>Inhibidor de Corrosión CY8765</t>
  </si>
  <si>
    <t>UDS</t>
  </si>
  <si>
    <t>SGPQ Sistema de Gestión de Productos Químicos PQB</t>
  </si>
  <si>
    <t>Fecha de
Stock</t>
  </si>
  <si>
    <t>INFORME DE RELLENADO</t>
  </si>
  <si>
    <t>Cliente:</t>
  </si>
  <si>
    <t>Fecha Desde:</t>
  </si>
  <si>
    <t>Hasta:</t>
  </si>
  <si>
    <t>Todas</t>
  </si>
  <si>
    <t>CATRIEL</t>
  </si>
  <si>
    <t>Recipiente</t>
  </si>
  <si>
    <t>Control</t>
  </si>
  <si>
    <t>Bomba</t>
  </si>
  <si>
    <t>Operador</t>
  </si>
  <si>
    <t>Ubicación</t>
  </si>
  <si>
    <t>Estimaciones</t>
  </si>
  <si>
    <t>Distancias</t>
  </si>
  <si>
    <t>Consumo Rango de Fecha</t>
  </si>
  <si>
    <t>Tabla de Defasaje</t>
  </si>
  <si>
    <t>Jefe Producción</t>
  </si>
  <si>
    <t>C.Costo</t>
  </si>
  <si>
    <t xml:space="preserve">Propuesta Técnica </t>
  </si>
  <si>
    <t xml:space="preserve">Fecha Propuesta Técnica </t>
  </si>
  <si>
    <t>Operativo</t>
  </si>
  <si>
    <t>Parte de Reposición Nro.</t>
  </si>
  <si>
    <t>Bateria</t>
  </si>
  <si>
    <t>Pozo</t>
  </si>
  <si>
    <t>Rcp.</t>
  </si>
  <si>
    <t xml:space="preserve">Pto. aplicación </t>
  </si>
  <si>
    <t>Frecuecia
Días</t>
  </si>
  <si>
    <t>Hora</t>
  </si>
  <si>
    <t>Días</t>
  </si>
  <si>
    <t>Prod. Nombre</t>
  </si>
  <si>
    <t>Dosif. Tipo</t>
  </si>
  <si>
    <t>Tipo de Recipiente</t>
  </si>
  <si>
    <t>Capacidad</t>
  </si>
  <si>
    <t>Dil.</t>
  </si>
  <si>
    <t>Prop. [%]</t>
  </si>
  <si>
    <t>Niv. Anterior</t>
  </si>
  <si>
    <t>Niv. Inicial</t>
  </si>
  <si>
    <t>Niv. Reposición</t>
  </si>
  <si>
    <t>Niv. Final</t>
  </si>
  <si>
    <t>Dosif. Estimados [l/día]</t>
  </si>
  <si>
    <t>Dosif. Inst.</t>
  </si>
  <si>
    <t>Dosif. x dif. niv. [l/día]</t>
  </si>
  <si>
    <t>Dif. Rep. x consumo estipulado</t>
  </si>
  <si>
    <t>Dif. Rep. x dif. niv.</t>
  </si>
  <si>
    <t>Primer nivel inicial</t>
  </si>
  <si>
    <t>Rellenado acumulado</t>
  </si>
  <si>
    <t>Presión [Kg/cm2]</t>
  </si>
  <si>
    <t>Visita</t>
  </si>
  <si>
    <t>Prod. Bruta [m³/día]</t>
  </si>
  <si>
    <t>Prod. Neta [m³/día]</t>
  </si>
  <si>
    <t>Agua apor. [m³/día]</t>
  </si>
  <si>
    <t>GAS [m³/día]</t>
  </si>
  <si>
    <t>Marca
Bomba</t>
  </si>
  <si>
    <t>Modelo
Bomba</t>
  </si>
  <si>
    <t>N° Serie
Bomba</t>
  </si>
  <si>
    <t>Propiedad
Equipo</t>
  </si>
  <si>
    <t>Cod.</t>
  </si>
  <si>
    <t>Vehículo</t>
  </si>
  <si>
    <t>Operador 1</t>
  </si>
  <si>
    <t>Operador 2</t>
  </si>
  <si>
    <t>Locación</t>
  </si>
  <si>
    <t>Zona</t>
  </si>
  <si>
    <t>Distrito</t>
  </si>
  <si>
    <t>Yacimiento</t>
  </si>
  <si>
    <t>Concatenar PDD</t>
  </si>
  <si>
    <t>Cantidad PDD</t>
  </si>
  <si>
    <t>Dias de Producto D.E.</t>
  </si>
  <si>
    <t>Fecha sin Producto D.E.</t>
  </si>
  <si>
    <t>Dias de Producto D.I.</t>
  </si>
  <si>
    <t>Fecha sin Producto D.I.</t>
  </si>
  <si>
    <t>Dias de Producto D.DN.</t>
  </si>
  <si>
    <t>Fecha sin Producto D.DN.</t>
  </si>
  <si>
    <t>Desvio de dosificación</t>
  </si>
  <si>
    <t>item</t>
  </si>
  <si>
    <t>Desfasaje de dosis</t>
  </si>
  <si>
    <t>Stock en campo</t>
  </si>
  <si>
    <t>Distancia en metros.</t>
  </si>
  <si>
    <t>Distancia en KM.</t>
  </si>
  <si>
    <t>Capacidad de recipiente</t>
  </si>
  <si>
    <t>Planificado</t>
  </si>
  <si>
    <t>Consumo</t>
  </si>
  <si>
    <t>Desde [l/día]</t>
  </si>
  <si>
    <t>Hasta [l/día]</t>
  </si>
  <si>
    <t>Desfasaje de dosis (+-)</t>
  </si>
  <si>
    <t>EDUARDO AMBROSIO</t>
  </si>
  <si>
    <t>N/A</t>
  </si>
  <si>
    <t>Línea.-</t>
  </si>
  <si>
    <t>C</t>
  </si>
  <si>
    <t>CT</t>
  </si>
  <si>
    <t>N</t>
  </si>
  <si>
    <t>S/D</t>
  </si>
  <si>
    <t>BBA01</t>
  </si>
  <si>
    <t>PECOM SERVICIOS ENERGIA S A</t>
  </si>
  <si>
    <t>MOYANO SAUL JONATHAN</t>
  </si>
  <si>
    <t/>
  </si>
  <si>
    <t>SIN LOCACIÓN</t>
  </si>
  <si>
    <t>ENTRE LOMAS</t>
  </si>
  <si>
    <t xml:space="preserve"> </t>
  </si>
  <si>
    <t>ELO</t>
  </si>
  <si>
    <t>COMPRESOR N°1</t>
  </si>
  <si>
    <t>Salida de Compresora</t>
  </si>
  <si>
    <t>843 - VISTA OIL &amp; GAS ARGENTINA S.A.</t>
  </si>
  <si>
    <t>843</t>
  </si>
  <si>
    <t>AM 1</t>
  </si>
  <si>
    <t>IPB279</t>
  </si>
  <si>
    <t>8157</t>
  </si>
  <si>
    <t>IVECO-170E25-ORE052 TECTOR</t>
  </si>
  <si>
    <t>RIVAS JORGE</t>
  </si>
  <si>
    <t>AGUILA MORA</t>
  </si>
  <si>
    <t>S</t>
  </si>
  <si>
    <t>AM 1011</t>
  </si>
  <si>
    <t>Boca de Pozo</t>
  </si>
  <si>
    <t>AM 1012</t>
  </si>
  <si>
    <t>AM 5</t>
  </si>
  <si>
    <t>PLANTA A. MORA CY8765</t>
  </si>
  <si>
    <t>GASODUCTO</t>
  </si>
  <si>
    <t>PLANTA AM AUXILIAR</t>
  </si>
  <si>
    <t>CONTROL</t>
  </si>
  <si>
    <t>Dosificadora parada.</t>
  </si>
  <si>
    <t>PLANTA AM COMPRESOR 1 Y 2</t>
  </si>
  <si>
    <t>PLANTA AM COMPRESOR 3</t>
  </si>
  <si>
    <t>PLANTA AM GASODUCTO</t>
  </si>
  <si>
    <t>PLANTA AM GENERAL</t>
  </si>
  <si>
    <t>General</t>
  </si>
  <si>
    <t>PLANTA AM SEP GRAL</t>
  </si>
  <si>
    <t>Separador general.-</t>
  </si>
  <si>
    <t>12:05</t>
  </si>
  <si>
    <t>6475</t>
  </si>
  <si>
    <t>MERCEDES BENZ</t>
  </si>
  <si>
    <t>VRU PTC</t>
  </si>
  <si>
    <t>Servicio de Operador/Recorredor [ARS/mes]</t>
  </si>
  <si>
    <t>Servicio de Reposición de PQ en Campo x Visita [ARS/visita]</t>
  </si>
  <si>
    <t>mes</t>
  </si>
  <si>
    <t>10:06</t>
  </si>
  <si>
    <t>11:37</t>
  </si>
  <si>
    <t>12:03</t>
  </si>
  <si>
    <t>Dosificadora parada por falla en carga de batería.</t>
  </si>
  <si>
    <t>13:14</t>
  </si>
  <si>
    <t>11:11</t>
  </si>
  <si>
    <t>12:54</t>
  </si>
  <si>
    <t>12:01</t>
  </si>
  <si>
    <t>12:52</t>
  </si>
  <si>
    <t>11:58</t>
  </si>
  <si>
    <t>16:00</t>
  </si>
  <si>
    <t>10:31</t>
  </si>
  <si>
    <t>XXXX;XXXX;6</t>
  </si>
  <si>
    <t>11</t>
  </si>
  <si>
    <t>14:52</t>
  </si>
  <si>
    <t>10</t>
  </si>
  <si>
    <t>13:49</t>
  </si>
  <si>
    <t>3</t>
  </si>
  <si>
    <t>09:49</t>
  </si>
  <si>
    <t>10:30</t>
  </si>
  <si>
    <t>15:19</t>
  </si>
  <si>
    <t>13:50</t>
  </si>
  <si>
    <t>11:12</t>
  </si>
  <si>
    <t>7</t>
  </si>
  <si>
    <t>12:45</t>
  </si>
  <si>
    <t>20</t>
  </si>
  <si>
    <t>64</t>
  </si>
  <si>
    <t>10:28</t>
  </si>
  <si>
    <t>2</t>
  </si>
  <si>
    <t>13:15</t>
  </si>
  <si>
    <t>10:29</t>
  </si>
  <si>
    <t>10:51</t>
  </si>
  <si>
    <t>14:37</t>
  </si>
  <si>
    <t>12</t>
  </si>
  <si>
    <t>13:13</t>
  </si>
  <si>
    <t>Se reanuda tratamiento .</t>
  </si>
  <si>
    <t>22</t>
  </si>
  <si>
    <t>14:22</t>
  </si>
  <si>
    <t>241</t>
  </si>
  <si>
    <t>14:50</t>
  </si>
  <si>
    <t>176</t>
  </si>
  <si>
    <t>11:49</t>
  </si>
  <si>
    <t>4</t>
  </si>
  <si>
    <t>11:00</t>
  </si>
  <si>
    <t>5</t>
  </si>
  <si>
    <t>12:29</t>
  </si>
  <si>
    <t>196</t>
  </si>
  <si>
    <t>15:20</t>
  </si>
  <si>
    <t>2218</t>
  </si>
  <si>
    <t>10:13</t>
  </si>
  <si>
    <t>253</t>
  </si>
  <si>
    <t>12:37</t>
  </si>
  <si>
    <t>206</t>
  </si>
  <si>
    <t>12:21</t>
  </si>
  <si>
    <t>11:16</t>
  </si>
  <si>
    <t>204</t>
  </si>
  <si>
    <t>203</t>
  </si>
  <si>
    <t>200</t>
  </si>
  <si>
    <t>12:26</t>
  </si>
  <si>
    <t>231</t>
  </si>
  <si>
    <t>254</t>
  </si>
  <si>
    <t>10:12</t>
  </si>
  <si>
    <t>12:32</t>
  </si>
  <si>
    <t>258</t>
  </si>
  <si>
    <t>10:11</t>
  </si>
  <si>
    <t>12:33</t>
  </si>
  <si>
    <t>12:28</t>
  </si>
  <si>
    <t>15:21</t>
  </si>
  <si>
    <t>12:38</t>
  </si>
  <si>
    <t>186</t>
  </si>
  <si>
    <t>12:20</t>
  </si>
  <si>
    <t>10:08</t>
  </si>
  <si>
    <t>12:23</t>
  </si>
  <si>
    <t>11:29</t>
  </si>
  <si>
    <t>Se ajusta a dosis solicitada (40 l/d)</t>
  </si>
  <si>
    <t>12:56</t>
  </si>
  <si>
    <t>Se reanuda tratamiento según dosis sugerida (10l/d)</t>
  </si>
  <si>
    <t>217</t>
  </si>
  <si>
    <t>218</t>
  </si>
  <si>
    <t>BAJADA DEL PALO</t>
  </si>
  <si>
    <t>Capilar</t>
  </si>
  <si>
    <t>21:27</t>
  </si>
  <si>
    <t>8613</t>
  </si>
  <si>
    <t>MERCEDES BENZ ATEGO 1720</t>
  </si>
  <si>
    <t>CENTENO SERGIO BAUTISTA</t>
  </si>
  <si>
    <t>76039</t>
  </si>
  <si>
    <t>22:41</t>
  </si>
  <si>
    <t>22:36</t>
  </si>
  <si>
    <t>12:58</t>
  </si>
  <si>
    <t>3846</t>
  </si>
  <si>
    <t>21:35</t>
  </si>
  <si>
    <t>Bomba Dosificadora</t>
  </si>
  <si>
    <t>ACCIONAMIENTO ELÉCTRICO</t>
  </si>
  <si>
    <t>20705-26</t>
  </si>
  <si>
    <t>NEUQUÉN</t>
  </si>
  <si>
    <t>BORDE MONTUOSO</t>
  </si>
  <si>
    <t>74705</t>
  </si>
  <si>
    <t>22:44</t>
  </si>
  <si>
    <t>22:39</t>
  </si>
  <si>
    <t>13:01</t>
  </si>
  <si>
    <t>15483</t>
  </si>
  <si>
    <t>Bomba Dosificadora Solar</t>
  </si>
  <si>
    <t>ACCIONAMIENTO SOLAR</t>
  </si>
  <si>
    <t>1004</t>
  </si>
  <si>
    <t>77596</t>
  </si>
  <si>
    <t>22:45</t>
  </si>
  <si>
    <t>77597</t>
  </si>
  <si>
    <t>19135</t>
  </si>
  <si>
    <t>Linea General.-</t>
  </si>
  <si>
    <t>21:22</t>
  </si>
  <si>
    <t>DBN2446CT</t>
  </si>
  <si>
    <t>74357</t>
  </si>
  <si>
    <t>22:37</t>
  </si>
  <si>
    <t>22:25</t>
  </si>
  <si>
    <t>6560</t>
  </si>
  <si>
    <t>21:23</t>
  </si>
  <si>
    <t>6562</t>
  </si>
  <si>
    <t>BPO PAD 10</t>
  </si>
  <si>
    <t>INYECCIÓN GAS LIFT</t>
  </si>
  <si>
    <t>21:37</t>
  </si>
  <si>
    <t>BAJADA DEL PALO OESTE</t>
  </si>
  <si>
    <t>22:48</t>
  </si>
  <si>
    <t>13:03</t>
  </si>
  <si>
    <t>Separador</t>
  </si>
  <si>
    <t>21:13</t>
  </si>
  <si>
    <t>80031</t>
  </si>
  <si>
    <t>22:23</t>
  </si>
  <si>
    <t>80030</t>
  </si>
  <si>
    <t>22:17</t>
  </si>
  <si>
    <t>12:42</t>
  </si>
  <si>
    <t>19340</t>
  </si>
  <si>
    <t>COLECTOR GENERAL</t>
  </si>
  <si>
    <t>12:43</t>
  </si>
  <si>
    <t>BPO-2481</t>
  </si>
  <si>
    <t>80029</t>
  </si>
  <si>
    <t>BPO-2482</t>
  </si>
  <si>
    <t>21:14</t>
  </si>
  <si>
    <t>BPO-2483</t>
  </si>
  <si>
    <t>12:44</t>
  </si>
  <si>
    <t>24572</t>
  </si>
  <si>
    <t>BPO-2484</t>
  </si>
  <si>
    <t>22:24</t>
  </si>
  <si>
    <t>0</t>
  </si>
  <si>
    <t>Gas Lift</t>
  </si>
  <si>
    <t>21:38</t>
  </si>
  <si>
    <t>79875</t>
  </si>
  <si>
    <t>79874</t>
  </si>
  <si>
    <t>13:04</t>
  </si>
  <si>
    <t>8371</t>
  </si>
  <si>
    <t>21:39</t>
  </si>
  <si>
    <t>79288</t>
  </si>
  <si>
    <t>22:42</t>
  </si>
  <si>
    <t>7306</t>
  </si>
  <si>
    <t>21:15</t>
  </si>
  <si>
    <t>Se recuperan 500 LTS para agregar al general</t>
  </si>
  <si>
    <t>79488</t>
  </si>
  <si>
    <t>22:28</t>
  </si>
  <si>
    <t>DOCIFICADORA PARADA</t>
  </si>
  <si>
    <t>22:18</t>
  </si>
  <si>
    <t>23094</t>
  </si>
  <si>
    <t>Entrada de Colector General</t>
  </si>
  <si>
    <t>21:17</t>
  </si>
  <si>
    <t>Se agregan 500 LTS recuperado de control</t>
  </si>
  <si>
    <t>79489</t>
  </si>
  <si>
    <t>22:29</t>
  </si>
  <si>
    <t>23096</t>
  </si>
  <si>
    <t>PAD 32 COLECTOR CTROL</t>
  </si>
  <si>
    <t>75964</t>
  </si>
  <si>
    <t>75963</t>
  </si>
  <si>
    <t>22:19</t>
  </si>
  <si>
    <t>12:47</t>
  </si>
  <si>
    <t>22717</t>
  </si>
  <si>
    <t>PAD 32 COLECTOR GRAL</t>
  </si>
  <si>
    <t>21:18</t>
  </si>
  <si>
    <t>22:21</t>
  </si>
  <si>
    <t>22714</t>
  </si>
  <si>
    <t>PAD 34 COLECTOR CTROL</t>
  </si>
  <si>
    <t>22:30</t>
  </si>
  <si>
    <t>PAD 34 COLECTOR CTROL ELECTRI</t>
  </si>
  <si>
    <t>12:48</t>
  </si>
  <si>
    <t>22713</t>
  </si>
  <si>
    <t>PAD 34 COLECTOR GRAL</t>
  </si>
  <si>
    <t>21:19</t>
  </si>
  <si>
    <t>Docificadora en marcha</t>
  </si>
  <si>
    <t>22:31</t>
  </si>
  <si>
    <t>22:20</t>
  </si>
  <si>
    <t>78754</t>
  </si>
  <si>
    <t>22:49</t>
  </si>
  <si>
    <t>6616</t>
  </si>
  <si>
    <t>21:40</t>
  </si>
  <si>
    <t>SE PURGA DOCIFICADORA</t>
  </si>
  <si>
    <t>13:05</t>
  </si>
  <si>
    <t>21:42</t>
  </si>
  <si>
    <t>22:43</t>
  </si>
  <si>
    <t>Salida del separador.-</t>
  </si>
  <si>
    <t>ACCIONAMIENTO ELECTRICO</t>
  </si>
  <si>
    <t>T40092-04</t>
  </si>
  <si>
    <t>VISTA OIL &amp; GAS ARGENTINA S.A.</t>
  </si>
  <si>
    <t>85614</t>
  </si>
  <si>
    <t>22:32</t>
  </si>
  <si>
    <t>85615</t>
  </si>
  <si>
    <t>12:51</t>
  </si>
  <si>
    <t>30801</t>
  </si>
  <si>
    <t>21:20</t>
  </si>
  <si>
    <t>T40316-01</t>
  </si>
  <si>
    <t>22:33</t>
  </si>
  <si>
    <t>12:50</t>
  </si>
  <si>
    <t>21:21</t>
  </si>
  <si>
    <t>72064</t>
  </si>
  <si>
    <t>22:35</t>
  </si>
  <si>
    <t>72063</t>
  </si>
  <si>
    <t>160</t>
  </si>
  <si>
    <t>22:22</t>
  </si>
  <si>
    <t>166</t>
  </si>
  <si>
    <t>No disponible</t>
  </si>
  <si>
    <t>BPO PAD 31</t>
  </si>
  <si>
    <t>BPO 2311</t>
  </si>
  <si>
    <t>23093</t>
  </si>
  <si>
    <t>BPO 2312</t>
  </si>
  <si>
    <t>BPO 2313</t>
  </si>
  <si>
    <t>12:53</t>
  </si>
  <si>
    <t>23091</t>
  </si>
  <si>
    <t>BPO PAD 8</t>
  </si>
  <si>
    <t>BPO 2081</t>
  </si>
  <si>
    <t>85564</t>
  </si>
  <si>
    <t>85563</t>
  </si>
  <si>
    <t>30780</t>
  </si>
  <si>
    <t>BPO 2082</t>
  </si>
  <si>
    <t>BPO 2083</t>
  </si>
  <si>
    <t>30784</t>
  </si>
  <si>
    <t>BPO 2084</t>
  </si>
  <si>
    <t>8141</t>
  </si>
  <si>
    <t>IVECO TECTOR 170 E25</t>
  </si>
  <si>
    <t>SILVINA GIMENEZ</t>
  </si>
  <si>
    <t>09:05</t>
  </si>
  <si>
    <t>21:29</t>
  </si>
  <si>
    <t>MEDANOS DE LAS MORAS</t>
  </si>
  <si>
    <t>83342</t>
  </si>
  <si>
    <t>22:38</t>
  </si>
  <si>
    <t>12:59</t>
  </si>
  <si>
    <t>31035</t>
  </si>
  <si>
    <t>21:30</t>
  </si>
  <si>
    <t>31037</t>
  </si>
  <si>
    <t>ACCIONAMIENTO NEUMÁTICO</t>
  </si>
  <si>
    <t>T36446-05</t>
  </si>
  <si>
    <t>83343</t>
  </si>
  <si>
    <t>21:31</t>
  </si>
  <si>
    <t>13:00</t>
  </si>
  <si>
    <t>31034</t>
  </si>
  <si>
    <t>21:32</t>
  </si>
  <si>
    <t>T-22682-62</t>
  </si>
  <si>
    <t>31036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</si>
</sst>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dd/mm/yy"/>
    <numFmt numFmtId="167" formatCode="_-* #,##0.000_-;\-* #,##0.000_-;_-* &quot;-&quot;??_-;_-@_-"/>
    <numFmt numFmtId="168" formatCode="_ &quot;$&quot;\ * #,##0.00_ ;_ &quot;$&quot;\ * \-#,##0.00_ ;_ &quot;$&quot;\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9"/>
      <color indexed="10"/>
      <name val="Tahoma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ahoma"/>
      <family val="2"/>
    </font>
    <font>
      <sz val="11"/>
      <color indexed="8"/>
      <name val="Calibri"/>
      <family val="2"/>
      <scheme val="minor"/>
    </font>
    <font>
      <b/>
      <sz val="11.25"/>
      <color theme="1"/>
      <name val="Tahoma"/>
      <family val="2"/>
    </font>
    <font>
      <b/>
      <sz val="8.25"/>
      <color theme="1"/>
      <name val="Microsoft Sans Serif"/>
      <family val="2"/>
    </font>
    <font>
      <b/>
      <sz val="9"/>
      <color indexed="0"/>
      <name val="Microsoft Sans Serif"/>
      <family val="2"/>
    </font>
    <font>
      <sz val="9.75"/>
      <color theme="1"/>
      <name val="Microsoft Sans Serif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4" fontId="1" fillId="0" borderId="0" applyFont="0" applyFill="0" applyBorder="0" applyAlignment="0" applyProtection="0"/>
    <xf numFmtId="168" fontId="2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4" borderId="4" xfId="0" applyFill="1" applyBorder="1" applyAlignment="1">
      <alignment horizontal="centerContinuous" vertical="center"/>
    </xf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5" fontId="0" fillId="0" borderId="4" xfId="1" applyNumberFormat="1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Continuous" vertical="center"/>
    </xf>
    <xf numFmtId="0" fontId="4" fillId="6" borderId="10" xfId="0" applyFont="1" applyFill="1" applyBorder="1" applyAlignment="1">
      <alignment horizontal="centerContinuous" vertical="center"/>
    </xf>
    <xf numFmtId="0" fontId="4" fillId="6" borderId="2" xfId="0" applyFont="1" applyFill="1" applyBorder="1" applyAlignment="1">
      <alignment horizontal="centerContinuous" vertical="center"/>
    </xf>
    <xf numFmtId="0" fontId="4" fillId="6" borderId="3" xfId="0" applyFont="1" applyFill="1" applyBorder="1" applyAlignment="1">
      <alignment horizontal="centerContinuous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4" fontId="4" fillId="7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7" borderId="12" xfId="0" quotePrefix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4" fontId="4" fillId="8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4" fillId="9" borderId="4" xfId="0" applyFont="1" applyFill="1" applyBorder="1" applyAlignment="1">
      <alignment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4" fontId="4" fillId="7" borderId="12" xfId="0" applyNumberFormat="1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43" fontId="0" fillId="7" borderId="4" xfId="1" applyFont="1" applyFill="1" applyBorder="1" applyAlignment="1">
      <alignment horizontal="center" vertical="center"/>
    </xf>
    <xf numFmtId="165" fontId="0" fillId="7" borderId="4" xfId="1" applyNumberFormat="1" applyFont="1" applyFill="1" applyBorder="1" applyAlignment="1">
      <alignment horizontal="center" vertical="center"/>
    </xf>
    <xf numFmtId="165" fontId="9" fillId="7" borderId="0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43" fontId="0" fillId="0" borderId="4" xfId="1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4" xfId="0" applyBorder="1"/>
    <xf numFmtId="4" fontId="4" fillId="9" borderId="4" xfId="0" applyNumberFormat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165" fontId="0" fillId="8" borderId="4" xfId="1" applyNumberFormat="1" applyFont="1" applyFill="1" applyBorder="1" applyAlignment="1">
      <alignment horizontal="center" vertical="center"/>
    </xf>
    <xf numFmtId="0" fontId="0" fillId="8" borderId="0" xfId="0" applyFill="1"/>
    <xf numFmtId="0" fontId="13" fillId="0" borderId="0" xfId="2" applyAlignment="1">
      <alignment vertical="top"/>
    </xf>
    <xf numFmtId="4" fontId="12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 wrapText="1"/>
    </xf>
    <xf numFmtId="1" fontId="12" fillId="0" borderId="0" xfId="2" applyNumberFormat="1" applyFont="1" applyAlignment="1">
      <alignment vertical="center" wrapText="1"/>
    </xf>
    <xf numFmtId="0" fontId="12" fillId="0" borderId="0" xfId="2" applyFont="1" applyAlignment="1">
      <alignment vertical="center" wrapText="1"/>
    </xf>
    <xf numFmtId="3" fontId="12" fillId="0" borderId="0" xfId="2" applyNumberFormat="1" applyFont="1" applyAlignment="1">
      <alignment vertical="center" wrapText="1"/>
    </xf>
    <xf numFmtId="0" fontId="13" fillId="0" borderId="0" xfId="2"/>
    <xf numFmtId="4" fontId="12" fillId="0" borderId="0" xfId="2" applyNumberFormat="1" applyFont="1" applyAlignment="1">
      <alignment horizontal="left" vertical="center" wrapText="1"/>
    </xf>
    <xf numFmtId="0" fontId="12" fillId="0" borderId="0" xfId="2" applyFont="1" applyAlignment="1">
      <alignment horizontal="left" vertical="center" wrapText="1"/>
    </xf>
    <xf numFmtId="4" fontId="13" fillId="0" borderId="0" xfId="2" applyNumberFormat="1" applyAlignment="1">
      <alignment horizontal="right"/>
    </xf>
    <xf numFmtId="4" fontId="13" fillId="0" borderId="0" xfId="2" applyNumberFormat="1"/>
    <xf numFmtId="3" fontId="13" fillId="0" borderId="0" xfId="2" applyNumberFormat="1"/>
    <xf numFmtId="1" fontId="13" fillId="0" borderId="0" xfId="2" applyNumberFormat="1"/>
    <xf numFmtId="14" fontId="13" fillId="0" borderId="0" xfId="2" applyNumberFormat="1"/>
    <xf numFmtId="4" fontId="13" fillId="0" borderId="0" xfId="2" applyNumberFormat="1" applyAlignment="1">
      <alignment horizontal="left"/>
    </xf>
    <xf numFmtId="9" fontId="13" fillId="0" borderId="0" xfId="2" applyNumberFormat="1"/>
    <xf numFmtId="4" fontId="1" fillId="10" borderId="14" xfId="3" applyNumberFormat="1" applyFont="1" applyFill="1" applyBorder="1" applyAlignment="1">
      <alignment horizontal="center" vertical="center" wrapText="1"/>
    </xf>
    <xf numFmtId="0" fontId="14" fillId="0" borderId="0" xfId="2" applyFont="1" applyAlignment="1">
      <alignment vertical="center" wrapText="1"/>
    </xf>
    <xf numFmtId="4" fontId="14" fillId="0" borderId="0" xfId="2" applyNumberFormat="1" applyFont="1" applyAlignment="1">
      <alignment vertical="center"/>
    </xf>
    <xf numFmtId="4" fontId="14" fillId="0" borderId="0" xfId="2" applyNumberFormat="1" applyFont="1" applyAlignment="1">
      <alignment vertical="center" wrapText="1"/>
    </xf>
    <xf numFmtId="1" fontId="14" fillId="0" borderId="0" xfId="2" applyNumberFormat="1" applyFont="1" applyAlignment="1">
      <alignment vertical="center" wrapText="1"/>
    </xf>
    <xf numFmtId="3" fontId="14" fillId="0" borderId="0" xfId="2" applyNumberFormat="1" applyFont="1" applyAlignment="1">
      <alignment vertical="center" wrapText="1"/>
    </xf>
    <xf numFmtId="4" fontId="14" fillId="0" borderId="0" xfId="2" applyNumberFormat="1" applyFont="1" applyAlignment="1">
      <alignment horizontal="left" vertical="center" wrapText="1"/>
    </xf>
    <xf numFmtId="0" fontId="13" fillId="0" borderId="0" xfId="2" applyAlignment="1">
      <alignment horizontal="left" vertical="center"/>
    </xf>
    <xf numFmtId="14" fontId="1" fillId="10" borderId="13" xfId="3" applyNumberFormat="1" applyFont="1" applyFill="1" applyBorder="1" applyAlignment="1">
      <alignment horizontal="center" vertical="center" wrapText="1"/>
    </xf>
    <xf numFmtId="0" fontId="13" fillId="0" borderId="0" xfId="2" applyAlignment="1">
      <alignment horizontal="right"/>
    </xf>
    <xf numFmtId="0" fontId="1" fillId="10" borderId="9" xfId="3" applyFont="1" applyFill="1" applyBorder="1" applyAlignment="1">
      <alignment vertical="top" wrapText="1"/>
    </xf>
    <xf numFmtId="4" fontId="1" fillId="10" borderId="10" xfId="3" applyNumberFormat="1" applyFont="1" applyFill="1" applyBorder="1" applyAlignment="1">
      <alignment vertical="top" wrapText="1"/>
    </xf>
    <xf numFmtId="1" fontId="1" fillId="10" borderId="10" xfId="3" applyNumberFormat="1" applyFont="1" applyFill="1" applyBorder="1" applyAlignment="1">
      <alignment vertical="top" wrapText="1"/>
    </xf>
    <xf numFmtId="3" fontId="1" fillId="10" borderId="10" xfId="3" applyNumberFormat="1" applyFont="1" applyFill="1" applyBorder="1" applyAlignment="1">
      <alignment vertical="top" wrapText="1"/>
    </xf>
    <xf numFmtId="4" fontId="1" fillId="10" borderId="10" xfId="3" applyNumberFormat="1" applyFont="1" applyFill="1" applyBorder="1" applyAlignment="1">
      <alignment horizontal="left" vertical="top" wrapText="1"/>
    </xf>
    <xf numFmtId="4" fontId="1" fillId="10" borderId="10" xfId="3" applyNumberFormat="1" applyFont="1" applyFill="1" applyBorder="1" applyAlignment="1">
      <alignment horizontal="left" vertical="center" wrapText="1"/>
    </xf>
    <xf numFmtId="4" fontId="1" fillId="10" borderId="10" xfId="3" applyNumberFormat="1" applyFont="1" applyFill="1" applyBorder="1" applyAlignment="1">
      <alignment horizontal="right" vertical="top" wrapText="1"/>
    </xf>
    <xf numFmtId="3" fontId="1" fillId="10" borderId="11" xfId="3" applyNumberFormat="1" applyFont="1" applyFill="1" applyBorder="1" applyAlignment="1">
      <alignment vertical="top" wrapText="1"/>
    </xf>
    <xf numFmtId="4" fontId="1" fillId="10" borderId="9" xfId="3" applyNumberFormat="1" applyFont="1" applyFill="1" applyBorder="1" applyAlignment="1">
      <alignment vertical="top" wrapText="1"/>
    </xf>
    <xf numFmtId="4" fontId="1" fillId="10" borderId="2" xfId="3" applyNumberFormat="1" applyFont="1" applyFill="1" applyBorder="1" applyAlignment="1">
      <alignment vertical="top" wrapText="1"/>
    </xf>
    <xf numFmtId="4" fontId="1" fillId="10" borderId="0" xfId="3" applyNumberFormat="1" applyFont="1" applyFill="1" applyAlignment="1">
      <alignment vertical="top" wrapText="1"/>
    </xf>
    <xf numFmtId="4" fontId="1" fillId="10" borderId="3" xfId="3" applyNumberFormat="1" applyFont="1" applyFill="1" applyBorder="1" applyAlignment="1">
      <alignment vertical="top" wrapText="1"/>
    </xf>
    <xf numFmtId="1" fontId="1" fillId="10" borderId="0" xfId="3" applyNumberFormat="1" applyFont="1" applyFill="1" applyAlignment="1">
      <alignment vertical="top" wrapText="1"/>
    </xf>
    <xf numFmtId="4" fontId="1" fillId="10" borderId="11" xfId="3" applyNumberFormat="1" applyFont="1" applyFill="1" applyBorder="1" applyAlignment="1">
      <alignment vertical="top" wrapText="1"/>
    </xf>
    <xf numFmtId="4" fontId="1" fillId="10" borderId="9" xfId="3" applyNumberFormat="1" applyFont="1" applyFill="1" applyBorder="1" applyAlignment="1">
      <alignment horizontal="left" vertical="top" wrapText="1"/>
    </xf>
    <xf numFmtId="4" fontId="1" fillId="10" borderId="1" xfId="3" applyNumberFormat="1" applyFont="1" applyFill="1" applyBorder="1" applyAlignment="1">
      <alignment vertical="top" wrapText="1"/>
    </xf>
    <xf numFmtId="3" fontId="1" fillId="10" borderId="9" xfId="3" applyNumberFormat="1" applyFont="1" applyFill="1" applyBorder="1" applyAlignment="1">
      <alignment vertical="top" wrapText="1"/>
    </xf>
    <xf numFmtId="9" fontId="1" fillId="10" borderId="4" xfId="3" applyNumberFormat="1" applyFont="1" applyFill="1" applyBorder="1" applyAlignment="1">
      <alignment vertical="top" wrapText="1"/>
    </xf>
    <xf numFmtId="3" fontId="13" fillId="0" borderId="0" xfId="2" applyNumberFormat="1" applyAlignment="1">
      <alignment horizontal="right"/>
    </xf>
    <xf numFmtId="14" fontId="18" fillId="0" borderId="0" xfId="4" applyNumberFormat="1" applyFont="1" applyAlignment="1">
      <alignment vertical="center"/>
    </xf>
    <xf numFmtId="9" fontId="18" fillId="0" borderId="16" xfId="4" applyNumberFormat="1" applyFont="1" applyBorder="1" applyAlignment="1">
      <alignment vertical="center"/>
    </xf>
    <xf numFmtId="0" fontId="19" fillId="0" borderId="4" xfId="0" applyFont="1" applyBorder="1" applyAlignment="1">
      <alignment horizontal="center" vertical="center" wrapText="1"/>
    </xf>
    <xf numFmtId="3" fontId="20" fillId="0" borderId="4" xfId="5" applyNumberFormat="1" applyFont="1" applyBorder="1" applyAlignment="1">
      <alignment horizontal="center" vertical="center"/>
    </xf>
    <xf numFmtId="167" fontId="0" fillId="0" borderId="4" xfId="1" applyNumberFormat="1" applyFont="1" applyBorder="1" applyAlignment="1">
      <alignment horizontal="center" vertical="center"/>
    </xf>
    <xf numFmtId="0" fontId="1" fillId="10" borderId="10" xfId="3" applyFont="1" applyFill="1" applyBorder="1" applyAlignment="1">
      <alignment horizontal="center" vertical="top" wrapText="1"/>
    </xf>
    <xf numFmtId="4" fontId="1" fillId="10" borderId="10" xfId="3" applyNumberFormat="1" applyFont="1" applyFill="1" applyBorder="1" applyAlignment="1">
      <alignment horizontal="center" vertical="top" wrapText="1"/>
    </xf>
    <xf numFmtId="0" fontId="15" fillId="0" borderId="0" xfId="2" applyFont="1" applyAlignment="1">
      <alignment vertical="center" wrapText="1"/>
    </xf>
    <xf numFmtId="4" fontId="16" fillId="0" borderId="0" xfId="2" applyNumberFormat="1" applyFont="1" applyAlignment="1">
      <alignment vertical="center" wrapText="1"/>
    </xf>
    <xf numFmtId="4" fontId="17" fillId="0" borderId="0" xfId="2" applyNumberFormat="1" applyFont="1" applyAlignment="1">
      <alignment vertical="center" wrapText="1"/>
    </xf>
    <xf numFmtId="1" fontId="15" fillId="0" borderId="0" xfId="2" applyNumberFormat="1" applyFont="1" applyAlignment="1">
      <alignment vertical="center" wrapText="1"/>
    </xf>
    <xf numFmtId="166" fontId="13" fillId="0" borderId="0" xfId="2" applyNumberFormat="1"/>
    <xf numFmtId="3" fontId="16" fillId="0" borderId="0" xfId="2" applyNumberFormat="1" applyFont="1" applyAlignment="1">
      <alignment vertical="center" wrapText="1"/>
    </xf>
    <xf numFmtId="3" fontId="15" fillId="0" borderId="0" xfId="2" applyNumberFormat="1" applyFont="1" applyAlignment="1">
      <alignment vertical="center" wrapText="1"/>
    </xf>
    <xf numFmtId="0" fontId="13" fillId="0" borderId="0" xfId="2" applyAlignment="1">
      <alignment horizontal="left"/>
    </xf>
    <xf numFmtId="3" fontId="13" fillId="0" borderId="0" xfId="2" applyNumberFormat="1" applyAlignment="1">
      <alignment horizontal="left"/>
    </xf>
    <xf numFmtId="4" fontId="13" fillId="0" borderId="0" xfId="2" applyNumberFormat="1" applyAlignment="1">
      <alignment horizontal="left" vertical="center"/>
    </xf>
    <xf numFmtId="4" fontId="13" fillId="0" borderId="0" xfId="2" applyNumberFormat="1" applyAlignment="1">
      <alignment vertical="top"/>
    </xf>
    <xf numFmtId="3" fontId="18" fillId="0" borderId="0" xfId="2" applyNumberFormat="1" applyFont="1" applyAlignment="1">
      <alignment horizontal="right" vertical="center"/>
    </xf>
    <xf numFmtId="14" fontId="18" fillId="0" borderId="0" xfId="2" applyNumberFormat="1" applyFont="1" applyAlignment="1">
      <alignment horizontal="right" vertical="center"/>
    </xf>
    <xf numFmtId="3" fontId="18" fillId="0" borderId="0" xfId="2" applyNumberFormat="1" applyFont="1" applyAlignment="1">
      <alignment vertical="center"/>
    </xf>
    <xf numFmtId="3" fontId="13" fillId="0" borderId="0" xfId="2" applyNumberFormat="1" applyAlignment="1">
      <alignment vertical="top"/>
    </xf>
    <xf numFmtId="0" fontId="18" fillId="0" borderId="15" xfId="2" applyFont="1" applyBorder="1" applyAlignment="1">
      <alignment horizontal="right" vertical="center"/>
    </xf>
    <xf numFmtId="0" fontId="18" fillId="0" borderId="16" xfId="2" applyFont="1" applyBorder="1" applyAlignment="1">
      <alignment horizontal="right" vertical="center"/>
    </xf>
    <xf numFmtId="0" fontId="18" fillId="0" borderId="16" xfId="2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10" borderId="9" xfId="3" applyFont="1" applyFill="1" applyBorder="1" applyAlignment="1">
      <alignment horizontal="center" vertical="top" wrapText="1"/>
    </xf>
    <xf numFmtId="0" fontId="1" fillId="10" borderId="10" xfId="3" applyFont="1" applyFill="1" applyBorder="1" applyAlignment="1">
      <alignment horizontal="center" vertical="top" wrapText="1"/>
    </xf>
    <xf numFmtId="0" fontId="1" fillId="10" borderId="11" xfId="3" applyFont="1" applyFill="1" applyBorder="1" applyAlignment="1">
      <alignment horizontal="center" vertical="top" wrapText="1"/>
    </xf>
    <xf numFmtId="3" fontId="1" fillId="10" borderId="9" xfId="3" applyNumberFormat="1" applyFont="1" applyFill="1" applyBorder="1" applyAlignment="1">
      <alignment horizontal="center"/>
    </xf>
    <xf numFmtId="3" fontId="1" fillId="10" borderId="11" xfId="3" applyNumberFormat="1" applyFont="1" applyFill="1" applyBorder="1" applyAlignment="1">
      <alignment horizontal="center"/>
    </xf>
    <xf numFmtId="0" fontId="1" fillId="10" borderId="9" xfId="3" applyFont="1" applyFill="1" applyBorder="1" applyAlignment="1">
      <alignment horizontal="center" wrapText="1"/>
    </xf>
    <xf numFmtId="0" fontId="1" fillId="10" borderId="10" xfId="3" applyFont="1" applyFill="1" applyBorder="1" applyAlignment="1">
      <alignment horizontal="center" wrapText="1"/>
    </xf>
    <xf numFmtId="0" fontId="1" fillId="10" borderId="11" xfId="3" applyFont="1" applyFill="1" applyBorder="1" applyAlignment="1">
      <alignment horizontal="center" wrapText="1"/>
    </xf>
    <xf numFmtId="3" fontId="1" fillId="10" borderId="9" xfId="3" applyNumberFormat="1" applyFont="1" applyFill="1" applyBorder="1" applyAlignment="1">
      <alignment horizontal="center" vertical="center"/>
    </xf>
    <xf numFmtId="3" fontId="1" fillId="10" borderId="10" xfId="3" applyNumberFormat="1" applyFont="1" applyFill="1" applyBorder="1" applyAlignment="1">
      <alignment horizontal="center" vertical="center"/>
    </xf>
    <xf numFmtId="3" fontId="1" fillId="10" borderId="11" xfId="3" applyNumberFormat="1" applyFont="1" applyFill="1" applyBorder="1" applyAlignment="1">
      <alignment horizontal="center" vertical="center"/>
    </xf>
    <xf numFmtId="4" fontId="1" fillId="10" borderId="9" xfId="3" applyNumberFormat="1" applyFont="1" applyFill="1" applyBorder="1" applyAlignment="1">
      <alignment horizontal="center" vertical="top" wrapText="1"/>
    </xf>
    <xf numFmtId="4" fontId="1" fillId="10" borderId="10" xfId="3" applyNumberFormat="1" applyFont="1" applyFill="1" applyBorder="1" applyAlignment="1">
      <alignment horizontal="center" vertical="top" wrapText="1"/>
    </xf>
    <xf numFmtId="4" fontId="1" fillId="10" borderId="11" xfId="3" applyNumberFormat="1" applyFont="1" applyFill="1" applyBorder="1" applyAlignment="1">
      <alignment horizontal="center" vertical="top" wrapText="1"/>
    </xf>
  </cellXfs>
  <cellStyles count="7">
    <cellStyle name="60% - Énfasis5 2" xfId="3" xr:uid="{302D309A-A25A-437D-AF81-6E6CFD6FA86C}"/>
    <cellStyle name="Millares" xfId="1" builtinId="3"/>
    <cellStyle name="Moneda" xfId="5" builtinId="4"/>
    <cellStyle name="Moneda 2" xfId="6" xr:uid="{185F0DC1-F545-4D9B-ACC2-799556D3C508}"/>
    <cellStyle name="Normal" xfId="0" builtinId="0"/>
    <cellStyle name="Normal 2" xfId="2" xr:uid="{D8E948CC-5377-4DF1-AC73-D8EC6F268D38}"/>
    <cellStyle name="Porcentaje 2" xfId="4" xr:uid="{03CC23EB-A2CE-46A0-924A-7B4784696D87}"/>
  </cellStyles>
  <dxfs count="38"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rgb="FFDDEBF7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rgb="FFDDEBF7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694381</xdr:colOff>
      <xdr:row>22</xdr:row>
      <xdr:rowOff>104286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81000"/>
          <a:ext cx="7552381" cy="3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1504950</xdr:colOff>
          <xdr:row>1</xdr:row>
          <xdr:rowOff>114300</xdr:rowOff>
        </xdr:to>
        <xdr:sp macro="" textlink="">
          <xdr:nvSpPr>
            <xdr:cNvPr id="14337" name="CommandButton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ICITA\MATHERRER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E\JSS\Downstream\Products%20Pricing\2002%20LRP%2010_30_02_rev1_with_prelim_pricing_modifica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2\desarrollo\Desarrollo%20Negocios\%23Proyectos\Interconexi&#243;n\Modelo\Interco%20ComCH_V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NCFP\Recursos\Proyrena\Anual\2002\Alt4_Proy2002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vistaoilandgas.sharepoint.com/sites/Operaciones/Midstream/Plantas%20de%20Gas/Shared%20Documents/PROGRAMAS%20DE%20PLANTA/Control%20de%20Gesti&#243;n/Presupuestos/Presupuesto%202023/Planta%20de%20Gas/Worksheet%20in%206430%20An&#225;lisis%20de%20Retenciones%20en%20la%20Fuente%20y%20del%20Impuesto%20al%20Valor%20Agregado?8B6A2535" TargetMode="External"/><Relationship Id="rId1" Type="http://schemas.openxmlformats.org/officeDocument/2006/relationships/externalLinkPath" Target="file:///\\8B6A2535\Worksheet%20in%206430%20An&#225;lisis%20de%20Retenciones%20en%20la%20Fuente%20y%20del%20Impuesto%20al%20Valor%20Agregado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vistaoilandgas.sharepoint.com/sites/Operaciones/Midstream/Plantas%20de%20Gas/Shared%20Documents/PROGRAMAS%20DE%20PLANTA/Control%20de%20Gesti&#243;n/Presupuestos/Presupuesto%202023/Planta%20de%20Gas/Worksheet%20in%205730%20An&#225;lisis%20de%20Cargos%20Diferidos%20-%20Gastos%20preoperativos%202002?8B6A2535" TargetMode="External"/><Relationship Id="rId1" Type="http://schemas.openxmlformats.org/officeDocument/2006/relationships/externalLinkPath" Target="file:///\\8B6A2535\Worksheet%20in%205730%20An&#225;lisis%20de%20Cargos%20Diferidos%20-%20Gastos%20preoperativos%202002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https://vistaoilandgas.sharepoint.com/sites/Operaciones/Midstream/Plantas%20de%20Gas/Shared%20Documents/PROGRAMAS%20DE%20PLANTA/Control%20de%20Gesti&#243;n/Presupuestos/Presupuesto%202023/Planta%20de%20Gas/Worksheet%20in%20%201152%20Anexos%20Carta%20de%20Requerimientos?8B6A2535" TargetMode="External"/><Relationship Id="rId1" Type="http://schemas.openxmlformats.org/officeDocument/2006/relationships/externalLinkPath" Target="file:///\\8B6A2535\Worksheet%20in%20%201152%20Anexos%20Carta%20de%20Requerimiento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https://vistaoilandgas.sharepoint.com/sites/Operaciones/Midstream/Plantas%20de%20Gas/Shared%20Documents/PROGRAMAS%20DE%20PLANTA/Control%20de%20Gesti&#243;n/Presupuestos/Presupuesto%202023/Planta%20de%20Gas/Worksheet%20in%20(C)%205730%20An&#225;lisis%20de%20Plantaciones?8B6A2535" TargetMode="External"/><Relationship Id="rId1" Type="http://schemas.openxmlformats.org/officeDocument/2006/relationships/externalLinkPath" Target="file:///\\8B6A2535\Worksheet%20in%20(C)%205730%20An&#225;lisis%20de%20Plantacion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-JORNAL"/>
      <sheetName val="COSTO-MENSUALES"/>
      <sheetName val="BASE-MATERIALES"/>
      <sheetName val="REQ.PERSONAL"/>
      <sheetName val="REQ.MATERIAL"/>
      <sheetName val="RESUMEN"/>
      <sheetName val="Modelo_scope2 curva"/>
      <sheetName val="REQ_PERSONAL"/>
      <sheetName val="REQ_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bitrage"/>
      <sheetName val="Inflation Index"/>
      <sheetName val="Brent Crude"/>
      <sheetName val="WTI Crude"/>
      <sheetName val="US Natural Gas"/>
      <sheetName val="US Gas Differentials (yr)"/>
      <sheetName val="US Gas Differentials (mo)"/>
      <sheetName val="Nat Gas (mo prob)"/>
      <sheetName val="Nat Gas (mo deter)"/>
      <sheetName val="Canadian Natural Gas"/>
      <sheetName val="Europe Natural Gas"/>
      <sheetName val="Downstream Indicators"/>
      <sheetName val="CrudeDifferentials"/>
      <sheetName val="CrudeDifferentials (2003 by mon"/>
      <sheetName val="Crude Prices"/>
      <sheetName val="LOSs-Summary (mo)"/>
      <sheetName val="Benchmark Crudes"/>
      <sheetName val="USMC NGL"/>
      <sheetName val="USGC NGL"/>
      <sheetName val="Edmonton NGL"/>
      <sheetName val="NWE LPG"/>
      <sheetName val="Asia LPG"/>
      <sheetName val="USGC"/>
      <sheetName val="USEC"/>
      <sheetName val="USMC"/>
      <sheetName val="USWC"/>
      <sheetName val="NWE"/>
      <sheetName val="Singapore"/>
      <sheetName val="Refining Margins"/>
      <sheetName val="US Clean Fuels"/>
      <sheetName val="NWE Clean Fuels"/>
      <sheetName val="Resid BHL"/>
      <sheetName val="Fuel Oil Blend"/>
      <sheetName val="Process Yields"/>
      <sheetName val="Crude Assays"/>
      <sheetName val="2002 LRP 10_30_02_rev1_with_p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iálogo1"/>
      <sheetName val="R"/>
      <sheetName val="S.Inic"/>
      <sheetName val="NPV"/>
      <sheetName val="Datos"/>
      <sheetName val="Bancos"/>
      <sheetName val="Mov."/>
      <sheetName val="Inputs"/>
      <sheetName val="Pautas"/>
      <sheetName val="Gs&amp;Inv"/>
      <sheetName val="Merc."/>
      <sheetName val="Imp."/>
      <sheetName val="WP"/>
      <sheetName val="Divid."/>
      <sheetName val="Gral"/>
      <sheetName val="Ratios"/>
      <sheetName val="Valor"/>
      <sheetName val="Resumen"/>
      <sheetName val="Auxili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o. a partir del impuesto"/>
      <sheetName val="Datos"/>
      <sheetName val="COP FED"/>
      <sheetName val="B"/>
      <sheetName val="K"/>
      <sheetName val="X"/>
      <sheetName val="W"/>
      <sheetName val="H"/>
      <sheetName val="U"/>
      <sheetName val="E"/>
      <sheetName val="P"/>
      <sheetName val="Y"/>
      <sheetName val="L"/>
      <sheetName val="F"/>
      <sheetName val="M"/>
      <sheetName val="N"/>
      <sheetName val="Q"/>
      <sheetName val="R"/>
      <sheetName val="A"/>
      <sheetName val="J"/>
      <sheetName val="D"/>
      <sheetName val="Z"/>
      <sheetName val="S"/>
      <sheetName val="G"/>
      <sheetName val="T"/>
      <sheetName val="22 PCIAS"/>
      <sheetName val="V"/>
      <sheetName val="23PCIAS"/>
      <sheetName val="C"/>
      <sheetName val="24PCIAS"/>
      <sheetName val="PCIA_REG"/>
      <sheetName val="CONTROL"/>
      <sheetName val="DIFERENCIAS"/>
      <sheetName val="Tesoro Nacional"/>
      <sheetName val="SIJP"/>
      <sheetName val="Fondo ATN"/>
      <sheetName val="Coop. Eléct."/>
      <sheetName val="C.F.E.E."/>
      <sheetName val="Total"/>
      <sheetName val="DIF_COMPROMISO_PROY_REG_MES"/>
      <sheetName val="DIF_COMPROMISO_PROY_PCIA_REG"/>
      <sheetName val="COMP_AGREG_COMPROMISO_DIST"/>
      <sheetName val="Dif_R_PrEjec"/>
      <sheetName val="Alt4_Proy2002"/>
      <sheetName val="Crudo Upstream"/>
      <sheetName val="MERCADO"/>
      <sheetName val="Info soporte"/>
      <sheetName val="Fto__a_partir_del_impuesto"/>
      <sheetName val="COP_FED"/>
      <sheetName val="22_PCIAS"/>
      <sheetName val="Tesoro_Nacional"/>
      <sheetName val="Fondo_ATN"/>
      <sheetName val="Coop__Eléct_"/>
      <sheetName val="C_F_E_E_"/>
      <sheetName val="Crudo_Upstream"/>
      <sheetName val="Info_soporte"/>
      <sheetName val="Fto__a_partir_del_impuesto1"/>
      <sheetName val="COP_FED1"/>
      <sheetName val="22_PCIAS1"/>
      <sheetName val="Tesoro_Nacional1"/>
      <sheetName val="Fondo_ATN1"/>
      <sheetName val="Coop__Eléct_1"/>
      <sheetName val="C_F_E_E_1"/>
      <sheetName val="Crudo_Upstream1"/>
      <sheetName val="Info_soporte1"/>
      <sheetName val="Gráficos"/>
      <sheetName val="Fto__a_partir_del_impuesto2"/>
      <sheetName val="COP_FED2"/>
      <sheetName val="22_PCIAS2"/>
      <sheetName val="Tesoro_Nacional2"/>
      <sheetName val="Fondo_ATN2"/>
      <sheetName val="Coop__Eléct_2"/>
      <sheetName val="C_F_E_E_2"/>
      <sheetName val="Crudo_Upstream2"/>
      <sheetName val="Info_soporte2"/>
      <sheetName val="Fto__a_partir_del_impuesto3"/>
      <sheetName val="COP_FED3"/>
      <sheetName val="22_PCIAS3"/>
      <sheetName val="Tesoro_Nacional3"/>
      <sheetName val="Fondo_ATN3"/>
      <sheetName val="Coop__Eléct_3"/>
      <sheetName val="C_F_E_E_3"/>
      <sheetName val="Crudo_Upstream3"/>
      <sheetName val="Info_soporte3"/>
    </sheetNames>
    <sheetDataSet>
      <sheetData sheetId="0" refreshError="1"/>
      <sheetData sheetId="1" refreshError="1"/>
      <sheetData sheetId="2" refreshError="1">
        <row r="1">
          <cell r="A1" t="str">
            <v>DIRECCION NACIONAL DE</v>
          </cell>
        </row>
        <row r="2">
          <cell r="A2" t="str">
            <v>COORDINACION FISCAL</v>
          </cell>
        </row>
        <row r="3">
          <cell r="A3" t="str">
            <v>CON LAS PROVINCIAS</v>
          </cell>
        </row>
        <row r="5">
          <cell r="A5" t="str">
            <v xml:space="preserve">DISTRIBUCION DE RECURSOS COPARTICIPADOS </v>
          </cell>
        </row>
        <row r="6">
          <cell r="A6" t="str">
            <v>Excluye la vigencia del financiamiento del SIJP por $ 2154 millones (Ley 25082 Art. 3°)</v>
          </cell>
        </row>
        <row r="8">
          <cell r="A8" t="str">
            <v>AÑO 2002 (*)</v>
          </cell>
        </row>
        <row r="10">
          <cell r="A10" t="str">
            <v>- En miles de Pesos -</v>
          </cell>
        </row>
        <row r="15">
          <cell r="A15" t="str">
            <v>PROVINCIA</v>
          </cell>
          <cell r="B15" t="str">
            <v>ENERO</v>
          </cell>
          <cell r="C15" t="str">
            <v>FEBRERO</v>
          </cell>
          <cell r="D15" t="str">
            <v>MARZO</v>
          </cell>
          <cell r="E15" t="str">
            <v>ABRIL</v>
          </cell>
          <cell r="F15" t="str">
            <v>MAYO</v>
          </cell>
          <cell r="G15" t="str">
            <v>JUNIO</v>
          </cell>
          <cell r="H15" t="str">
            <v>JULIO</v>
          </cell>
          <cell r="I15" t="str">
            <v>AGOSTO</v>
          </cell>
          <cell r="J15" t="str">
            <v>SETIEMBRE</v>
          </cell>
          <cell r="K15" t="str">
            <v>OCTUBRE</v>
          </cell>
          <cell r="L15" t="str">
            <v>NOVIEMBRE</v>
          </cell>
          <cell r="M15" t="str">
            <v>DICIEMBRE</v>
          </cell>
          <cell r="N15" t="str">
            <v>TOTAL</v>
          </cell>
        </row>
        <row r="19">
          <cell r="A19" t="str">
            <v>BUENOS AIRES</v>
          </cell>
          <cell r="B19">
            <v>199118.5</v>
          </cell>
          <cell r="C19">
            <v>176756.6</v>
          </cell>
          <cell r="D19">
            <v>172078.8</v>
          </cell>
          <cell r="E19">
            <v>163054.20000000001</v>
          </cell>
          <cell r="F19">
            <v>186409.3</v>
          </cell>
          <cell r="G19">
            <v>210500.1</v>
          </cell>
          <cell r="H19">
            <v>177983.8</v>
          </cell>
          <cell r="I19">
            <v>184743.7</v>
          </cell>
          <cell r="J19">
            <v>181129.1</v>
          </cell>
          <cell r="K19">
            <v>192775.4</v>
          </cell>
          <cell r="L19">
            <v>198727.7</v>
          </cell>
          <cell r="M19">
            <v>198239.7</v>
          </cell>
          <cell r="N19">
            <v>2241516.9</v>
          </cell>
        </row>
        <row r="20">
          <cell r="A20" t="str">
            <v>CATAMARCA</v>
          </cell>
          <cell r="B20">
            <v>24974.400000000001</v>
          </cell>
          <cell r="C20">
            <v>22169.7</v>
          </cell>
          <cell r="D20">
            <v>21583</v>
          </cell>
          <cell r="E20">
            <v>20451.099999999999</v>
          </cell>
          <cell r="F20">
            <v>23380.400000000001</v>
          </cell>
          <cell r="G20">
            <v>26402</v>
          </cell>
          <cell r="H20">
            <v>22323.599999999999</v>
          </cell>
          <cell r="I20">
            <v>23171.5</v>
          </cell>
          <cell r="J20">
            <v>22718.1</v>
          </cell>
          <cell r="K20">
            <v>24178.799999999999</v>
          </cell>
          <cell r="L20">
            <v>24925.4</v>
          </cell>
          <cell r="M20">
            <v>24864.2</v>
          </cell>
          <cell r="N20">
            <v>281142.2</v>
          </cell>
        </row>
        <row r="21">
          <cell r="A21" t="str">
            <v>CORDOBA</v>
          </cell>
          <cell r="B21">
            <v>80512</v>
          </cell>
          <cell r="C21">
            <v>71470.100000000006</v>
          </cell>
          <cell r="D21">
            <v>69578.7</v>
          </cell>
          <cell r="E21">
            <v>65929.600000000006</v>
          </cell>
          <cell r="F21">
            <v>75373.100000000006</v>
          </cell>
          <cell r="G21">
            <v>85114</v>
          </cell>
          <cell r="H21">
            <v>71966.3</v>
          </cell>
          <cell r="I21">
            <v>74699.600000000006</v>
          </cell>
          <cell r="J21">
            <v>73238.100000000006</v>
          </cell>
          <cell r="K21">
            <v>77947.199999999997</v>
          </cell>
          <cell r="L21">
            <v>80353.899999999994</v>
          </cell>
          <cell r="M21">
            <v>80156.600000000006</v>
          </cell>
          <cell r="N21">
            <v>906339.2</v>
          </cell>
        </row>
        <row r="22">
          <cell r="A22" t="str">
            <v>CORRIENTES</v>
          </cell>
          <cell r="B22">
            <v>33706.699999999997</v>
          </cell>
          <cell r="C22">
            <v>29921.3</v>
          </cell>
          <cell r="D22">
            <v>29129.5</v>
          </cell>
          <cell r="E22">
            <v>27601.8</v>
          </cell>
          <cell r="F22">
            <v>31555.3</v>
          </cell>
          <cell r="G22">
            <v>35633.4</v>
          </cell>
          <cell r="H22">
            <v>30129.1</v>
          </cell>
          <cell r="I22">
            <v>31273.4</v>
          </cell>
          <cell r="J22">
            <v>30661.5</v>
          </cell>
          <cell r="K22">
            <v>32633</v>
          </cell>
          <cell r="L22">
            <v>33640.6</v>
          </cell>
          <cell r="M22">
            <v>33558</v>
          </cell>
          <cell r="N22">
            <v>379443.6</v>
          </cell>
        </row>
        <row r="23">
          <cell r="A23" t="str">
            <v>CHACO</v>
          </cell>
          <cell r="B23">
            <v>45233.4</v>
          </cell>
          <cell r="C23">
            <v>40153.5</v>
          </cell>
          <cell r="D23">
            <v>39090.800000000003</v>
          </cell>
          <cell r="E23">
            <v>37040.699999999997</v>
          </cell>
          <cell r="F23">
            <v>42346.3</v>
          </cell>
          <cell r="G23">
            <v>47818.9</v>
          </cell>
          <cell r="H23">
            <v>40432.300000000003</v>
          </cell>
          <cell r="I23">
            <v>41967.9</v>
          </cell>
          <cell r="J23">
            <v>41146.800000000003</v>
          </cell>
          <cell r="K23">
            <v>43792.4</v>
          </cell>
          <cell r="L23">
            <v>45144.6</v>
          </cell>
          <cell r="M23">
            <v>45033.8</v>
          </cell>
          <cell r="N23">
            <v>509201.4</v>
          </cell>
        </row>
        <row r="24">
          <cell r="A24" t="str">
            <v>CHUBUT</v>
          </cell>
          <cell r="B24">
            <v>14339.9</v>
          </cell>
          <cell r="C24">
            <v>12729.5</v>
          </cell>
          <cell r="D24">
            <v>12392.6</v>
          </cell>
          <cell r="E24">
            <v>11742.7</v>
          </cell>
          <cell r="F24">
            <v>13424.6</v>
          </cell>
          <cell r="G24">
            <v>15159.6</v>
          </cell>
          <cell r="H24">
            <v>12817.9</v>
          </cell>
          <cell r="I24">
            <v>13304.7</v>
          </cell>
          <cell r="J24">
            <v>13044.4</v>
          </cell>
          <cell r="K24">
            <v>13883.1</v>
          </cell>
          <cell r="L24">
            <v>14311.8</v>
          </cell>
          <cell r="M24">
            <v>14276.6</v>
          </cell>
          <cell r="N24">
            <v>161427.39999999997</v>
          </cell>
        </row>
        <row r="25">
          <cell r="A25" t="str">
            <v>ENTRE RIOS</v>
          </cell>
          <cell r="B25">
            <v>44272.800000000003</v>
          </cell>
          <cell r="C25">
            <v>39300.800000000003</v>
          </cell>
          <cell r="D25">
            <v>38260.699999999997</v>
          </cell>
          <cell r="E25">
            <v>36254.1</v>
          </cell>
          <cell r="F25">
            <v>41447</v>
          </cell>
          <cell r="G25">
            <v>46803.5</v>
          </cell>
          <cell r="H25">
            <v>39573.699999999997</v>
          </cell>
          <cell r="I25">
            <v>41076.699999999997</v>
          </cell>
          <cell r="J25">
            <v>40273</v>
          </cell>
          <cell r="K25">
            <v>42862.5</v>
          </cell>
          <cell r="L25">
            <v>44185.9</v>
          </cell>
          <cell r="M25">
            <v>44077.4</v>
          </cell>
          <cell r="N25">
            <v>498388.10000000003</v>
          </cell>
        </row>
        <row r="26">
          <cell r="A26" t="str">
            <v>FORMOSA</v>
          </cell>
          <cell r="B26">
            <v>33008.199999999997</v>
          </cell>
          <cell r="C26">
            <v>29301.200000000001</v>
          </cell>
          <cell r="D26">
            <v>28525.7</v>
          </cell>
          <cell r="E26">
            <v>27029.7</v>
          </cell>
          <cell r="F26">
            <v>30901.3</v>
          </cell>
          <cell r="G26">
            <v>34894.9</v>
          </cell>
          <cell r="H26">
            <v>29504.6</v>
          </cell>
          <cell r="I26">
            <v>30625.200000000001</v>
          </cell>
          <cell r="J26">
            <v>30026</v>
          </cell>
          <cell r="K26">
            <v>31956.7</v>
          </cell>
          <cell r="L26">
            <v>32943.4</v>
          </cell>
          <cell r="M26">
            <v>32862.5</v>
          </cell>
          <cell r="N26">
            <v>371579.4</v>
          </cell>
        </row>
        <row r="27">
          <cell r="A27" t="str">
            <v>JUJUY</v>
          </cell>
          <cell r="B27">
            <v>25760.3</v>
          </cell>
          <cell r="C27">
            <v>22867.3</v>
          </cell>
          <cell r="D27">
            <v>22262.2</v>
          </cell>
          <cell r="E27">
            <v>21094.6</v>
          </cell>
          <cell r="F27">
            <v>24116.1</v>
          </cell>
          <cell r="G27">
            <v>27232.799999999999</v>
          </cell>
          <cell r="H27">
            <v>23026.1</v>
          </cell>
          <cell r="I27">
            <v>23900.6</v>
          </cell>
          <cell r="J27">
            <v>23433</v>
          </cell>
          <cell r="K27">
            <v>24939.7</v>
          </cell>
          <cell r="L27">
            <v>25709.8</v>
          </cell>
          <cell r="M27">
            <v>25646.6</v>
          </cell>
          <cell r="N27">
            <v>289989.09999999998</v>
          </cell>
        </row>
        <row r="28">
          <cell r="A28" t="str">
            <v>LA PAMPA</v>
          </cell>
          <cell r="B28">
            <v>17028</v>
          </cell>
          <cell r="C28">
            <v>15115.7</v>
          </cell>
          <cell r="D28">
            <v>14715.7</v>
          </cell>
          <cell r="E28">
            <v>13943.9</v>
          </cell>
          <cell r="F28">
            <v>15941.2</v>
          </cell>
          <cell r="G28">
            <v>18001.3</v>
          </cell>
          <cell r="H28">
            <v>15220.6</v>
          </cell>
          <cell r="I28">
            <v>15798.7</v>
          </cell>
          <cell r="J28">
            <v>15489.6</v>
          </cell>
          <cell r="K28">
            <v>16485.599999999999</v>
          </cell>
          <cell r="L28">
            <v>16994.599999999999</v>
          </cell>
          <cell r="M28">
            <v>16952.900000000001</v>
          </cell>
          <cell r="N28">
            <v>191687.80000000002</v>
          </cell>
        </row>
        <row r="29">
          <cell r="A29" t="str">
            <v>LA RIOJA</v>
          </cell>
          <cell r="B29">
            <v>18774.5</v>
          </cell>
          <cell r="C29">
            <v>16666</v>
          </cell>
          <cell r="D29">
            <v>16225</v>
          </cell>
          <cell r="E29">
            <v>15374</v>
          </cell>
          <cell r="F29">
            <v>17576.2</v>
          </cell>
          <cell r="G29">
            <v>19847.599999999999</v>
          </cell>
          <cell r="H29">
            <v>16781.7</v>
          </cell>
          <cell r="I29">
            <v>17419.099999999999</v>
          </cell>
          <cell r="J29">
            <v>17078.3</v>
          </cell>
          <cell r="K29">
            <v>18176.400000000001</v>
          </cell>
          <cell r="L29">
            <v>18737.599999999999</v>
          </cell>
          <cell r="M29">
            <v>18691.599999999999</v>
          </cell>
          <cell r="N29">
            <v>211347.99999999997</v>
          </cell>
        </row>
        <row r="30">
          <cell r="A30" t="str">
            <v>MENDOZA</v>
          </cell>
          <cell r="B30">
            <v>37810.9</v>
          </cell>
          <cell r="C30">
            <v>33564.6</v>
          </cell>
          <cell r="D30">
            <v>32676.3</v>
          </cell>
          <cell r="E30">
            <v>30962.6</v>
          </cell>
          <cell r="F30">
            <v>35397.599999999999</v>
          </cell>
          <cell r="G30">
            <v>39972.199999999997</v>
          </cell>
          <cell r="H30">
            <v>33797.599999999999</v>
          </cell>
          <cell r="I30">
            <v>35081.300000000003</v>
          </cell>
          <cell r="J30">
            <v>34394.9</v>
          </cell>
          <cell r="K30">
            <v>36606.400000000001</v>
          </cell>
          <cell r="L30">
            <v>37736.699999999997</v>
          </cell>
          <cell r="M30">
            <v>37644.1</v>
          </cell>
          <cell r="N30">
            <v>425645.20000000007</v>
          </cell>
        </row>
        <row r="31">
          <cell r="A31" t="str">
            <v>MISIONES</v>
          </cell>
          <cell r="B31">
            <v>29951.8</v>
          </cell>
          <cell r="C31">
            <v>26588.1</v>
          </cell>
          <cell r="D31">
            <v>25884.5</v>
          </cell>
          <cell r="E31">
            <v>24527</v>
          </cell>
          <cell r="F31">
            <v>28040.1</v>
          </cell>
          <cell r="G31">
            <v>31663.9</v>
          </cell>
          <cell r="H31">
            <v>26772.7</v>
          </cell>
          <cell r="I31">
            <v>27789.599999999999</v>
          </cell>
          <cell r="J31">
            <v>27245.8</v>
          </cell>
          <cell r="K31">
            <v>28997.7</v>
          </cell>
          <cell r="L31">
            <v>29893.1</v>
          </cell>
          <cell r="M31">
            <v>29819.7</v>
          </cell>
          <cell r="N31">
            <v>337174</v>
          </cell>
        </row>
        <row r="32">
          <cell r="A32" t="str">
            <v>NEUQUEN</v>
          </cell>
          <cell r="B32">
            <v>15737.1</v>
          </cell>
          <cell r="C32">
            <v>13969.7</v>
          </cell>
          <cell r="D32">
            <v>13600</v>
          </cell>
          <cell r="E32">
            <v>12886.8</v>
          </cell>
          <cell r="F32">
            <v>14732.6</v>
          </cell>
          <cell r="G32">
            <v>16636.599999999999</v>
          </cell>
          <cell r="H32">
            <v>14066.7</v>
          </cell>
          <cell r="I32">
            <v>14601</v>
          </cell>
          <cell r="J32">
            <v>14315.3</v>
          </cell>
          <cell r="K32">
            <v>15235.8</v>
          </cell>
          <cell r="L32">
            <v>15706.2</v>
          </cell>
          <cell r="M32">
            <v>15667.6</v>
          </cell>
          <cell r="N32">
            <v>177155.40000000002</v>
          </cell>
        </row>
        <row r="33">
          <cell r="A33" t="str">
            <v>RIO NEGRO</v>
          </cell>
          <cell r="B33">
            <v>22878.7</v>
          </cell>
          <cell r="C33">
            <v>20309.3</v>
          </cell>
          <cell r="D33">
            <v>19771.8</v>
          </cell>
          <cell r="E33">
            <v>18734.900000000001</v>
          </cell>
          <cell r="F33">
            <v>21418.400000000001</v>
          </cell>
          <cell r="G33">
            <v>24186.400000000001</v>
          </cell>
          <cell r="H33">
            <v>20450.3</v>
          </cell>
          <cell r="I33">
            <v>21227</v>
          </cell>
          <cell r="J33">
            <v>20811.7</v>
          </cell>
          <cell r="K33">
            <v>22149.8</v>
          </cell>
          <cell r="L33">
            <v>22833.8</v>
          </cell>
          <cell r="M33">
            <v>22777.7</v>
          </cell>
          <cell r="N33">
            <v>257549.8</v>
          </cell>
        </row>
        <row r="34">
          <cell r="A34" t="str">
            <v>SALTA</v>
          </cell>
          <cell r="B34">
            <v>34754.6</v>
          </cell>
          <cell r="C34">
            <v>30851.5</v>
          </cell>
          <cell r="D34">
            <v>30035</v>
          </cell>
          <cell r="E34">
            <v>28459.9</v>
          </cell>
          <cell r="F34">
            <v>32536.3</v>
          </cell>
          <cell r="G34">
            <v>36741.199999999997</v>
          </cell>
          <cell r="H34">
            <v>31065.7</v>
          </cell>
          <cell r="I34">
            <v>32245.599999999999</v>
          </cell>
          <cell r="J34">
            <v>31614.7</v>
          </cell>
          <cell r="K34">
            <v>33647.5</v>
          </cell>
          <cell r="L34">
            <v>34686.400000000001</v>
          </cell>
          <cell r="M34">
            <v>34601.199999999997</v>
          </cell>
          <cell r="N34">
            <v>391239.60000000003</v>
          </cell>
        </row>
        <row r="35">
          <cell r="A35" t="str">
            <v>SAN JUAN</v>
          </cell>
          <cell r="B35">
            <v>30650.400000000001</v>
          </cell>
          <cell r="C35">
            <v>27208.2</v>
          </cell>
          <cell r="D35">
            <v>26488.2</v>
          </cell>
          <cell r="E35">
            <v>25099</v>
          </cell>
          <cell r="F35">
            <v>28694.1</v>
          </cell>
          <cell r="G35">
            <v>32402.400000000001</v>
          </cell>
          <cell r="H35">
            <v>27397.200000000001</v>
          </cell>
          <cell r="I35">
            <v>28437.7</v>
          </cell>
          <cell r="J35">
            <v>27881.3</v>
          </cell>
          <cell r="K35">
            <v>29674</v>
          </cell>
          <cell r="L35">
            <v>30590.3</v>
          </cell>
          <cell r="M35">
            <v>30515.200000000001</v>
          </cell>
          <cell r="N35">
            <v>345038</v>
          </cell>
        </row>
        <row r="36">
          <cell r="A36" t="str">
            <v>SAN LUIS</v>
          </cell>
          <cell r="B36">
            <v>20695.599999999999</v>
          </cell>
          <cell r="C36">
            <v>18371.400000000001</v>
          </cell>
          <cell r="D36">
            <v>17885.2</v>
          </cell>
          <cell r="E36">
            <v>16947.2</v>
          </cell>
          <cell r="F36">
            <v>19374.599999999999</v>
          </cell>
          <cell r="G36">
            <v>21878.6</v>
          </cell>
          <cell r="H36">
            <v>18498.900000000001</v>
          </cell>
          <cell r="I36">
            <v>19201.5</v>
          </cell>
          <cell r="J36">
            <v>18825.8</v>
          </cell>
          <cell r="K36">
            <v>20036.3</v>
          </cell>
          <cell r="L36">
            <v>20655</v>
          </cell>
          <cell r="M36">
            <v>20604.3</v>
          </cell>
          <cell r="N36">
            <v>232974.39999999997</v>
          </cell>
        </row>
        <row r="37">
          <cell r="A37" t="str">
            <v>SANTA CRUZ</v>
          </cell>
          <cell r="B37">
            <v>14339.9</v>
          </cell>
          <cell r="C37">
            <v>12729.5</v>
          </cell>
          <cell r="D37">
            <v>12392.6</v>
          </cell>
          <cell r="E37">
            <v>11742.7</v>
          </cell>
          <cell r="F37">
            <v>13424.6</v>
          </cell>
          <cell r="G37">
            <v>15159.6</v>
          </cell>
          <cell r="H37">
            <v>12817.9</v>
          </cell>
          <cell r="I37">
            <v>13304.7</v>
          </cell>
          <cell r="J37">
            <v>13044.4</v>
          </cell>
          <cell r="K37">
            <v>13883.1</v>
          </cell>
          <cell r="L37">
            <v>14311.8</v>
          </cell>
          <cell r="M37">
            <v>14276.6</v>
          </cell>
          <cell r="N37">
            <v>161427.39999999997</v>
          </cell>
        </row>
        <row r="38">
          <cell r="A38" t="str">
            <v>SANTA FE</v>
          </cell>
          <cell r="B38">
            <v>81035.899999999994</v>
          </cell>
          <cell r="C38">
            <v>71935.199999999997</v>
          </cell>
          <cell r="D38">
            <v>70031.399999999994</v>
          </cell>
          <cell r="E38">
            <v>66358.7</v>
          </cell>
          <cell r="F38">
            <v>75863.600000000006</v>
          </cell>
          <cell r="G38">
            <v>85667.9</v>
          </cell>
          <cell r="H38">
            <v>72434.600000000006</v>
          </cell>
          <cell r="I38">
            <v>75185.7</v>
          </cell>
          <cell r="J38">
            <v>73714.7</v>
          </cell>
          <cell r="K38">
            <v>78454.399999999994</v>
          </cell>
          <cell r="L38">
            <v>80876.800000000003</v>
          </cell>
          <cell r="M38">
            <v>80678.3</v>
          </cell>
          <cell r="N38">
            <v>912237.2</v>
          </cell>
        </row>
        <row r="39">
          <cell r="A39" t="str">
            <v>SANTIAGO DEL ESTERO</v>
          </cell>
          <cell r="B39">
            <v>37461.599999999999</v>
          </cell>
          <cell r="C39">
            <v>33254.5</v>
          </cell>
          <cell r="D39">
            <v>32374.5</v>
          </cell>
          <cell r="E39">
            <v>30676.6</v>
          </cell>
          <cell r="F39">
            <v>35070.6</v>
          </cell>
          <cell r="G39">
            <v>39602.9</v>
          </cell>
          <cell r="H39">
            <v>33485.4</v>
          </cell>
          <cell r="I39">
            <v>34757.199999999997</v>
          </cell>
          <cell r="J39">
            <v>34077.199999999997</v>
          </cell>
          <cell r="K39">
            <v>36268.300000000003</v>
          </cell>
          <cell r="L39">
            <v>37388.1</v>
          </cell>
          <cell r="M39">
            <v>37296.300000000003</v>
          </cell>
          <cell r="N39">
            <v>421713.19999999995</v>
          </cell>
        </row>
        <row r="40">
          <cell r="A40" t="str">
            <v>TUCUMAN</v>
          </cell>
          <cell r="B40">
            <v>43137.599999999999</v>
          </cell>
          <cell r="C40">
            <v>38293.1</v>
          </cell>
          <cell r="D40">
            <v>37279.699999999997</v>
          </cell>
          <cell r="E40">
            <v>35324.6</v>
          </cell>
          <cell r="F40">
            <v>40384.300000000003</v>
          </cell>
          <cell r="G40">
            <v>45603.4</v>
          </cell>
          <cell r="H40">
            <v>38559</v>
          </cell>
          <cell r="I40">
            <v>40023.4</v>
          </cell>
          <cell r="J40">
            <v>39240.400000000001</v>
          </cell>
          <cell r="K40">
            <v>41763.5</v>
          </cell>
          <cell r="L40">
            <v>43053</v>
          </cell>
          <cell r="M40">
            <v>42947.3</v>
          </cell>
          <cell r="N40">
            <v>485609.3</v>
          </cell>
        </row>
        <row r="41">
          <cell r="A41" t="str">
            <v>ACUM. BS. AS. - TUCUMAN</v>
          </cell>
          <cell r="B41">
            <v>905182.8</v>
          </cell>
          <cell r="C41">
            <v>803526.79999999993</v>
          </cell>
          <cell r="D41">
            <v>782261.89999999991</v>
          </cell>
          <cell r="E41">
            <v>741236.39999999979</v>
          </cell>
          <cell r="F41">
            <v>847407.59999999986</v>
          </cell>
          <cell r="G41">
            <v>956923.20000000007</v>
          </cell>
          <cell r="H41">
            <v>809105.69999999984</v>
          </cell>
          <cell r="I41">
            <v>839835.79999999993</v>
          </cell>
          <cell r="J41">
            <v>823404.10000000009</v>
          </cell>
          <cell r="K41">
            <v>876347.60000000009</v>
          </cell>
          <cell r="L41">
            <v>903406.5</v>
          </cell>
          <cell r="M41">
            <v>901188.2</v>
          </cell>
          <cell r="N41">
            <v>10189826.6</v>
          </cell>
        </row>
        <row r="42">
          <cell r="A42" t="str">
            <v>TIERRA DEL FUEGO</v>
          </cell>
          <cell r="B42">
            <v>11517.1</v>
          </cell>
          <cell r="C42">
            <v>10261.200000000001</v>
          </cell>
          <cell r="D42">
            <v>9998.5</v>
          </cell>
          <cell r="E42">
            <v>9491.6</v>
          </cell>
          <cell r="F42">
            <v>10803.3</v>
          </cell>
          <cell r="G42">
            <v>12156.3</v>
          </cell>
          <cell r="H42">
            <v>10330.1</v>
          </cell>
          <cell r="I42">
            <v>10709.8</v>
          </cell>
          <cell r="J42">
            <v>10506.8</v>
          </cell>
          <cell r="K42">
            <v>11160.9</v>
          </cell>
          <cell r="L42">
            <v>11495.2</v>
          </cell>
          <cell r="M42">
            <v>11467.8</v>
          </cell>
          <cell r="N42">
            <v>129898.6</v>
          </cell>
        </row>
        <row r="43">
          <cell r="A43" t="str">
            <v>ACUM. BS. AS. - TIERRA DEL FUEGO</v>
          </cell>
          <cell r="B43">
            <v>916699.9</v>
          </cell>
          <cell r="C43">
            <v>813787.99999999988</v>
          </cell>
          <cell r="D43">
            <v>792260.39999999991</v>
          </cell>
          <cell r="E43">
            <v>750727.99999999977</v>
          </cell>
          <cell r="F43">
            <v>858210.89999999991</v>
          </cell>
          <cell r="G43">
            <v>969079.50000000012</v>
          </cell>
          <cell r="H43">
            <v>819435.79999999981</v>
          </cell>
          <cell r="I43">
            <v>850545.6</v>
          </cell>
          <cell r="J43">
            <v>833910.90000000014</v>
          </cell>
          <cell r="K43">
            <v>887508.50000000012</v>
          </cell>
          <cell r="L43">
            <v>914901.7</v>
          </cell>
          <cell r="M43">
            <v>912656</v>
          </cell>
          <cell r="N43">
            <v>10319725.199999999</v>
          </cell>
        </row>
        <row r="44">
          <cell r="A44" t="str">
            <v>TRANSF.SERV.(TOTAL JURISD. EXCL. T.F)</v>
          </cell>
          <cell r="B44">
            <v>107987.4</v>
          </cell>
          <cell r="C44">
            <v>107987.4</v>
          </cell>
          <cell r="D44">
            <v>107987.4</v>
          </cell>
          <cell r="E44">
            <v>107987.4</v>
          </cell>
          <cell r="F44">
            <v>107987.4</v>
          </cell>
          <cell r="G44">
            <v>107987.4</v>
          </cell>
          <cell r="H44">
            <v>107987.4</v>
          </cell>
          <cell r="I44">
            <v>107987.4</v>
          </cell>
          <cell r="J44">
            <v>107987.4</v>
          </cell>
          <cell r="K44">
            <v>107987.4</v>
          </cell>
          <cell r="L44">
            <v>107987.4</v>
          </cell>
          <cell r="M44">
            <v>107987.4</v>
          </cell>
          <cell r="N44">
            <v>1295848.7999999998</v>
          </cell>
        </row>
        <row r="45">
          <cell r="A45" t="str">
            <v>TRANSF. SERV. (TIERRA DEL FUEGO)</v>
          </cell>
          <cell r="B45">
            <v>1000</v>
          </cell>
          <cell r="C45">
            <v>1000</v>
          </cell>
          <cell r="D45">
            <v>1000</v>
          </cell>
          <cell r="E45">
            <v>1000</v>
          </cell>
          <cell r="F45">
            <v>1000</v>
          </cell>
          <cell r="G45">
            <v>1000</v>
          </cell>
          <cell r="H45">
            <v>1000</v>
          </cell>
          <cell r="I45">
            <v>1000</v>
          </cell>
          <cell r="J45">
            <v>1000</v>
          </cell>
          <cell r="K45">
            <v>1000</v>
          </cell>
          <cell r="L45">
            <v>1000</v>
          </cell>
          <cell r="M45">
            <v>1000</v>
          </cell>
          <cell r="N45">
            <v>12000</v>
          </cell>
        </row>
        <row r="46">
          <cell r="A46" t="str">
            <v>FONDO ATN</v>
          </cell>
          <cell r="B46">
            <v>17881.599999999999</v>
          </cell>
          <cell r="C46">
            <v>16087.4</v>
          </cell>
          <cell r="D46">
            <v>15712.1</v>
          </cell>
          <cell r="E46">
            <v>14988.1</v>
          </cell>
          <cell r="F46">
            <v>16861.900000000001</v>
          </cell>
          <cell r="G46">
            <v>18794.8</v>
          </cell>
          <cell r="H46">
            <v>16185.9</v>
          </cell>
          <cell r="I46">
            <v>16728.3</v>
          </cell>
          <cell r="J46">
            <v>16438.3</v>
          </cell>
          <cell r="K46">
            <v>17372.7</v>
          </cell>
          <cell r="L46">
            <v>17850.2</v>
          </cell>
          <cell r="M46">
            <v>17811.099999999999</v>
          </cell>
          <cell r="N46">
            <v>202712.40000000002</v>
          </cell>
        </row>
        <row r="47">
          <cell r="A47" t="str">
            <v>NACION</v>
          </cell>
          <cell r="B47">
            <v>744589.1</v>
          </cell>
          <cell r="C47">
            <v>669880.80000000005</v>
          </cell>
          <cell r="D47">
            <v>654253</v>
          </cell>
          <cell r="E47">
            <v>624102.9</v>
          </cell>
          <cell r="F47">
            <v>702129.4</v>
          </cell>
          <cell r="G47">
            <v>782613.6</v>
          </cell>
          <cell r="H47">
            <v>673980.9</v>
          </cell>
          <cell r="I47">
            <v>696564.7</v>
          </cell>
          <cell r="J47">
            <v>684489</v>
          </cell>
          <cell r="K47">
            <v>723397.6</v>
          </cell>
          <cell r="L47">
            <v>743283.4</v>
          </cell>
          <cell r="M47">
            <v>741653.1</v>
          </cell>
          <cell r="N47">
            <v>8440937.5</v>
          </cell>
        </row>
        <row r="48">
          <cell r="A48" t="str">
            <v>ACUMULADO I</v>
          </cell>
          <cell r="B48">
            <v>1788158</v>
          </cell>
          <cell r="C48">
            <v>1608743.6</v>
          </cell>
          <cell r="D48">
            <v>1571212.9</v>
          </cell>
          <cell r="E48">
            <v>1498806.4</v>
          </cell>
          <cell r="F48">
            <v>1686189.6</v>
          </cell>
          <cell r="G48">
            <v>1879475.3000000003</v>
          </cell>
          <cell r="H48">
            <v>1618590</v>
          </cell>
          <cell r="I48">
            <v>1672826</v>
          </cell>
          <cell r="J48">
            <v>1643825.6</v>
          </cell>
          <cell r="K48">
            <v>1737266.2000000002</v>
          </cell>
          <cell r="L48">
            <v>1785022.7</v>
          </cell>
          <cell r="M48">
            <v>1781107.6</v>
          </cell>
          <cell r="N48">
            <v>20271223.899999999</v>
          </cell>
        </row>
        <row r="49">
          <cell r="A49" t="str">
            <v>FONDO COMPENSADOR DE DEFICITS</v>
          </cell>
          <cell r="B49">
            <v>45800</v>
          </cell>
          <cell r="C49">
            <v>45800</v>
          </cell>
          <cell r="D49">
            <v>45800</v>
          </cell>
          <cell r="E49">
            <v>45800</v>
          </cell>
          <cell r="F49">
            <v>45800</v>
          </cell>
          <cell r="G49">
            <v>45800</v>
          </cell>
          <cell r="H49">
            <v>45800</v>
          </cell>
          <cell r="I49">
            <v>45800</v>
          </cell>
          <cell r="J49">
            <v>45800</v>
          </cell>
          <cell r="K49">
            <v>45800</v>
          </cell>
          <cell r="L49">
            <v>45800</v>
          </cell>
          <cell r="M49">
            <v>45800</v>
          </cell>
          <cell r="N49">
            <v>549600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3">
          <cell r="A3" t="str">
            <v>PROYECCION DE RECURSOS 2001</v>
          </cell>
        </row>
      </sheetData>
      <sheetData sheetId="48">
        <row r="1">
          <cell r="A1" t="str">
            <v>DIRECCION NACIONAL DE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 IVA"/>
      <sheetName val="Análisis Ret Fuente"/>
      <sheetName val="Tickmarks"/>
      <sheetName val="XREF"/>
      <sheetName val="AnálisisIVA"/>
      <sheetName val="Tax Working"/>
    </sheetNames>
    <sheetDataSet>
      <sheetData sheetId="0"/>
      <sheetData sheetId="1" refreshError="1"/>
      <sheetData sheetId="2"/>
      <sheetData sheetId="3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NEC 17"/>
      <sheetName val="Mov 2002"/>
      <sheetName val="Cash Call 2002"/>
      <sheetName val="Amortizacion"/>
      <sheetName val="Gtos.Matriz"/>
      <sheetName val="Sel.fin"/>
      <sheetName val="Adic.Fin."/>
      <sheetName val="Mov. Suc.Fin"/>
      <sheetName val="C.Sueldos y Benf."/>
      <sheetName val="C.Overhead"/>
      <sheetName val="Seguros.Fin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1"/>
      <sheetName val="Anexo 3"/>
      <sheetName val="Anexo 4"/>
      <sheetName val="Anexo 5"/>
      <sheetName val="Anexo 6"/>
      <sheetName val="Anexo 7"/>
      <sheetName val="Anexo 8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2"/>
      <sheetName val="Anexo 9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 a los Estados Financieros"/>
      <sheetName val="Costo+Reexp"/>
      <sheetName val="Amort.Costo+Reexp"/>
      <sheetName val="Cálculo Amort."/>
      <sheetName val="Cálculo Reexp.Costo"/>
      <sheetName val="Cálculo Reexp Amort."/>
      <sheetName val="Cálculo Amort. (fec.siemb.)"/>
      <sheetName val="Cálculo Reexp Amort. (fech.sie)"/>
      <sheetName val="Mov. Plant.Proceso"/>
      <sheetName val="CorrMonPlantProc"/>
      <sheetName val="selec.adic.plant.proc"/>
      <sheetName val="Anál.Ad.plant.proc."/>
      <sheetName val="Detalle de ptas.adquir."/>
      <sheetName val="distrib.ctos."/>
      <sheetName val="Tildes"/>
      <sheetName val="XREF"/>
      <sheetName val="Hoja2"/>
      <sheetName val="detalle M.O"/>
      <sheetName val="Costo_Reexp"/>
      <sheetName val="Nota"/>
      <sheetName val="Detalle"/>
      <sheetName val=" Costo"/>
      <sheetName val="Amortización"/>
      <sheetName val="MMA "/>
      <sheetName val="Tickmarks"/>
      <sheetName val="Mov.Costo"/>
      <sheetName val="Mov. Amort."/>
      <sheetName val="Cal.Amort."/>
      <sheetName val="MMA"/>
      <sheetName val="Adiciones"/>
      <sheetName val="Costo"/>
      <sheetName val="Amort. Acumulada"/>
      <sheetName val="Cal. Amort."/>
      <sheetName val="Análisis"/>
      <sheetName val="Límite"/>
      <sheetName val="Cál."/>
      <sheetName val="APT Adics."/>
      <sheetName val="Valuación"/>
      <sheetName val="Costo-Pivot"/>
      <sheetName val="Ventas"/>
      <sheetName val="Análisis de Adic."/>
      <sheetName val="Análisis Importaciones"/>
      <sheetName val="Calc. Límite"/>
      <sheetName val="Sheet1"/>
      <sheetName val="Récalculo Amortización"/>
      <sheetName val="Mov. Costo"/>
      <sheetName val="Mov. Amortiz"/>
      <sheetName val="Anál Adi"/>
      <sheetName val="Anali. Adiciones"/>
      <sheetName val="Amort. Acumulada (2)"/>
      <sheetName val="#REF"/>
      <sheetName val="Nota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rdero, Evangelina Natalia" id="{8E1EA50A-12AB-4473-8F90-1690C54D4EFF}" userId="S::Evangelina.Cordero@pecomenergia.com.ar::0c597c74-2a81-42ba-8894-030918d8eb8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4-01-26T19:54:38.32" personId="{8E1EA50A-12AB-4473-8F90-1690C54D4EFF}" id="{8E8D7C8E-BE4F-4489-9F5B-C14269441A9A}">
    <text xml:space="preserve">Planta: dbn y IC. AM1 (IPB), AM2 (IPAB),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46D4-14F3-4EC7-84E3-AA4509D506AE}">
  <dimension ref="A1:Z106"/>
  <sheetViews>
    <sheetView showGridLines="0" tabSelected="1" topLeftCell="G1" zoomScale="80" zoomScaleNormal="80" workbookViewId="0">
      <selection activeCell="J13" sqref="J13"/>
    </sheetView>
  </sheetViews>
  <sheetFormatPr baseColWidth="10" defaultColWidth="11.42578125" defaultRowHeight="15" x14ac:dyDescent="0.25"/>
  <cols>
    <col min="1" max="1" width="17" style="1" bestFit="1" customWidth="1"/>
    <col min="2" max="2" width="16.7109375" style="1" bestFit="1" customWidth="1"/>
    <col min="3" max="3" width="13.5703125" style="1" bestFit="1" customWidth="1"/>
    <col min="4" max="4" width="33.5703125" style="1" bestFit="1" customWidth="1"/>
    <col min="5" max="5" width="14.5703125" style="1" customWidth="1"/>
    <col min="6" max="6" width="9" style="1" customWidth="1"/>
    <col min="7" max="7" width="22.5703125" style="1" customWidth="1"/>
    <col min="8" max="8" width="24.7109375" style="1" customWidth="1"/>
    <col min="9" max="9" width="16.7109375" style="1" customWidth="1"/>
    <col min="10" max="10" width="62.85546875" style="2" customWidth="1"/>
    <col min="11" max="11" width="10.140625" style="2" bestFit="1" customWidth="1"/>
    <col min="12" max="12" width="5.7109375" style="3" bestFit="1" customWidth="1"/>
    <col min="13" max="13" width="22.85546875" style="1" bestFit="1" customWidth="1"/>
    <col min="14" max="14" width="9.28515625" style="4" bestFit="1" customWidth="1"/>
    <col min="15" max="15" width="14.28515625" style="1" bestFit="1" customWidth="1"/>
    <col min="16" max="16" width="6.140625" style="1" customWidth="1"/>
    <col min="17" max="17" width="12.42578125" style="1" customWidth="1"/>
    <col min="18" max="18" width="11.42578125" style="1"/>
    <col min="19" max="19" width="13.5703125" style="1" customWidth="1"/>
    <col min="20" max="20" width="16" style="1" bestFit="1" customWidth="1"/>
    <col min="21" max="21" width="16.140625" style="1" customWidth="1"/>
    <col min="22" max="22" width="13.5703125" style="1" customWidth="1"/>
    <col min="23" max="16384" width="11.42578125" style="1"/>
  </cols>
  <sheetData>
    <row r="1" spans="1:26" ht="21.75" customHeight="1" x14ac:dyDescent="0.25">
      <c r="A1" s="135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7"/>
      <c r="P1" s="35"/>
      <c r="R1" s="138" t="s">
        <v>1</v>
      </c>
      <c r="S1" s="139"/>
      <c r="T1" s="139"/>
      <c r="U1" s="139"/>
      <c r="V1" s="139"/>
      <c r="W1" s="139"/>
      <c r="X1" s="139"/>
      <c r="Y1" s="139"/>
      <c r="Z1" s="140"/>
    </row>
    <row r="2" spans="1:26" ht="21.75" customHeight="1" x14ac:dyDescent="0.25">
      <c r="A2" s="5" t="s">
        <v>2</v>
      </c>
      <c r="B2" s="5"/>
      <c r="C2" s="5" t="s">
        <v>3</v>
      </c>
      <c r="D2" s="5"/>
      <c r="E2" s="5" t="s">
        <v>4</v>
      </c>
      <c r="F2" s="5"/>
      <c r="G2" s="5"/>
      <c r="H2" s="6"/>
      <c r="I2" s="6"/>
      <c r="J2" s="6"/>
      <c r="K2" s="6"/>
      <c r="L2" s="6"/>
      <c r="M2" s="6"/>
      <c r="N2" s="6"/>
      <c r="O2" s="7"/>
      <c r="R2" s="8"/>
      <c r="S2" s="9"/>
      <c r="T2" s="9"/>
      <c r="U2" s="9"/>
      <c r="V2" s="9"/>
      <c r="W2" s="9"/>
      <c r="X2" s="9"/>
      <c r="Y2" s="9"/>
      <c r="Z2" s="10"/>
    </row>
    <row r="3" spans="1:26" ht="21.75" customHeight="1" x14ac:dyDescent="0.25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2" t="s">
        <v>17</v>
      </c>
      <c r="N3" s="11" t="s">
        <v>18</v>
      </c>
      <c r="O3" s="13" t="s">
        <v>19</v>
      </c>
      <c r="R3" s="14" t="s">
        <v>20</v>
      </c>
      <c r="S3" s="14" t="s">
        <v>21</v>
      </c>
      <c r="T3" s="14" t="s">
        <v>22</v>
      </c>
      <c r="U3" s="14" t="s">
        <v>23</v>
      </c>
      <c r="V3" s="14" t="s">
        <v>24</v>
      </c>
      <c r="W3" s="14" t="s">
        <v>25</v>
      </c>
      <c r="X3" s="14" t="s">
        <v>26</v>
      </c>
      <c r="Y3" s="14" t="s">
        <v>27</v>
      </c>
      <c r="Z3" s="14" t="s">
        <v>28</v>
      </c>
    </row>
    <row r="4" spans="1:26" ht="15.75" x14ac:dyDescent="0.25">
      <c r="A4" s="15">
        <v>45251</v>
      </c>
      <c r="B4" s="15">
        <v>45280</v>
      </c>
      <c r="C4" s="16">
        <v>2000000434</v>
      </c>
      <c r="D4" s="16" t="s">
        <v>90</v>
      </c>
      <c r="E4" s="16">
        <v>4600001366</v>
      </c>
      <c r="F4" s="16">
        <v>250</v>
      </c>
      <c r="G4" s="16">
        <f>VLOOKUP(F4,'CM 1366'!$B$4:$H$38,2,FALSE)</f>
        <v>3010642</v>
      </c>
      <c r="H4" s="17" t="s">
        <v>107</v>
      </c>
      <c r="I4" s="16" t="str">
        <f>VLOOKUP(H4,'referencias pad '!$A$4:$E$33,2,FALSE)</f>
        <v>AMOR</v>
      </c>
      <c r="J4" s="17" t="str">
        <f>VLOOKUP(F4,'CM 1366'!$B$4:$G$49,3,FALSE)</f>
        <v>DESEMULSIONANTE DBN2446</v>
      </c>
      <c r="K4" s="16">
        <v>710</v>
      </c>
      <c r="L4" s="25" t="str">
        <f>VLOOKUP(F4,'CM 1366'!$B$4:$H$38,5,FALSE)</f>
        <v>L</v>
      </c>
      <c r="M4" s="33">
        <f>VLOOKUP(F4,'CM 1366'!$B$4:$H$38,6,FALSE)</f>
        <v>6.44</v>
      </c>
      <c r="N4" s="18" t="str">
        <f>VLOOKUP(F4,'CM 1366'!$B$4:$H$38,7,FALSE)</f>
        <v>USD</v>
      </c>
      <c r="O4" s="18">
        <f t="shared" ref="O4:O8" si="0">M4*K4</f>
        <v>4572.4000000000005</v>
      </c>
      <c r="P4" s="36"/>
      <c r="Q4" s="2"/>
      <c r="R4" s="16">
        <v>2023</v>
      </c>
      <c r="S4" s="16">
        <v>10</v>
      </c>
      <c r="T4" s="16" t="s">
        <v>113</v>
      </c>
      <c r="U4" s="16" t="s">
        <v>134</v>
      </c>
      <c r="V4" s="16">
        <v>52032002</v>
      </c>
      <c r="W4" s="16"/>
      <c r="X4" s="16"/>
      <c r="Y4" s="16"/>
      <c r="Z4" s="16"/>
    </row>
    <row r="5" spans="1:26" ht="15.75" x14ac:dyDescent="0.25">
      <c r="A5" s="15">
        <v>45251</v>
      </c>
      <c r="B5" s="15">
        <v>45280</v>
      </c>
      <c r="C5" s="16">
        <v>2000000434</v>
      </c>
      <c r="D5" s="16" t="s">
        <v>90</v>
      </c>
      <c r="E5" s="16">
        <v>4600001366</v>
      </c>
      <c r="F5" s="16">
        <v>280</v>
      </c>
      <c r="G5" s="16">
        <f>VLOOKUP(F5,'CM 1366'!$B$4:$H$38,2,FALSE)</f>
        <v>3011193</v>
      </c>
      <c r="H5" s="17" t="s">
        <v>107</v>
      </c>
      <c r="I5" s="16" t="str">
        <f>VLOOKUP(H5,'referencias pad '!$A$4:$E$33,2,FALSE)</f>
        <v>AMOR</v>
      </c>
      <c r="J5" s="17" t="str">
        <f>VLOOKUP(F5,'CM 1366'!$B$4:$G$49,3,FALSE)</f>
        <v>INHIBIDOR DE INCRUSTACIONES (IC5091)</v>
      </c>
      <c r="K5" s="16">
        <v>80</v>
      </c>
      <c r="L5" s="25" t="str">
        <f>VLOOKUP(F5,'CM 1366'!$B$4:$H$38,5,FALSE)</f>
        <v>L</v>
      </c>
      <c r="M5" s="33">
        <f>VLOOKUP(F5,'CM 1366'!$B$4:$H$38,6,FALSE)</f>
        <v>3.89</v>
      </c>
      <c r="N5" s="18" t="str">
        <f>VLOOKUP(F5,'CM 1366'!$B$4:$H$38,7,FALSE)</f>
        <v>USD</v>
      </c>
      <c r="O5" s="18">
        <f t="shared" si="0"/>
        <v>311.2</v>
      </c>
      <c r="P5" s="36"/>
      <c r="Q5" s="2"/>
      <c r="R5" s="16">
        <v>2023</v>
      </c>
      <c r="S5" s="16">
        <v>10</v>
      </c>
      <c r="T5" s="16" t="s">
        <v>113</v>
      </c>
      <c r="U5" s="16" t="s">
        <v>134</v>
      </c>
      <c r="V5" s="16">
        <v>52032002</v>
      </c>
      <c r="W5" s="16"/>
      <c r="X5" s="16"/>
      <c r="Y5" s="16"/>
      <c r="Z5" s="16"/>
    </row>
    <row r="6" spans="1:26" s="47" customFormat="1" ht="15.75" x14ac:dyDescent="0.25">
      <c r="A6" s="15">
        <v>45251</v>
      </c>
      <c r="B6" s="15">
        <v>45280</v>
      </c>
      <c r="C6" s="41">
        <v>2000000434</v>
      </c>
      <c r="D6" s="41" t="s">
        <v>90</v>
      </c>
      <c r="E6" s="41">
        <v>4600001366</v>
      </c>
      <c r="F6" s="41">
        <v>300</v>
      </c>
      <c r="G6" s="41">
        <f>VLOOKUP(F6,'CM 1366'!$B$4:$H$38,2,FALSE)</f>
        <v>3005911</v>
      </c>
      <c r="H6" s="42" t="s">
        <v>107</v>
      </c>
      <c r="I6" s="41" t="str">
        <f>VLOOKUP(H6,'referencias pad '!$A$4:$E$33,2,FALSE)</f>
        <v>AMOR</v>
      </c>
      <c r="J6" s="42" t="str">
        <f>VLOOKUP(F6,'CM 1366'!$B$4:$G$49,3,FALSE)</f>
        <v>INHIBIDOR DE HIDRATOS SB14</v>
      </c>
      <c r="K6" s="41">
        <v>1000</v>
      </c>
      <c r="L6" s="25" t="str">
        <f>VLOOKUP(F6,'CM 1366'!$B$4:$H$38,5,FALSE)</f>
        <v>L</v>
      </c>
      <c r="M6" s="33">
        <f>VLOOKUP(F6,'CM 1366'!$B$4:$H$38,6,FALSE)</f>
        <v>1.72</v>
      </c>
      <c r="N6" s="44" t="str">
        <f>VLOOKUP(F6,'CM 1366'!$B$4:$H$38,7,FALSE)</f>
        <v>USD</v>
      </c>
      <c r="O6" s="44">
        <f t="shared" ref="O6" si="1">M6*K6</f>
        <v>1720</v>
      </c>
      <c r="P6" s="45" t="s">
        <v>109</v>
      </c>
      <c r="Q6" s="46"/>
      <c r="R6" s="41">
        <v>2023</v>
      </c>
      <c r="S6" s="60">
        <v>10</v>
      </c>
      <c r="T6" s="41" t="s">
        <v>113</v>
      </c>
      <c r="U6" s="41" t="str">
        <f>VLOOKUP(H6,'referencias pad '!$A$4:$D$54,4,FALSE)</f>
        <v>UTAMOLIGAS</v>
      </c>
      <c r="V6" s="41">
        <v>52032002</v>
      </c>
      <c r="W6" s="41"/>
      <c r="X6" s="41"/>
      <c r="Y6" s="41"/>
      <c r="Z6" s="41"/>
    </row>
    <row r="7" spans="1:26" s="54" customFormat="1" ht="15.75" x14ac:dyDescent="0.25">
      <c r="A7" s="15">
        <v>45251</v>
      </c>
      <c r="B7" s="15">
        <v>45280</v>
      </c>
      <c r="C7" s="50">
        <v>2000000434</v>
      </c>
      <c r="D7" s="50" t="s">
        <v>90</v>
      </c>
      <c r="E7" s="50">
        <v>4600001366</v>
      </c>
      <c r="F7" s="25">
        <v>210</v>
      </c>
      <c r="G7" s="25">
        <v>3011902</v>
      </c>
      <c r="H7" s="51" t="s">
        <v>107</v>
      </c>
      <c r="I7" s="50" t="str">
        <f>VLOOKUP(H7,'referencias pad '!$A$4:$E$33,2,FALSE)</f>
        <v>AMOR</v>
      </c>
      <c r="J7" s="26" t="s">
        <v>85</v>
      </c>
      <c r="K7" s="50">
        <v>410</v>
      </c>
      <c r="L7" s="52" t="str">
        <f>'CM 1366'!F40</f>
        <v>L</v>
      </c>
      <c r="M7" s="33">
        <f>'CM 1366'!G42</f>
        <v>4.28</v>
      </c>
      <c r="N7" s="49" t="str">
        <f>'CM 1366'!H40</f>
        <v>UDS</v>
      </c>
      <c r="O7" s="49">
        <f t="shared" si="0"/>
        <v>1754.8000000000002</v>
      </c>
      <c r="P7" s="36" t="s">
        <v>109</v>
      </c>
      <c r="Q7" s="53"/>
      <c r="R7" s="50">
        <v>2023</v>
      </c>
      <c r="S7" s="50">
        <v>10</v>
      </c>
      <c r="T7" s="50" t="s">
        <v>113</v>
      </c>
      <c r="U7" s="50" t="str">
        <f>VLOOKUP(H7,'referencias pad '!$A$4:$D$54,4,FALSE)</f>
        <v>UTAMOLIGAS</v>
      </c>
      <c r="V7" s="50">
        <v>52032002</v>
      </c>
      <c r="W7" s="50"/>
      <c r="X7" s="50"/>
      <c r="Y7" s="50"/>
      <c r="Z7" s="50"/>
    </row>
    <row r="8" spans="1:26" s="47" customFormat="1" ht="15.75" x14ac:dyDescent="0.25">
      <c r="A8" s="15">
        <v>45251</v>
      </c>
      <c r="B8" s="15">
        <v>45280</v>
      </c>
      <c r="C8" s="50" t="e">
        <f>#REF!</f>
        <v>#REF!</v>
      </c>
      <c r="D8" s="60" t="e">
        <f>#REF!</f>
        <v>#REF!</v>
      </c>
      <c r="E8" s="50">
        <v>4600001366</v>
      </c>
      <c r="F8" s="41">
        <v>300</v>
      </c>
      <c r="G8" s="41">
        <f>VLOOKUP(F8,'CM 1366'!$B$4:$H$38,2,FALSE)</f>
        <v>3005911</v>
      </c>
      <c r="H8" s="42" t="s">
        <v>121</v>
      </c>
      <c r="I8" s="41" t="s">
        <v>122</v>
      </c>
      <c r="J8" s="42" t="str">
        <f>VLOOKUP(F8,'CM 1366'!$B$4:$G$49,3,FALSE)</f>
        <v>INHIBIDOR DE HIDRATOS SB14</v>
      </c>
      <c r="K8" s="41">
        <v>1300</v>
      </c>
      <c r="L8" s="25" t="str">
        <f>VLOOKUP(F8,'CM 1366'!$B$4:$H$38,5,FALSE)</f>
        <v>L</v>
      </c>
      <c r="M8" s="43">
        <f>VLOOKUP(F8,'CM 1366'!$B$4:$H$38,6,FALSE)</f>
        <v>1.72</v>
      </c>
      <c r="N8" s="44" t="str">
        <f>VLOOKUP(F8,'CM 1366'!$B$4:$H$38,7,FALSE)</f>
        <v>USD</v>
      </c>
      <c r="O8" s="44">
        <f t="shared" si="0"/>
        <v>2236</v>
      </c>
      <c r="P8" s="45"/>
      <c r="Q8" s="46"/>
      <c r="R8" s="41">
        <v>2023</v>
      </c>
      <c r="S8" s="16">
        <v>10</v>
      </c>
      <c r="T8" s="41" t="s">
        <v>113</v>
      </c>
      <c r="U8" s="41" t="s">
        <v>168</v>
      </c>
      <c r="V8" s="41">
        <v>52032002</v>
      </c>
      <c r="W8" s="41"/>
      <c r="X8" s="41"/>
      <c r="Y8" s="41"/>
      <c r="Z8" s="41"/>
    </row>
    <row r="9" spans="1:26" s="47" customFormat="1" ht="15.75" x14ac:dyDescent="0.25">
      <c r="A9" s="15">
        <v>45251</v>
      </c>
      <c r="B9" s="15">
        <v>45280</v>
      </c>
      <c r="C9" s="55" t="e">
        <f>#REF!</f>
        <v>#REF!</v>
      </c>
      <c r="D9" s="60" t="e">
        <f>#REF!</f>
        <v>#REF!</v>
      </c>
      <c r="E9" s="50">
        <v>4600001366</v>
      </c>
      <c r="F9" s="56"/>
      <c r="G9" s="41"/>
      <c r="H9" s="42" t="s">
        <v>121</v>
      </c>
      <c r="I9" s="41" t="s">
        <v>122</v>
      </c>
      <c r="J9" s="59" t="str">
        <f>'CM 1366'!D37</f>
        <v>Servicio de Reposición de PQ en Campo x Visita [ARS/visita]</v>
      </c>
      <c r="K9" s="41">
        <v>2</v>
      </c>
      <c r="L9" s="32" t="s">
        <v>30</v>
      </c>
      <c r="M9" s="48">
        <f>'CM 1366'!G37</f>
        <v>882313</v>
      </c>
      <c r="N9" s="49" t="str">
        <f>'CM 1366'!H37</f>
        <v>$</v>
      </c>
      <c r="O9" s="49">
        <f>M9*K9</f>
        <v>1764626</v>
      </c>
      <c r="P9" s="45"/>
      <c r="Q9" s="46"/>
      <c r="R9" s="41">
        <v>2023</v>
      </c>
      <c r="S9" s="16">
        <v>10</v>
      </c>
      <c r="T9" s="41" t="s">
        <v>113</v>
      </c>
      <c r="U9" s="50" t="s">
        <v>168</v>
      </c>
      <c r="V9" s="41">
        <v>52032002</v>
      </c>
      <c r="W9" s="41"/>
      <c r="X9" s="41"/>
      <c r="Y9" s="41"/>
      <c r="Z9" s="41"/>
    </row>
    <row r="10" spans="1:26" ht="15.75" x14ac:dyDescent="0.25">
      <c r="A10" s="15">
        <v>45251</v>
      </c>
      <c r="B10" s="15">
        <v>45280</v>
      </c>
      <c r="C10" s="50" t="e">
        <f>#REF!</f>
        <v>#REF!</v>
      </c>
      <c r="D10" s="60" t="e">
        <f>D9</f>
        <v>#REF!</v>
      </c>
      <c r="E10" s="50">
        <v>4600001366</v>
      </c>
      <c r="F10" s="56"/>
      <c r="G10" s="16" t="e">
        <f>VLOOKUP(F10,'CM 1366'!$B$4:$H$38,2,FALSE)</f>
        <v>#N/A</v>
      </c>
      <c r="H10" s="17" t="s">
        <v>107</v>
      </c>
      <c r="I10" s="16" t="str">
        <f>VLOOKUP(H10,'referencias pad '!$A$4:$E$33,2,FALSE)</f>
        <v>AMOR</v>
      </c>
      <c r="J10" s="17" t="str">
        <f>'CM 1366'!D35</f>
        <v>ALQUILER EQUIPO DOSIFICADOR Electrico</v>
      </c>
      <c r="K10" s="16">
        <v>1</v>
      </c>
      <c r="L10" s="32" t="s">
        <v>30</v>
      </c>
      <c r="M10" s="48">
        <f>'CM 1366'!G35</f>
        <v>179</v>
      </c>
      <c r="N10" s="49" t="str">
        <f>'CM 1366'!H35</f>
        <v>USD</v>
      </c>
      <c r="O10" s="49">
        <f t="shared" ref="O10" si="2">M10*K10</f>
        <v>179</v>
      </c>
      <c r="P10" s="35"/>
      <c r="Q10" s="2"/>
      <c r="R10" s="16">
        <v>2023</v>
      </c>
      <c r="S10" s="16">
        <v>10</v>
      </c>
      <c r="T10" s="16" t="s">
        <v>113</v>
      </c>
      <c r="U10" s="16" t="str">
        <f>VLOOKUP(H10,'referencias pad '!$A$4:$D$54,4,FALSE)</f>
        <v>UTAMOLIGAS</v>
      </c>
      <c r="V10" s="16">
        <v>52032002</v>
      </c>
      <c r="W10" s="16"/>
      <c r="X10" s="16"/>
      <c r="Y10" s="16"/>
      <c r="Z10" s="16"/>
    </row>
    <row r="11" spans="1:26" ht="15.75" x14ac:dyDescent="0.25">
      <c r="A11" s="15">
        <v>45251</v>
      </c>
      <c r="B11" s="15">
        <v>45280</v>
      </c>
      <c r="C11" s="41" t="e">
        <f t="shared" ref="C11" si="3">C10</f>
        <v>#REF!</v>
      </c>
      <c r="D11" s="60" t="e">
        <f>#REF!</f>
        <v>#REF!</v>
      </c>
      <c r="E11" s="50">
        <v>4600001366</v>
      </c>
      <c r="F11" s="56"/>
      <c r="G11" s="16" t="e">
        <f>VLOOKUP(F11,'CM 1366'!$B$4:$H$38,2,FALSE)</f>
        <v>#N/A</v>
      </c>
      <c r="H11" s="17" t="s">
        <v>107</v>
      </c>
      <c r="I11" s="16" t="str">
        <f>VLOOKUP(H11,'referencias pad '!$A$4:$E$33,2,FALSE)</f>
        <v>AMOR</v>
      </c>
      <c r="J11" s="17" t="str">
        <f>'CM 1366'!D36</f>
        <v>ALQUILER EQUIPO DOSIFICADOR Solar</v>
      </c>
      <c r="K11" s="16">
        <v>4</v>
      </c>
      <c r="L11" s="32" t="s">
        <v>30</v>
      </c>
      <c r="M11" s="48">
        <f>'CM 1366'!G36</f>
        <v>235</v>
      </c>
      <c r="N11" s="49" t="str">
        <f>'CM 1366'!H36</f>
        <v>USD</v>
      </c>
      <c r="O11" s="49">
        <f t="shared" ref="O11:O13" si="4">M11*K11</f>
        <v>940</v>
      </c>
      <c r="P11" s="35"/>
      <c r="Q11" s="2"/>
      <c r="R11" s="16">
        <v>2023</v>
      </c>
      <c r="S11" s="16">
        <v>10</v>
      </c>
      <c r="T11" s="16" t="s">
        <v>113</v>
      </c>
      <c r="U11" s="16" t="str">
        <f>VLOOKUP(H11,'referencias pad '!$A$4:$D$54,4,FALSE)</f>
        <v>UTAMOLIGAS</v>
      </c>
      <c r="V11" s="16">
        <v>52032002</v>
      </c>
      <c r="W11" s="16"/>
      <c r="X11" s="16"/>
      <c r="Y11" s="16"/>
      <c r="Z11" s="16"/>
    </row>
    <row r="12" spans="1:26" ht="15.75" x14ac:dyDescent="0.25">
      <c r="A12" s="15">
        <v>45251</v>
      </c>
      <c r="B12" s="15">
        <v>45280</v>
      </c>
      <c r="C12" s="55" t="e">
        <f>#REF!</f>
        <v>#REF!</v>
      </c>
      <c r="D12" s="60" t="e">
        <f>D9</f>
        <v>#REF!</v>
      </c>
      <c r="E12" s="50">
        <v>4600001366</v>
      </c>
      <c r="F12" s="56"/>
      <c r="G12" s="16" t="e">
        <f>VLOOKUP(F12,'CM 1366'!$B$4:$H$38,2,FALSE)</f>
        <v>#N/A</v>
      </c>
      <c r="H12" s="17" t="s">
        <v>107</v>
      </c>
      <c r="I12" s="16" t="str">
        <f>VLOOKUP(H12,'referencias pad '!$A$4:$E$33,2,FALSE)</f>
        <v>AMOR</v>
      </c>
      <c r="J12" s="57" t="s">
        <v>166</v>
      </c>
      <c r="K12" s="16">
        <v>3</v>
      </c>
      <c r="L12" s="32" t="s">
        <v>30</v>
      </c>
      <c r="M12" s="48">
        <f>'CM 1366'!G38</f>
        <v>163</v>
      </c>
      <c r="N12" s="49" t="str">
        <f>'CM 1366'!H38</f>
        <v>USD</v>
      </c>
      <c r="O12" s="49">
        <f>M12*K12</f>
        <v>489</v>
      </c>
      <c r="P12" s="35"/>
      <c r="Q12" s="2"/>
      <c r="R12" s="16">
        <v>2023</v>
      </c>
      <c r="S12" s="16">
        <v>10</v>
      </c>
      <c r="T12" s="16" t="s">
        <v>113</v>
      </c>
      <c r="U12" s="16" t="str">
        <f>VLOOKUP(H12,'referencias pad '!$A$4:$D$54,4,FALSE)</f>
        <v>UTAMOLIGAS</v>
      </c>
      <c r="V12" s="16">
        <v>52032002</v>
      </c>
      <c r="W12" s="16"/>
      <c r="X12" s="16"/>
      <c r="Y12" s="16"/>
      <c r="Z12" s="16"/>
    </row>
    <row r="13" spans="1:26" ht="15.75" x14ac:dyDescent="0.25">
      <c r="A13" s="15">
        <v>45251</v>
      </c>
      <c r="B13" s="15">
        <v>45280</v>
      </c>
      <c r="C13" s="50" t="e">
        <f t="shared" ref="C13" si="5">C11</f>
        <v>#REF!</v>
      </c>
      <c r="D13" s="60" t="e">
        <f t="shared" ref="D13" si="6">D12</f>
        <v>#REF!</v>
      </c>
      <c r="E13" s="50">
        <v>4600001366</v>
      </c>
      <c r="F13" s="56"/>
      <c r="G13" s="16" t="e">
        <f>VLOOKUP(F13,'CM 1366'!$B$4:$H$38,2,FALSE)</f>
        <v>#N/A</v>
      </c>
      <c r="H13" s="17" t="s">
        <v>107</v>
      </c>
      <c r="I13" s="16" t="str">
        <f>VLOOKUP(H13,'referencias pad '!$A$4:$E$33,2,FALSE)</f>
        <v>AMOR</v>
      </c>
      <c r="J13" s="57" t="str">
        <f>'CM 1366'!D37</f>
        <v>Servicio de Reposición de PQ en Campo x Visita [ARS/visita]</v>
      </c>
      <c r="K13" s="16">
        <v>2</v>
      </c>
      <c r="L13" s="32" t="str">
        <f>'CM 1366'!F37</f>
        <v>UN</v>
      </c>
      <c r="M13" s="48">
        <f>'CM 1366'!G37</f>
        <v>882313</v>
      </c>
      <c r="N13" s="49" t="str">
        <f>'CM 1366'!H37</f>
        <v>$</v>
      </c>
      <c r="O13" s="49">
        <f t="shared" si="4"/>
        <v>1764626</v>
      </c>
      <c r="P13" s="35"/>
      <c r="Q13" s="2"/>
      <c r="R13" s="16">
        <v>2023</v>
      </c>
      <c r="S13" s="16">
        <v>10</v>
      </c>
      <c r="T13" s="16" t="s">
        <v>113</v>
      </c>
      <c r="U13" s="16" t="str">
        <f>VLOOKUP(H13,'referencias pad '!$A$4:$D$54,4,FALSE)</f>
        <v>UTAMOLIGAS</v>
      </c>
      <c r="V13" s="16">
        <v>52032002</v>
      </c>
      <c r="W13" s="16"/>
      <c r="X13" s="16"/>
      <c r="Y13" s="16"/>
      <c r="Z13" s="16"/>
    </row>
    <row r="14" spans="1:26" x14ac:dyDescent="0.25">
      <c r="A14" s="15">
        <v>45251</v>
      </c>
      <c r="B14" s="15">
        <v>45280</v>
      </c>
      <c r="C14" s="41" t="e">
        <f t="shared" ref="C14" si="7">C13</f>
        <v>#REF!</v>
      </c>
      <c r="D14" s="60" t="e">
        <f>#REF!</f>
        <v>#REF!</v>
      </c>
      <c r="E14" s="50">
        <v>4600001366</v>
      </c>
      <c r="F14" s="56"/>
      <c r="G14" s="61" t="e">
        <f>VLOOKUP(F14,'CM 1366'!$B$4:$H$38,2,FALSE)</f>
        <v>#N/A</v>
      </c>
      <c r="H14" s="62" t="s">
        <v>107</v>
      </c>
      <c r="I14" s="61" t="str">
        <f>VLOOKUP(H14,'referencias pad '!$A$4:$E$33,2,FALSE)</f>
        <v>AMOR</v>
      </c>
      <c r="J14" s="64" t="s">
        <v>306</v>
      </c>
      <c r="K14" s="61">
        <f>4/20</f>
        <v>0.2</v>
      </c>
      <c r="L14" s="61" t="s">
        <v>308</v>
      </c>
      <c r="M14" s="63">
        <f>'CM 1366'!G41</f>
        <v>7941820</v>
      </c>
      <c r="N14" s="61" t="str">
        <f>'CM 1366'!H41</f>
        <v>$</v>
      </c>
      <c r="O14" s="63">
        <f>M14*K14</f>
        <v>1588364</v>
      </c>
      <c r="P14" s="35"/>
      <c r="Q14" s="2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15"/>
      <c r="B15" s="15"/>
      <c r="C15" s="16"/>
      <c r="D15" s="16"/>
      <c r="E15" s="16"/>
      <c r="F15" s="16"/>
      <c r="G15" s="16"/>
      <c r="H15" s="17"/>
      <c r="I15" s="16"/>
      <c r="J15" s="17"/>
      <c r="K15" s="16"/>
      <c r="L15" s="16"/>
      <c r="M15" s="114"/>
      <c r="N15" s="16"/>
      <c r="O15" s="18"/>
      <c r="P15" s="35"/>
      <c r="Q15" s="2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15"/>
      <c r="B16" s="15"/>
      <c r="C16" s="16"/>
      <c r="D16" s="16"/>
      <c r="E16" s="16"/>
      <c r="F16" s="16"/>
      <c r="G16" s="16"/>
      <c r="H16" s="17"/>
      <c r="I16" s="16"/>
      <c r="J16" s="17"/>
      <c r="K16" s="16"/>
      <c r="L16" s="16"/>
      <c r="M16" s="18"/>
      <c r="N16" s="16"/>
      <c r="O16" s="18"/>
      <c r="P16" s="35"/>
      <c r="Q16" s="2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15"/>
      <c r="B17" s="15"/>
      <c r="C17" s="16"/>
      <c r="D17" s="16"/>
      <c r="E17" s="16"/>
      <c r="F17" s="16"/>
      <c r="G17" s="16"/>
      <c r="H17" s="17"/>
      <c r="I17" s="16"/>
      <c r="J17" s="17"/>
      <c r="K17" s="16"/>
      <c r="L17" s="16"/>
      <c r="M17" s="18"/>
      <c r="N17" s="16"/>
      <c r="O17" s="18"/>
      <c r="P17" s="35"/>
      <c r="Q17" s="2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15"/>
      <c r="B18" s="15"/>
      <c r="C18" s="16"/>
      <c r="D18" s="16"/>
      <c r="E18" s="16"/>
      <c r="F18" s="16"/>
      <c r="G18" s="16"/>
      <c r="H18" s="17"/>
      <c r="I18" s="16"/>
      <c r="J18" s="17"/>
      <c r="K18" s="16"/>
      <c r="L18" s="16"/>
      <c r="M18" s="18"/>
      <c r="N18" s="16"/>
      <c r="O18" s="18"/>
      <c r="P18" s="35"/>
      <c r="Q18" s="2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15"/>
      <c r="B19" s="15"/>
      <c r="C19" s="16"/>
      <c r="D19" s="16"/>
      <c r="E19" s="16"/>
      <c r="F19" s="16"/>
      <c r="G19" s="16"/>
      <c r="H19" s="17"/>
      <c r="I19" s="16"/>
      <c r="J19" s="17"/>
      <c r="K19" s="16"/>
      <c r="L19" s="16"/>
      <c r="M19" s="18"/>
      <c r="N19" s="16"/>
      <c r="O19" s="18"/>
      <c r="P19" s="35"/>
      <c r="Q19" s="2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5">
      <c r="A20" s="15"/>
      <c r="B20" s="15"/>
      <c r="C20" s="16"/>
      <c r="D20" s="16"/>
      <c r="E20" s="16"/>
      <c r="F20" s="16"/>
      <c r="G20" s="16"/>
      <c r="H20" s="17"/>
      <c r="I20" s="16"/>
      <c r="J20" s="17"/>
      <c r="K20" s="16"/>
      <c r="L20" s="16"/>
      <c r="M20" s="18"/>
      <c r="N20" s="16"/>
      <c r="O20" s="18"/>
      <c r="P20" s="35"/>
      <c r="Q20" s="2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25">
      <c r="A21" s="15"/>
      <c r="B21" s="15"/>
      <c r="C21" s="16"/>
      <c r="D21" s="16"/>
      <c r="E21" s="16"/>
      <c r="F21" s="16"/>
      <c r="G21" s="16"/>
      <c r="H21" s="17"/>
      <c r="I21" s="16"/>
      <c r="J21" s="17"/>
      <c r="K21" s="16"/>
      <c r="L21" s="16"/>
      <c r="M21" s="18"/>
      <c r="N21" s="16"/>
      <c r="O21" s="18"/>
      <c r="P21" s="35"/>
      <c r="Q21" s="2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25">
      <c r="A22" s="15"/>
      <c r="B22" s="15"/>
      <c r="C22" s="16"/>
      <c r="D22" s="16"/>
      <c r="E22" s="16"/>
      <c r="F22" s="16"/>
      <c r="G22" s="16"/>
      <c r="H22" s="17"/>
      <c r="I22" s="16"/>
      <c r="J22" s="17"/>
      <c r="K22" s="16"/>
      <c r="L22" s="16"/>
      <c r="M22" s="18"/>
      <c r="N22" s="16"/>
      <c r="O22" s="18"/>
      <c r="P22" s="35"/>
      <c r="Q22" s="2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25">
      <c r="A23" s="15"/>
      <c r="B23" s="15"/>
      <c r="C23" s="16"/>
      <c r="D23" s="16"/>
      <c r="E23" s="16"/>
      <c r="F23" s="16"/>
      <c r="G23" s="16"/>
      <c r="H23" s="17"/>
      <c r="I23" s="16"/>
      <c r="J23" s="17"/>
      <c r="K23" s="16"/>
      <c r="L23" s="16"/>
      <c r="M23" s="18"/>
      <c r="N23" s="16"/>
      <c r="O23" s="18"/>
      <c r="P23" s="35"/>
      <c r="Q23" s="2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5"/>
      <c r="B24" s="15"/>
      <c r="C24" s="16"/>
      <c r="D24" s="16"/>
      <c r="E24" s="16"/>
      <c r="F24" s="16"/>
      <c r="G24" s="16"/>
      <c r="H24" s="17"/>
      <c r="I24" s="16"/>
      <c r="J24" s="17"/>
      <c r="K24" s="16"/>
      <c r="L24" s="16"/>
      <c r="M24" s="18"/>
      <c r="N24" s="16"/>
      <c r="O24" s="18"/>
      <c r="P24" s="35"/>
      <c r="Q24" s="2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5"/>
      <c r="B25" s="15"/>
      <c r="C25" s="16"/>
      <c r="D25" s="16"/>
      <c r="E25" s="16"/>
      <c r="F25" s="16"/>
      <c r="G25" s="16"/>
      <c r="H25" s="17"/>
      <c r="I25" s="16"/>
      <c r="J25" s="17"/>
      <c r="K25" s="16"/>
      <c r="L25" s="16"/>
      <c r="M25" s="18"/>
      <c r="N25" s="16"/>
      <c r="O25" s="18"/>
      <c r="P25" s="35"/>
      <c r="Q25" s="2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5"/>
      <c r="B26" s="15"/>
      <c r="C26" s="16"/>
      <c r="D26" s="16"/>
      <c r="E26" s="16"/>
      <c r="F26" s="16"/>
      <c r="G26" s="16"/>
      <c r="H26" s="17"/>
      <c r="I26" s="16"/>
      <c r="J26" s="17"/>
      <c r="K26" s="16"/>
      <c r="L26" s="16"/>
      <c r="M26" s="18"/>
      <c r="N26" s="16"/>
      <c r="O26" s="18"/>
      <c r="P26" s="35"/>
      <c r="Q26" s="2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5"/>
      <c r="B27" s="15"/>
      <c r="C27" s="16"/>
      <c r="D27" s="16"/>
      <c r="E27" s="16"/>
      <c r="F27" s="16"/>
      <c r="G27" s="16"/>
      <c r="H27" s="17"/>
      <c r="I27" s="16"/>
      <c r="J27" s="17"/>
      <c r="K27" s="16"/>
      <c r="L27" s="16"/>
      <c r="M27" s="18"/>
      <c r="N27" s="16"/>
      <c r="O27" s="18"/>
      <c r="P27" s="35"/>
      <c r="Q27" s="2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5"/>
      <c r="B28" s="15"/>
      <c r="C28" s="16"/>
      <c r="D28" s="16"/>
      <c r="E28" s="16"/>
      <c r="F28" s="16"/>
      <c r="G28" s="16"/>
      <c r="H28" s="17"/>
      <c r="I28" s="16"/>
      <c r="J28" s="17"/>
      <c r="K28" s="16"/>
      <c r="L28" s="16"/>
      <c r="M28" s="18"/>
      <c r="N28" s="16"/>
      <c r="O28" s="18"/>
      <c r="P28" s="35"/>
      <c r="Q28" s="2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5"/>
      <c r="B29" s="15"/>
      <c r="C29" s="16"/>
      <c r="D29" s="16"/>
      <c r="E29" s="16"/>
      <c r="F29" s="16"/>
      <c r="G29" s="16"/>
      <c r="H29" s="17"/>
      <c r="I29" s="16"/>
      <c r="J29" s="17"/>
      <c r="K29" s="16"/>
      <c r="L29" s="16"/>
      <c r="M29" s="18"/>
      <c r="N29" s="16"/>
      <c r="O29" s="18"/>
      <c r="P29" s="35"/>
      <c r="Q29" s="2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5"/>
      <c r="B30" s="15"/>
      <c r="C30" s="16"/>
      <c r="D30" s="16"/>
      <c r="E30" s="16"/>
      <c r="F30" s="16"/>
      <c r="G30" s="16"/>
      <c r="H30" s="17"/>
      <c r="I30" s="16"/>
      <c r="J30" s="17"/>
      <c r="K30" s="16"/>
      <c r="L30" s="16"/>
      <c r="M30" s="18"/>
      <c r="N30" s="16"/>
      <c r="O30" s="18"/>
      <c r="P30" s="35"/>
      <c r="Q30" s="2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5"/>
      <c r="B31" s="15"/>
      <c r="C31" s="16"/>
      <c r="D31" s="16"/>
      <c r="E31" s="16"/>
      <c r="F31" s="16"/>
      <c r="G31" s="16"/>
      <c r="H31" s="17"/>
      <c r="I31" s="16"/>
      <c r="J31" s="17"/>
      <c r="K31" s="16"/>
      <c r="L31" s="16"/>
      <c r="M31" s="18"/>
      <c r="N31" s="16"/>
      <c r="O31" s="18"/>
      <c r="P31" s="35"/>
      <c r="Q31" s="2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5"/>
      <c r="B32" s="15"/>
      <c r="C32" s="16"/>
      <c r="D32" s="16"/>
      <c r="E32" s="16"/>
      <c r="F32" s="16"/>
      <c r="G32" s="16"/>
      <c r="H32" s="17"/>
      <c r="I32" s="16"/>
      <c r="J32" s="17"/>
      <c r="K32" s="16"/>
      <c r="L32" s="16"/>
      <c r="M32" s="18"/>
      <c r="N32" s="16"/>
      <c r="O32" s="18"/>
      <c r="P32" s="35"/>
      <c r="Q32" s="2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5"/>
      <c r="B33" s="15"/>
      <c r="C33" s="16"/>
      <c r="D33" s="16"/>
      <c r="E33" s="16"/>
      <c r="F33" s="16"/>
      <c r="G33" s="16"/>
      <c r="H33" s="17"/>
      <c r="I33" s="16"/>
      <c r="J33" s="17"/>
      <c r="K33" s="16"/>
      <c r="L33" s="16"/>
      <c r="M33" s="18"/>
      <c r="N33" s="16"/>
      <c r="O33" s="18"/>
      <c r="P33" s="35"/>
      <c r="Q33" s="2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5"/>
      <c r="B34" s="15"/>
      <c r="C34" s="16"/>
      <c r="D34" s="16"/>
      <c r="E34" s="16"/>
      <c r="F34" s="16"/>
      <c r="G34" s="16"/>
      <c r="H34" s="17"/>
      <c r="I34" s="16"/>
      <c r="J34" s="17"/>
      <c r="K34" s="16"/>
      <c r="L34" s="16"/>
      <c r="M34" s="18"/>
      <c r="N34" s="16"/>
      <c r="O34" s="18"/>
      <c r="P34" s="35"/>
      <c r="Q34" s="2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5"/>
      <c r="B35" s="15"/>
      <c r="C35" s="16"/>
      <c r="D35" s="16"/>
      <c r="E35" s="16"/>
      <c r="F35" s="16"/>
      <c r="G35" s="16"/>
      <c r="H35" s="17"/>
      <c r="I35" s="16"/>
      <c r="J35" s="17"/>
      <c r="K35" s="16"/>
      <c r="L35" s="16"/>
      <c r="M35" s="18"/>
      <c r="N35" s="16"/>
      <c r="O35" s="18"/>
      <c r="P35" s="35"/>
      <c r="Q35" s="2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5"/>
      <c r="B36" s="15"/>
      <c r="C36" s="16"/>
      <c r="D36" s="16"/>
      <c r="E36" s="16"/>
      <c r="F36" s="16"/>
      <c r="G36" s="16"/>
      <c r="H36" s="17"/>
      <c r="I36" s="16"/>
      <c r="J36" s="17"/>
      <c r="K36" s="16"/>
      <c r="L36" s="16"/>
      <c r="M36" s="18"/>
      <c r="N36" s="16"/>
      <c r="O36" s="18"/>
      <c r="P36" s="35"/>
      <c r="Q36" s="2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5"/>
      <c r="B37" s="15"/>
      <c r="C37" s="16"/>
      <c r="D37" s="16"/>
      <c r="E37" s="16"/>
      <c r="F37" s="16"/>
      <c r="G37" s="16"/>
      <c r="H37" s="17"/>
      <c r="I37" s="16"/>
      <c r="J37" s="17"/>
      <c r="K37" s="16"/>
      <c r="L37" s="16"/>
      <c r="M37" s="18"/>
      <c r="N37" s="16"/>
      <c r="O37" s="18"/>
      <c r="P37" s="35"/>
      <c r="Q37" s="2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5"/>
      <c r="B38" s="15"/>
      <c r="C38" s="16"/>
      <c r="D38" s="16"/>
      <c r="E38" s="16"/>
      <c r="F38" s="16"/>
      <c r="G38" s="16"/>
      <c r="H38" s="17"/>
      <c r="I38" s="16"/>
      <c r="J38" s="17"/>
      <c r="K38" s="16"/>
      <c r="L38" s="16"/>
      <c r="M38" s="18"/>
      <c r="N38" s="16"/>
      <c r="O38" s="18"/>
      <c r="P38" s="35"/>
      <c r="Q38" s="2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5"/>
      <c r="B39" s="15"/>
      <c r="C39" s="16"/>
      <c r="D39" s="16"/>
      <c r="E39" s="16"/>
      <c r="F39" s="16"/>
      <c r="G39" s="16"/>
      <c r="H39" s="17"/>
      <c r="I39" s="16"/>
      <c r="J39" s="17"/>
      <c r="K39" s="16"/>
      <c r="L39" s="16"/>
      <c r="M39" s="18"/>
      <c r="N39" s="16"/>
      <c r="O39" s="18"/>
      <c r="P39" s="35"/>
      <c r="Q39" s="2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5"/>
      <c r="B40" s="15"/>
      <c r="C40" s="16"/>
      <c r="D40" s="16"/>
      <c r="E40" s="16"/>
      <c r="F40" s="16"/>
      <c r="G40" s="16"/>
      <c r="H40" s="17"/>
      <c r="I40" s="16"/>
      <c r="J40" s="17"/>
      <c r="K40" s="16"/>
      <c r="L40" s="16"/>
      <c r="M40" s="18"/>
      <c r="N40" s="16"/>
      <c r="O40" s="18"/>
      <c r="P40" s="35"/>
      <c r="Q40" s="2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5"/>
      <c r="B41" s="15"/>
      <c r="C41" s="16"/>
      <c r="D41" s="16"/>
      <c r="E41" s="16"/>
      <c r="F41" s="16"/>
      <c r="G41" s="16"/>
      <c r="H41" s="17"/>
      <c r="I41" s="16"/>
      <c r="J41" s="17"/>
      <c r="K41" s="16"/>
      <c r="L41" s="16"/>
      <c r="M41" s="18"/>
      <c r="N41" s="16"/>
      <c r="O41" s="18"/>
      <c r="P41" s="35"/>
      <c r="Q41" s="2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5"/>
      <c r="B42" s="15"/>
      <c r="C42" s="16"/>
      <c r="D42" s="16"/>
      <c r="E42" s="16"/>
      <c r="F42" s="16"/>
      <c r="G42" s="16"/>
      <c r="H42" s="17"/>
      <c r="I42" s="16"/>
      <c r="J42" s="17"/>
      <c r="K42" s="16"/>
      <c r="L42" s="16"/>
      <c r="M42" s="18"/>
      <c r="N42" s="16"/>
      <c r="O42" s="18"/>
      <c r="P42" s="35"/>
      <c r="Q42" s="2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5"/>
      <c r="B43" s="15"/>
      <c r="C43" s="16"/>
      <c r="D43" s="16"/>
      <c r="E43" s="16"/>
      <c r="F43" s="16"/>
      <c r="G43" s="16"/>
      <c r="H43" s="17"/>
      <c r="I43" s="16"/>
      <c r="J43" s="17"/>
      <c r="K43" s="16"/>
      <c r="L43" s="16"/>
      <c r="M43" s="18"/>
      <c r="N43" s="16"/>
      <c r="O43" s="18"/>
      <c r="P43" s="35"/>
      <c r="Q43" s="2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5"/>
      <c r="B44" s="15"/>
      <c r="C44" s="16"/>
      <c r="D44" s="16"/>
      <c r="E44" s="16"/>
      <c r="F44" s="16"/>
      <c r="G44" s="16"/>
      <c r="H44" s="17"/>
      <c r="I44" s="16"/>
      <c r="J44" s="17"/>
      <c r="K44" s="16"/>
      <c r="L44" s="16"/>
      <c r="M44" s="18"/>
      <c r="N44" s="16"/>
      <c r="O44" s="18"/>
      <c r="P44" s="35"/>
      <c r="Q44" s="2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5"/>
      <c r="B45" s="15"/>
      <c r="C45" s="16"/>
      <c r="D45" s="16"/>
      <c r="E45" s="16"/>
      <c r="F45" s="16"/>
      <c r="G45" s="16"/>
      <c r="H45" s="17"/>
      <c r="I45" s="16"/>
      <c r="J45" s="17"/>
      <c r="K45" s="16"/>
      <c r="L45" s="16"/>
      <c r="M45" s="18"/>
      <c r="N45" s="16"/>
      <c r="O45" s="18"/>
      <c r="P45" s="35"/>
      <c r="Q45" s="2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5"/>
      <c r="B46" s="15"/>
      <c r="C46" s="16"/>
      <c r="D46" s="16"/>
      <c r="E46" s="16"/>
      <c r="F46" s="16"/>
      <c r="G46" s="16"/>
      <c r="H46" s="17"/>
      <c r="I46" s="16"/>
      <c r="J46" s="17"/>
      <c r="K46" s="16"/>
      <c r="L46" s="16"/>
      <c r="M46" s="18"/>
      <c r="N46" s="16"/>
      <c r="O46" s="18"/>
      <c r="P46" s="35"/>
      <c r="Q46" s="2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5"/>
      <c r="B47" s="15"/>
      <c r="C47" s="16"/>
      <c r="D47" s="16"/>
      <c r="E47" s="16"/>
      <c r="F47" s="16"/>
      <c r="G47" s="16"/>
      <c r="H47" s="17"/>
      <c r="I47" s="16"/>
      <c r="J47" s="17"/>
      <c r="K47" s="16"/>
      <c r="L47" s="16"/>
      <c r="M47" s="18"/>
      <c r="N47" s="16"/>
      <c r="O47" s="18"/>
      <c r="P47" s="35"/>
      <c r="Q47" s="2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5"/>
      <c r="B48" s="15"/>
      <c r="C48" s="16"/>
      <c r="D48" s="16"/>
      <c r="E48" s="16"/>
      <c r="F48" s="16"/>
      <c r="G48" s="16"/>
      <c r="H48" s="17"/>
      <c r="I48" s="16"/>
      <c r="J48" s="17"/>
      <c r="K48" s="16"/>
      <c r="L48" s="16"/>
      <c r="M48" s="18"/>
      <c r="N48" s="16"/>
      <c r="O48" s="18"/>
      <c r="P48" s="35"/>
      <c r="Q48" s="2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5"/>
      <c r="B49" s="15"/>
      <c r="C49" s="16"/>
      <c r="D49" s="16"/>
      <c r="E49" s="16"/>
      <c r="F49" s="16"/>
      <c r="G49" s="16"/>
      <c r="H49" s="17"/>
      <c r="I49" s="16"/>
      <c r="J49" s="17"/>
      <c r="K49" s="16"/>
      <c r="L49" s="16"/>
      <c r="M49" s="18"/>
      <c r="N49" s="16"/>
      <c r="O49" s="18"/>
      <c r="P49" s="35"/>
      <c r="Q49" s="2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5"/>
      <c r="B50" s="15"/>
      <c r="C50" s="16"/>
      <c r="D50" s="16"/>
      <c r="E50" s="16"/>
      <c r="F50" s="16"/>
      <c r="G50" s="16"/>
      <c r="H50" s="17"/>
      <c r="I50" s="16"/>
      <c r="J50" s="17"/>
      <c r="K50" s="16"/>
      <c r="L50" s="16"/>
      <c r="M50" s="18"/>
      <c r="N50" s="16"/>
      <c r="O50" s="18"/>
      <c r="P50" s="35"/>
      <c r="Q50" s="2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5"/>
      <c r="B51" s="15"/>
      <c r="C51" s="16"/>
      <c r="D51" s="16"/>
      <c r="E51" s="16"/>
      <c r="F51" s="16"/>
      <c r="G51" s="16"/>
      <c r="H51" s="17"/>
      <c r="I51" s="16"/>
      <c r="J51" s="17"/>
      <c r="K51" s="16"/>
      <c r="L51" s="16"/>
      <c r="M51" s="18"/>
      <c r="N51" s="16"/>
      <c r="O51" s="18"/>
      <c r="P51" s="35"/>
      <c r="Q51" s="2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5"/>
      <c r="B52" s="15"/>
      <c r="C52" s="16"/>
      <c r="D52" s="16"/>
      <c r="E52" s="16"/>
      <c r="F52" s="16"/>
      <c r="G52" s="16"/>
      <c r="H52" s="17"/>
      <c r="I52" s="16"/>
      <c r="J52" s="17"/>
      <c r="K52" s="16"/>
      <c r="L52" s="16"/>
      <c r="M52" s="18"/>
      <c r="N52" s="16"/>
      <c r="O52" s="18"/>
      <c r="P52" s="35"/>
      <c r="Q52" s="2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5"/>
      <c r="B53" s="15"/>
      <c r="C53" s="16"/>
      <c r="D53" s="16"/>
      <c r="E53" s="16"/>
      <c r="F53" s="16"/>
      <c r="G53" s="16"/>
      <c r="H53" s="17"/>
      <c r="I53" s="16"/>
      <c r="J53" s="17"/>
      <c r="K53" s="16"/>
      <c r="L53" s="16"/>
      <c r="M53" s="18"/>
      <c r="N53" s="16"/>
      <c r="O53" s="18"/>
      <c r="P53" s="35"/>
      <c r="Q53" s="2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5"/>
      <c r="B54" s="15"/>
      <c r="C54" s="16"/>
      <c r="D54" s="16"/>
      <c r="E54" s="16"/>
      <c r="F54" s="16"/>
      <c r="G54" s="16"/>
      <c r="H54" s="17"/>
      <c r="I54" s="16"/>
      <c r="J54" s="17"/>
      <c r="K54" s="16"/>
      <c r="L54" s="16"/>
      <c r="M54" s="18"/>
      <c r="N54" s="16"/>
      <c r="O54" s="18"/>
      <c r="P54" s="35"/>
      <c r="Q54" s="2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5"/>
      <c r="B55" s="15"/>
      <c r="C55" s="16"/>
      <c r="D55" s="16"/>
      <c r="E55" s="16"/>
      <c r="F55" s="16"/>
      <c r="G55" s="16"/>
      <c r="H55" s="17"/>
      <c r="I55" s="16"/>
      <c r="J55" s="17"/>
      <c r="K55" s="16"/>
      <c r="L55" s="16"/>
      <c r="M55" s="18"/>
      <c r="N55" s="16"/>
      <c r="O55" s="18"/>
      <c r="P55" s="35"/>
      <c r="Q55" s="2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5"/>
      <c r="B56" s="15"/>
      <c r="C56" s="16"/>
      <c r="D56" s="16"/>
      <c r="E56" s="16"/>
      <c r="F56" s="16"/>
      <c r="G56" s="16"/>
      <c r="H56" s="17"/>
      <c r="I56" s="16"/>
      <c r="J56" s="17"/>
      <c r="K56" s="16"/>
      <c r="L56" s="16"/>
      <c r="M56" s="18"/>
      <c r="N56" s="16"/>
      <c r="O56" s="18"/>
      <c r="P56" s="35"/>
      <c r="Q56" s="2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5"/>
      <c r="B57" s="15"/>
      <c r="C57" s="16"/>
      <c r="D57" s="16"/>
      <c r="E57" s="16"/>
      <c r="F57" s="16"/>
      <c r="G57" s="16"/>
      <c r="H57" s="17"/>
      <c r="I57" s="16"/>
      <c r="J57" s="17"/>
      <c r="K57" s="16"/>
      <c r="L57" s="16"/>
      <c r="M57" s="18"/>
      <c r="N57" s="16"/>
      <c r="O57" s="18"/>
      <c r="P57" s="35"/>
      <c r="Q57" s="2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5"/>
      <c r="B58" s="15"/>
      <c r="C58" s="16"/>
      <c r="D58" s="16"/>
      <c r="E58" s="16"/>
      <c r="F58" s="16"/>
      <c r="G58" s="16"/>
      <c r="H58" s="17"/>
      <c r="I58" s="16"/>
      <c r="J58" s="17"/>
      <c r="K58" s="16"/>
      <c r="L58" s="16"/>
      <c r="M58" s="18"/>
      <c r="N58" s="16"/>
      <c r="O58" s="18"/>
      <c r="P58" s="35"/>
      <c r="Q58" s="2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5"/>
      <c r="B59" s="15"/>
      <c r="C59" s="16"/>
      <c r="D59" s="16"/>
      <c r="E59" s="16"/>
      <c r="F59" s="16"/>
      <c r="G59" s="16"/>
      <c r="H59" s="17"/>
      <c r="I59" s="16"/>
      <c r="J59" s="17"/>
      <c r="K59" s="16"/>
      <c r="L59" s="16"/>
      <c r="M59" s="18"/>
      <c r="N59" s="16"/>
      <c r="O59" s="18"/>
      <c r="P59" s="35"/>
      <c r="Q59" s="2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5"/>
      <c r="B60" s="15"/>
      <c r="C60" s="16"/>
      <c r="D60" s="16"/>
      <c r="E60" s="16"/>
      <c r="F60" s="16"/>
      <c r="G60" s="16"/>
      <c r="H60" s="17"/>
      <c r="I60" s="16"/>
      <c r="J60" s="17"/>
      <c r="K60" s="16"/>
      <c r="L60" s="16"/>
      <c r="M60" s="18"/>
      <c r="N60" s="16"/>
      <c r="O60" s="18"/>
      <c r="P60" s="35"/>
      <c r="Q60" s="2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5"/>
      <c r="B61" s="15"/>
      <c r="C61" s="16"/>
      <c r="D61" s="16"/>
      <c r="E61" s="16"/>
      <c r="F61" s="16"/>
      <c r="G61" s="16"/>
      <c r="H61" s="17"/>
      <c r="I61" s="16"/>
      <c r="J61" s="17"/>
      <c r="K61" s="16"/>
      <c r="L61" s="16"/>
      <c r="M61" s="18"/>
      <c r="N61" s="16"/>
      <c r="O61" s="18"/>
      <c r="P61" s="35"/>
      <c r="Q61" s="2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5"/>
      <c r="B62" s="15"/>
      <c r="C62" s="16"/>
      <c r="D62" s="16"/>
      <c r="E62" s="16"/>
      <c r="F62" s="16"/>
      <c r="G62" s="16"/>
      <c r="H62" s="17"/>
      <c r="I62" s="16"/>
      <c r="J62" s="17"/>
      <c r="K62" s="16"/>
      <c r="L62" s="16"/>
      <c r="M62" s="18"/>
      <c r="N62" s="16"/>
      <c r="O62" s="18"/>
      <c r="P62" s="35"/>
      <c r="Q62" s="2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5"/>
      <c r="B63" s="15"/>
      <c r="C63" s="16"/>
      <c r="D63" s="16"/>
      <c r="E63" s="16"/>
      <c r="F63" s="16"/>
      <c r="G63" s="16"/>
      <c r="H63" s="17"/>
      <c r="I63" s="16"/>
      <c r="J63" s="17"/>
      <c r="K63" s="16"/>
      <c r="L63" s="16"/>
      <c r="M63" s="18"/>
      <c r="N63" s="16"/>
      <c r="O63" s="18"/>
      <c r="P63" s="35"/>
      <c r="Q63" s="2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5"/>
      <c r="B64" s="15"/>
      <c r="C64" s="16"/>
      <c r="D64" s="16"/>
      <c r="E64" s="16"/>
      <c r="F64" s="16"/>
      <c r="G64" s="16"/>
      <c r="H64" s="17"/>
      <c r="I64" s="16"/>
      <c r="J64" s="17"/>
      <c r="K64" s="16"/>
      <c r="L64" s="16"/>
      <c r="M64" s="18"/>
      <c r="N64" s="16"/>
      <c r="O64" s="18"/>
      <c r="P64" s="35"/>
      <c r="Q64" s="2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5"/>
      <c r="B65" s="15"/>
      <c r="C65" s="16"/>
      <c r="D65" s="16"/>
      <c r="E65" s="16"/>
      <c r="F65" s="16"/>
      <c r="G65" s="16"/>
      <c r="H65" s="17"/>
      <c r="I65" s="16"/>
      <c r="J65" s="17"/>
      <c r="K65" s="16"/>
      <c r="L65" s="16"/>
      <c r="M65" s="18"/>
      <c r="N65" s="16"/>
      <c r="O65" s="18"/>
      <c r="P65" s="35"/>
      <c r="Q65" s="2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5"/>
      <c r="B66" s="15"/>
      <c r="C66" s="16"/>
      <c r="D66" s="16"/>
      <c r="E66" s="16"/>
      <c r="F66" s="16"/>
      <c r="G66" s="16"/>
      <c r="H66" s="17"/>
      <c r="I66" s="16"/>
      <c r="J66" s="17"/>
      <c r="K66" s="16"/>
      <c r="L66" s="16"/>
      <c r="M66" s="18"/>
      <c r="N66" s="16"/>
      <c r="O66" s="18"/>
      <c r="P66" s="35"/>
      <c r="Q66" s="2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5"/>
      <c r="B67" s="15"/>
      <c r="C67" s="16"/>
      <c r="D67" s="16"/>
      <c r="E67" s="16"/>
      <c r="F67" s="16"/>
      <c r="G67" s="16"/>
      <c r="H67" s="17"/>
      <c r="I67" s="16"/>
      <c r="J67" s="17"/>
      <c r="K67" s="16"/>
      <c r="L67" s="16"/>
      <c r="M67" s="18"/>
      <c r="N67" s="16"/>
      <c r="O67" s="18"/>
      <c r="P67" s="35"/>
      <c r="Q67" s="2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5"/>
      <c r="B68" s="15"/>
      <c r="C68" s="16"/>
      <c r="D68" s="16"/>
      <c r="E68" s="16"/>
      <c r="F68" s="16"/>
      <c r="G68" s="16"/>
      <c r="H68" s="17"/>
      <c r="I68" s="16"/>
      <c r="J68" s="17"/>
      <c r="K68" s="16"/>
      <c r="L68" s="16"/>
      <c r="M68" s="18"/>
      <c r="N68" s="16"/>
      <c r="O68" s="18"/>
      <c r="P68" s="35"/>
      <c r="Q68" s="2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5"/>
      <c r="B69" s="15"/>
      <c r="C69" s="16"/>
      <c r="D69" s="16"/>
      <c r="E69" s="16"/>
      <c r="F69" s="16"/>
      <c r="G69" s="16"/>
      <c r="H69" s="17"/>
      <c r="I69" s="16"/>
      <c r="J69" s="17"/>
      <c r="K69" s="16"/>
      <c r="L69" s="16"/>
      <c r="M69" s="18"/>
      <c r="N69" s="16"/>
      <c r="O69" s="18"/>
      <c r="P69" s="35"/>
      <c r="Q69" s="2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5"/>
      <c r="B70" s="15"/>
      <c r="C70" s="16"/>
      <c r="D70" s="16"/>
      <c r="E70" s="16"/>
      <c r="F70" s="16"/>
      <c r="G70" s="16"/>
      <c r="H70" s="17"/>
      <c r="I70" s="16"/>
      <c r="J70" s="17"/>
      <c r="K70" s="16"/>
      <c r="L70" s="16"/>
      <c r="M70" s="18"/>
      <c r="N70" s="16"/>
      <c r="O70" s="18"/>
      <c r="P70" s="35"/>
      <c r="Q70" s="2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5"/>
      <c r="B71" s="15"/>
      <c r="C71" s="16"/>
      <c r="D71" s="16"/>
      <c r="E71" s="16"/>
      <c r="F71" s="16"/>
      <c r="G71" s="16"/>
      <c r="H71" s="17"/>
      <c r="I71" s="16"/>
      <c r="J71" s="17"/>
      <c r="K71" s="16"/>
      <c r="L71" s="16"/>
      <c r="M71" s="18"/>
      <c r="N71" s="16"/>
      <c r="O71" s="18"/>
      <c r="P71" s="35"/>
      <c r="Q71" s="2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5"/>
      <c r="B72" s="15"/>
      <c r="C72" s="16"/>
      <c r="D72" s="16"/>
      <c r="E72" s="16"/>
      <c r="F72" s="16"/>
      <c r="G72" s="16"/>
      <c r="H72" s="17"/>
      <c r="I72" s="16"/>
      <c r="J72" s="17"/>
      <c r="K72" s="16"/>
      <c r="L72" s="16"/>
      <c r="M72" s="18"/>
      <c r="N72" s="16"/>
      <c r="O72" s="18"/>
      <c r="P72" s="35"/>
      <c r="Q72" s="2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5"/>
      <c r="B73" s="15"/>
      <c r="C73" s="16"/>
      <c r="D73" s="16"/>
      <c r="E73" s="16"/>
      <c r="F73" s="16"/>
      <c r="G73" s="16"/>
      <c r="H73" s="17"/>
      <c r="I73" s="16"/>
      <c r="J73" s="17"/>
      <c r="K73" s="16"/>
      <c r="L73" s="16"/>
      <c r="M73" s="18"/>
      <c r="N73" s="16"/>
      <c r="O73" s="18"/>
      <c r="P73" s="35"/>
      <c r="Q73" s="2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5"/>
      <c r="B74" s="15"/>
      <c r="C74" s="16"/>
      <c r="D74" s="16"/>
      <c r="E74" s="16"/>
      <c r="F74" s="16"/>
      <c r="G74" s="16"/>
      <c r="H74" s="17"/>
      <c r="I74" s="16"/>
      <c r="J74" s="17"/>
      <c r="K74" s="16"/>
      <c r="L74" s="16"/>
      <c r="M74" s="18"/>
      <c r="N74" s="16"/>
      <c r="O74" s="18"/>
      <c r="P74" s="35"/>
      <c r="Q74" s="2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5"/>
      <c r="B75" s="15"/>
      <c r="C75" s="16"/>
      <c r="D75" s="16"/>
      <c r="E75" s="16"/>
      <c r="F75" s="16"/>
      <c r="G75" s="16"/>
      <c r="H75" s="17"/>
      <c r="I75" s="16"/>
      <c r="J75" s="17"/>
      <c r="K75" s="16"/>
      <c r="L75" s="16"/>
      <c r="M75" s="18"/>
      <c r="N75" s="16"/>
      <c r="O75" s="18"/>
      <c r="P75" s="35"/>
      <c r="Q75" s="2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5"/>
      <c r="B76" s="15"/>
      <c r="C76" s="16"/>
      <c r="D76" s="16"/>
      <c r="E76" s="16"/>
      <c r="F76" s="16"/>
      <c r="G76" s="16"/>
      <c r="H76" s="17"/>
      <c r="I76" s="16"/>
      <c r="J76" s="17"/>
      <c r="K76" s="16"/>
      <c r="L76" s="16"/>
      <c r="M76" s="18"/>
      <c r="N76" s="16"/>
      <c r="O76" s="18"/>
      <c r="P76" s="35"/>
      <c r="Q76" s="2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5"/>
      <c r="B77" s="15"/>
      <c r="C77" s="16"/>
      <c r="D77" s="16"/>
      <c r="E77" s="16"/>
      <c r="F77" s="16"/>
      <c r="G77" s="16"/>
      <c r="H77" s="17"/>
      <c r="I77" s="16"/>
      <c r="J77" s="17"/>
      <c r="K77" s="16"/>
      <c r="L77" s="16"/>
      <c r="M77" s="18"/>
      <c r="N77" s="16"/>
      <c r="O77" s="18"/>
      <c r="P77" s="35"/>
      <c r="Q77" s="2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5"/>
      <c r="B78" s="15"/>
      <c r="C78" s="16"/>
      <c r="D78" s="16"/>
      <c r="E78" s="16"/>
      <c r="F78" s="16"/>
      <c r="G78" s="16"/>
      <c r="H78" s="17"/>
      <c r="I78" s="16"/>
      <c r="J78" s="17"/>
      <c r="K78" s="16"/>
      <c r="L78" s="16"/>
      <c r="M78" s="18"/>
      <c r="N78" s="16"/>
      <c r="O78" s="18"/>
      <c r="P78" s="35"/>
      <c r="Q78" s="2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5"/>
      <c r="B79" s="15"/>
      <c r="C79" s="16"/>
      <c r="D79" s="16"/>
      <c r="E79" s="16"/>
      <c r="F79" s="16"/>
      <c r="G79" s="16"/>
      <c r="H79" s="17"/>
      <c r="I79" s="16"/>
      <c r="J79" s="17"/>
      <c r="K79" s="16"/>
      <c r="L79" s="16"/>
      <c r="M79" s="18"/>
      <c r="N79" s="16"/>
      <c r="O79" s="18"/>
      <c r="P79" s="35"/>
      <c r="Q79" s="2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5"/>
      <c r="B80" s="15"/>
      <c r="C80" s="16"/>
      <c r="D80" s="16"/>
      <c r="E80" s="16"/>
      <c r="F80" s="16"/>
      <c r="G80" s="16"/>
      <c r="H80" s="17"/>
      <c r="I80" s="16"/>
      <c r="J80" s="17"/>
      <c r="K80" s="16"/>
      <c r="L80" s="16"/>
      <c r="M80" s="18"/>
      <c r="N80" s="16"/>
      <c r="O80" s="18"/>
      <c r="P80" s="35"/>
      <c r="Q80" s="2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5"/>
      <c r="B81" s="15"/>
      <c r="C81" s="16"/>
      <c r="D81" s="16"/>
      <c r="E81" s="16"/>
      <c r="F81" s="16"/>
      <c r="G81" s="16"/>
      <c r="H81" s="17"/>
      <c r="I81" s="16"/>
      <c r="J81" s="17"/>
      <c r="K81" s="16"/>
      <c r="L81" s="16"/>
      <c r="M81" s="18"/>
      <c r="N81" s="16"/>
      <c r="O81" s="18"/>
      <c r="P81" s="35"/>
      <c r="Q81" s="2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5"/>
      <c r="B82" s="15"/>
      <c r="C82" s="16"/>
      <c r="D82" s="16"/>
      <c r="E82" s="16"/>
      <c r="F82" s="16"/>
      <c r="G82" s="16"/>
      <c r="H82" s="17"/>
      <c r="I82" s="16"/>
      <c r="J82" s="17"/>
      <c r="K82" s="16"/>
      <c r="L82" s="16"/>
      <c r="M82" s="18"/>
      <c r="N82" s="16"/>
      <c r="O82" s="18"/>
      <c r="P82" s="35"/>
      <c r="Q82" s="2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5"/>
      <c r="B83" s="15"/>
      <c r="C83" s="16"/>
      <c r="D83" s="16"/>
      <c r="E83" s="16"/>
      <c r="F83" s="16"/>
      <c r="G83" s="16"/>
      <c r="H83" s="17"/>
      <c r="I83" s="16"/>
      <c r="J83" s="17"/>
      <c r="K83" s="16"/>
      <c r="L83" s="16"/>
      <c r="M83" s="18"/>
      <c r="N83" s="16"/>
      <c r="O83" s="18"/>
      <c r="P83" s="35"/>
      <c r="Q83" s="2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5"/>
      <c r="B84" s="15"/>
      <c r="C84" s="16"/>
      <c r="D84" s="16"/>
      <c r="E84" s="16"/>
      <c r="F84" s="16"/>
      <c r="G84" s="16"/>
      <c r="H84" s="17"/>
      <c r="I84" s="16"/>
      <c r="J84" s="17"/>
      <c r="K84" s="16"/>
      <c r="L84" s="16"/>
      <c r="M84" s="18"/>
      <c r="N84" s="16"/>
      <c r="O84" s="18"/>
      <c r="P84" s="35"/>
      <c r="Q84" s="2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5"/>
      <c r="B85" s="15"/>
      <c r="C85" s="16"/>
      <c r="D85" s="16"/>
      <c r="E85" s="16"/>
      <c r="F85" s="16"/>
      <c r="G85" s="16"/>
      <c r="H85" s="17"/>
      <c r="I85" s="16"/>
      <c r="J85" s="17"/>
      <c r="K85" s="16"/>
      <c r="L85" s="16"/>
      <c r="M85" s="18"/>
      <c r="N85" s="16"/>
      <c r="O85" s="18"/>
      <c r="P85" s="35"/>
      <c r="Q85" s="2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5"/>
      <c r="B86" s="15"/>
      <c r="C86" s="16"/>
      <c r="D86" s="16"/>
      <c r="E86" s="16"/>
      <c r="F86" s="16"/>
      <c r="G86" s="16"/>
      <c r="H86" s="17"/>
      <c r="I86" s="16"/>
      <c r="J86" s="17"/>
      <c r="K86" s="16"/>
      <c r="L86" s="16"/>
      <c r="M86" s="18"/>
      <c r="N86" s="16"/>
      <c r="O86" s="18"/>
      <c r="P86" s="35"/>
      <c r="Q86" s="2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5"/>
      <c r="B87" s="15"/>
      <c r="C87" s="16"/>
      <c r="D87" s="16"/>
      <c r="E87" s="16"/>
      <c r="F87" s="16"/>
      <c r="G87" s="16"/>
      <c r="H87" s="17"/>
      <c r="I87" s="16"/>
      <c r="J87" s="17"/>
      <c r="K87" s="16"/>
      <c r="L87" s="16"/>
      <c r="M87" s="18"/>
      <c r="N87" s="16"/>
      <c r="O87" s="18"/>
      <c r="P87" s="35"/>
      <c r="Q87" s="2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5"/>
      <c r="B88" s="15"/>
      <c r="C88" s="16"/>
      <c r="D88" s="16"/>
      <c r="E88" s="16"/>
      <c r="F88" s="16"/>
      <c r="G88" s="16"/>
      <c r="H88" s="17"/>
      <c r="I88" s="16"/>
      <c r="J88" s="17"/>
      <c r="K88" s="16"/>
      <c r="L88" s="16"/>
      <c r="M88" s="18"/>
      <c r="N88" s="16"/>
      <c r="O88" s="18"/>
      <c r="P88" s="35"/>
      <c r="Q88" s="2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5"/>
      <c r="B89" s="15"/>
      <c r="C89" s="16"/>
      <c r="D89" s="16"/>
      <c r="E89" s="16"/>
      <c r="F89" s="16"/>
      <c r="G89" s="16"/>
      <c r="H89" s="17"/>
      <c r="I89" s="16"/>
      <c r="J89" s="17"/>
      <c r="K89" s="16"/>
      <c r="L89" s="16"/>
      <c r="M89" s="18"/>
      <c r="N89" s="16"/>
      <c r="O89" s="18"/>
      <c r="P89" s="35"/>
      <c r="Q89" s="2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5"/>
      <c r="B90" s="15"/>
      <c r="C90" s="16"/>
      <c r="D90" s="16"/>
      <c r="E90" s="16"/>
      <c r="F90" s="16"/>
      <c r="G90" s="16"/>
      <c r="H90" s="17"/>
      <c r="I90" s="16"/>
      <c r="J90" s="17"/>
      <c r="K90" s="16"/>
      <c r="L90" s="16"/>
      <c r="M90" s="18"/>
      <c r="N90" s="16"/>
      <c r="O90" s="18"/>
      <c r="P90" s="35"/>
      <c r="Q90" s="2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5"/>
      <c r="B91" s="15"/>
      <c r="C91" s="16"/>
      <c r="D91" s="16"/>
      <c r="E91" s="16"/>
      <c r="F91" s="16"/>
      <c r="G91" s="16"/>
      <c r="H91" s="17"/>
      <c r="I91" s="16"/>
      <c r="J91" s="17"/>
      <c r="K91" s="16"/>
      <c r="L91" s="16"/>
      <c r="M91" s="18"/>
      <c r="N91" s="16"/>
      <c r="O91" s="18"/>
      <c r="P91" s="35"/>
      <c r="Q91" s="2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5"/>
      <c r="B92" s="15"/>
      <c r="C92" s="16"/>
      <c r="D92" s="16"/>
      <c r="E92" s="16"/>
      <c r="F92" s="16"/>
      <c r="G92" s="16"/>
      <c r="H92" s="17"/>
      <c r="I92" s="16"/>
      <c r="J92" s="17"/>
      <c r="K92" s="16"/>
      <c r="L92" s="16"/>
      <c r="M92" s="18"/>
      <c r="N92" s="16"/>
      <c r="O92" s="18"/>
      <c r="P92" s="35"/>
      <c r="Q92" s="2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5"/>
      <c r="B93" s="15"/>
      <c r="C93" s="16"/>
      <c r="D93" s="16"/>
      <c r="E93" s="16"/>
      <c r="F93" s="16"/>
      <c r="G93" s="16"/>
      <c r="H93" s="17"/>
      <c r="I93" s="16"/>
      <c r="J93" s="17"/>
      <c r="K93" s="16"/>
      <c r="L93" s="16"/>
      <c r="M93" s="18"/>
      <c r="N93" s="16"/>
      <c r="O93" s="18"/>
      <c r="P93" s="35"/>
      <c r="Q93" s="2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5"/>
      <c r="B94" s="15"/>
      <c r="C94" s="16"/>
      <c r="D94" s="16"/>
      <c r="E94" s="16"/>
      <c r="F94" s="16"/>
      <c r="G94" s="16"/>
      <c r="H94" s="17"/>
      <c r="I94" s="16"/>
      <c r="J94" s="17"/>
      <c r="K94" s="16"/>
      <c r="L94" s="16"/>
      <c r="M94" s="18"/>
      <c r="N94" s="16"/>
      <c r="O94" s="18"/>
      <c r="P94" s="35"/>
      <c r="Q94" s="2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5"/>
      <c r="B95" s="15"/>
      <c r="C95" s="16"/>
      <c r="D95" s="16"/>
      <c r="E95" s="16"/>
      <c r="F95" s="16"/>
      <c r="G95" s="16"/>
      <c r="H95" s="17"/>
      <c r="I95" s="16"/>
      <c r="J95" s="17"/>
      <c r="K95" s="16"/>
      <c r="L95" s="16"/>
      <c r="M95" s="18"/>
      <c r="N95" s="16"/>
      <c r="O95" s="18"/>
      <c r="P95" s="35"/>
      <c r="Q95" s="2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5"/>
      <c r="B96" s="15"/>
      <c r="C96" s="16"/>
      <c r="D96" s="16"/>
      <c r="E96" s="16"/>
      <c r="F96" s="16"/>
      <c r="G96" s="16"/>
      <c r="H96" s="17"/>
      <c r="I96" s="16"/>
      <c r="J96" s="17"/>
      <c r="K96" s="16"/>
      <c r="L96" s="16"/>
      <c r="M96" s="18"/>
      <c r="N96" s="16"/>
      <c r="O96" s="18"/>
      <c r="P96" s="35"/>
      <c r="Q96" s="2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5"/>
      <c r="B97" s="15"/>
      <c r="C97" s="16"/>
      <c r="D97" s="16"/>
      <c r="E97" s="16"/>
      <c r="F97" s="16"/>
      <c r="G97" s="16"/>
      <c r="H97" s="17"/>
      <c r="I97" s="16"/>
      <c r="J97" s="17"/>
      <c r="K97" s="16"/>
      <c r="L97" s="16"/>
      <c r="M97" s="18"/>
      <c r="N97" s="16"/>
      <c r="O97" s="18"/>
      <c r="P97" s="35"/>
      <c r="Q97" s="2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5"/>
      <c r="B98" s="15"/>
      <c r="C98" s="16"/>
      <c r="D98" s="16"/>
      <c r="E98" s="16"/>
      <c r="F98" s="16"/>
      <c r="G98" s="16"/>
      <c r="H98" s="17"/>
      <c r="I98" s="16"/>
      <c r="J98" s="17"/>
      <c r="K98" s="16"/>
      <c r="L98" s="16"/>
      <c r="M98" s="18"/>
      <c r="N98" s="16"/>
      <c r="O98" s="18"/>
      <c r="P98" s="35"/>
      <c r="Q98" s="2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5"/>
      <c r="B99" s="15"/>
      <c r="C99" s="16"/>
      <c r="D99" s="16"/>
      <c r="E99" s="16"/>
      <c r="F99" s="16"/>
      <c r="G99" s="16"/>
      <c r="H99" s="17"/>
      <c r="I99" s="16"/>
      <c r="J99" s="17"/>
      <c r="K99" s="16"/>
      <c r="L99" s="16"/>
      <c r="M99" s="18"/>
      <c r="N99" s="16"/>
      <c r="O99" s="18"/>
      <c r="P99" s="35"/>
      <c r="Q99" s="2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5"/>
      <c r="B100" s="15"/>
      <c r="C100" s="16"/>
      <c r="D100" s="16"/>
      <c r="E100" s="16"/>
      <c r="F100" s="16"/>
      <c r="G100" s="16"/>
      <c r="H100" s="17"/>
      <c r="I100" s="16"/>
      <c r="J100" s="17"/>
      <c r="K100" s="16"/>
      <c r="L100" s="16"/>
      <c r="M100" s="18"/>
      <c r="N100" s="16"/>
      <c r="O100" s="18"/>
      <c r="P100" s="35"/>
      <c r="Q100" s="2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5"/>
      <c r="B101" s="15"/>
      <c r="C101" s="16"/>
      <c r="D101" s="16"/>
      <c r="E101" s="16"/>
      <c r="F101" s="16"/>
      <c r="G101" s="16"/>
      <c r="H101" s="17"/>
      <c r="I101" s="16"/>
      <c r="J101" s="17"/>
      <c r="K101" s="16"/>
      <c r="L101" s="16"/>
      <c r="M101" s="18"/>
      <c r="N101" s="16"/>
      <c r="O101" s="18"/>
      <c r="P101" s="35"/>
      <c r="Q101" s="2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5"/>
      <c r="B102" s="15"/>
      <c r="C102" s="16"/>
      <c r="D102" s="16"/>
      <c r="E102" s="16"/>
      <c r="F102" s="16"/>
      <c r="G102" s="16"/>
      <c r="H102" s="17"/>
      <c r="I102" s="16"/>
      <c r="J102" s="17"/>
      <c r="K102" s="16"/>
      <c r="L102" s="16"/>
      <c r="M102" s="18"/>
      <c r="N102" s="16"/>
      <c r="O102" s="18"/>
      <c r="P102" s="35"/>
      <c r="Q102" s="2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5"/>
      <c r="B103" s="15"/>
      <c r="C103" s="16"/>
      <c r="D103" s="16"/>
      <c r="E103" s="16"/>
      <c r="F103" s="16"/>
      <c r="G103" s="16"/>
      <c r="H103" s="17"/>
      <c r="I103" s="16"/>
      <c r="J103" s="17"/>
      <c r="K103" s="16"/>
      <c r="L103" s="16"/>
      <c r="M103" s="18"/>
      <c r="N103" s="16"/>
      <c r="O103" s="18"/>
      <c r="P103" s="35"/>
      <c r="Q103" s="2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5"/>
      <c r="B104" s="15"/>
      <c r="C104" s="16"/>
      <c r="D104" s="16"/>
      <c r="E104" s="16"/>
      <c r="F104" s="16"/>
      <c r="G104" s="16"/>
      <c r="H104" s="17"/>
      <c r="I104" s="16"/>
      <c r="J104" s="17"/>
      <c r="K104" s="16"/>
      <c r="L104" s="16"/>
      <c r="M104" s="18"/>
      <c r="N104" s="16"/>
      <c r="O104" s="18"/>
      <c r="P104" s="35"/>
      <c r="Q104" s="2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5"/>
      <c r="B105" s="15"/>
      <c r="C105" s="16"/>
      <c r="D105" s="16"/>
      <c r="E105" s="16"/>
      <c r="F105" s="16"/>
      <c r="G105" s="16"/>
      <c r="H105" s="17"/>
      <c r="I105" s="16"/>
      <c r="J105" s="17"/>
      <c r="K105" s="16"/>
      <c r="L105" s="16"/>
      <c r="M105" s="18"/>
      <c r="N105" s="16"/>
      <c r="O105" s="18"/>
      <c r="P105" s="35"/>
      <c r="Q105" s="2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5"/>
      <c r="B106" s="15"/>
      <c r="C106" s="16"/>
      <c r="D106" s="16"/>
      <c r="E106" s="16"/>
      <c r="F106" s="16"/>
      <c r="G106" s="16"/>
      <c r="H106" s="17"/>
      <c r="I106" s="16"/>
      <c r="J106" s="17"/>
      <c r="K106" s="16"/>
      <c r="L106" s="16"/>
      <c r="M106" s="18"/>
      <c r="N106" s="16"/>
      <c r="O106" s="18"/>
      <c r="P106" s="35"/>
      <c r="Q106" s="2"/>
      <c r="R106" s="16"/>
      <c r="S106" s="16"/>
      <c r="T106" s="16"/>
      <c r="U106" s="16"/>
      <c r="V106" s="16"/>
      <c r="W106" s="16"/>
      <c r="X106" s="16"/>
      <c r="Y106" s="16"/>
      <c r="Z106" s="16"/>
    </row>
  </sheetData>
  <autoFilter ref="A2:Z2" xr:uid="{B57B46D4-14F3-4EC7-84E3-AA4509D506AE}"/>
  <sortState xmlns:xlrd2="http://schemas.microsoft.com/office/spreadsheetml/2017/richdata2" ref="A4:Z8">
    <sortCondition ref="H4:H8"/>
  </sortState>
  <mergeCells count="2">
    <mergeCell ref="A1:O1"/>
    <mergeCell ref="R1:Z1"/>
  </mergeCells>
  <phoneticPr fontId="10" type="noConversion"/>
  <conditionalFormatting sqref="L4:L13">
    <cfRule type="expression" dxfId="37" priority="9">
      <formula>$AV4&gt;0</formula>
    </cfRule>
  </conditionalFormatting>
  <conditionalFormatting sqref="F7:G7">
    <cfRule type="expression" dxfId="36" priority="2">
      <formula>$AX7&gt;0</formula>
    </cfRule>
  </conditionalFormatting>
  <conditionalFormatting sqref="J7">
    <cfRule type="expression" dxfId="35" priority="1">
      <formula>$AX7&gt;0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55D5-E9B9-4F05-B209-2CC91F510A3B}">
  <dimension ref="A1:T56"/>
  <sheetViews>
    <sheetView topLeftCell="A18" workbookViewId="0">
      <selection activeCell="D42" sqref="D42"/>
    </sheetView>
  </sheetViews>
  <sheetFormatPr baseColWidth="10" defaultRowHeight="15" x14ac:dyDescent="0.25"/>
  <cols>
    <col min="2" max="2" width="6" bestFit="1" customWidth="1"/>
    <col min="3" max="3" width="10.85546875" bestFit="1" customWidth="1"/>
    <col min="4" max="4" width="44.42578125" bestFit="1" customWidth="1"/>
    <col min="5" max="6" width="5.85546875" bestFit="1" customWidth="1"/>
    <col min="7" max="7" width="13.42578125" customWidth="1"/>
    <col min="8" max="8" width="8.5703125" bestFit="1" customWidth="1"/>
    <col min="13" max="13" width="6" bestFit="1" customWidth="1"/>
    <col min="14" max="14" width="10.85546875" bestFit="1" customWidth="1"/>
    <col min="15" max="15" width="38.140625" bestFit="1" customWidth="1"/>
    <col min="16" max="17" width="5.85546875" bestFit="1" customWidth="1"/>
    <col min="18" max="18" width="11.5703125" customWidth="1"/>
    <col min="19" max="19" width="8.5703125" bestFit="1" customWidth="1"/>
  </cols>
  <sheetData>
    <row r="1" spans="1:20" x14ac:dyDescent="0.25">
      <c r="B1" t="s">
        <v>89</v>
      </c>
      <c r="M1" t="s">
        <v>88</v>
      </c>
    </row>
    <row r="2" spans="1:20" ht="15.75" x14ac:dyDescent="0.25">
      <c r="B2" s="19" t="s">
        <v>87</v>
      </c>
      <c r="C2" s="20"/>
      <c r="D2" s="20"/>
      <c r="E2" s="21"/>
      <c r="F2" s="21"/>
      <c r="G2" s="21"/>
      <c r="H2" s="22"/>
      <c r="M2" s="19" t="s">
        <v>71</v>
      </c>
      <c r="N2" s="20"/>
      <c r="O2" s="20"/>
      <c r="P2" s="21"/>
      <c r="Q2" s="21"/>
      <c r="R2" s="21"/>
      <c r="S2" s="22"/>
    </row>
    <row r="3" spans="1:20" ht="15.75" x14ac:dyDescent="0.25">
      <c r="B3" s="23" t="s">
        <v>33</v>
      </c>
      <c r="C3" s="23" t="s">
        <v>34</v>
      </c>
      <c r="D3" s="23" t="s">
        <v>35</v>
      </c>
      <c r="E3" s="23" t="s">
        <v>36</v>
      </c>
      <c r="F3" s="24" t="s">
        <v>16</v>
      </c>
      <c r="G3" s="23" t="s">
        <v>37</v>
      </c>
      <c r="H3" s="23" t="s">
        <v>18</v>
      </c>
      <c r="M3" s="23" t="s">
        <v>33</v>
      </c>
      <c r="N3" s="23" t="s">
        <v>34</v>
      </c>
      <c r="O3" s="23" t="s">
        <v>35</v>
      </c>
      <c r="P3" s="23" t="s">
        <v>36</v>
      </c>
      <c r="Q3" s="24" t="s">
        <v>16</v>
      </c>
      <c r="R3" s="23" t="s">
        <v>37</v>
      </c>
      <c r="S3" s="23" t="s">
        <v>18</v>
      </c>
    </row>
    <row r="4" spans="1:20" ht="15.75" x14ac:dyDescent="0.25">
      <c r="A4" s="37"/>
      <c r="B4" s="25">
        <v>10</v>
      </c>
      <c r="C4" s="25">
        <v>3000365</v>
      </c>
      <c r="D4" s="26" t="s">
        <v>38</v>
      </c>
      <c r="E4" s="25">
        <v>0</v>
      </c>
      <c r="F4" s="25" t="s">
        <v>39</v>
      </c>
      <c r="G4" s="27">
        <v>4.62</v>
      </c>
      <c r="H4" s="25" t="s">
        <v>40</v>
      </c>
      <c r="M4" s="25">
        <v>10</v>
      </c>
      <c r="N4" s="32">
        <v>3009945</v>
      </c>
      <c r="O4" s="26" t="s">
        <v>72</v>
      </c>
      <c r="P4" s="25">
        <v>0</v>
      </c>
      <c r="Q4" s="25" t="s">
        <v>39</v>
      </c>
      <c r="R4" s="27">
        <v>4.68</v>
      </c>
      <c r="S4" s="25" t="s">
        <v>40</v>
      </c>
    </row>
    <row r="5" spans="1:20" ht="15.75" x14ac:dyDescent="0.25">
      <c r="A5" s="37"/>
      <c r="B5" s="25">
        <v>20</v>
      </c>
      <c r="C5" s="25">
        <v>3000366</v>
      </c>
      <c r="D5" s="26" t="s">
        <v>41</v>
      </c>
      <c r="E5" s="25">
        <v>0</v>
      </c>
      <c r="F5" s="25" t="s">
        <v>42</v>
      </c>
      <c r="G5" s="27">
        <v>356</v>
      </c>
      <c r="H5" s="25" t="s">
        <v>40</v>
      </c>
      <c r="I5" s="40" t="s">
        <v>144</v>
      </c>
      <c r="M5" s="25">
        <v>20</v>
      </c>
      <c r="N5" s="32">
        <v>3009946</v>
      </c>
      <c r="O5" s="26" t="s">
        <v>67</v>
      </c>
      <c r="P5" s="25">
        <v>0</v>
      </c>
      <c r="Q5" s="25" t="s">
        <v>39</v>
      </c>
      <c r="R5" s="27">
        <v>5.65</v>
      </c>
      <c r="S5" s="25" t="s">
        <v>40</v>
      </c>
    </row>
    <row r="6" spans="1:20" ht="15.75" x14ac:dyDescent="0.25">
      <c r="A6" s="37"/>
      <c r="B6" s="25">
        <v>30</v>
      </c>
      <c r="C6" s="25">
        <v>3003442</v>
      </c>
      <c r="D6" s="26" t="s">
        <v>43</v>
      </c>
      <c r="E6" s="25">
        <v>0</v>
      </c>
      <c r="F6" s="25" t="s">
        <v>42</v>
      </c>
      <c r="G6" s="27">
        <v>256</v>
      </c>
      <c r="H6" s="25" t="s">
        <v>40</v>
      </c>
      <c r="M6" s="25">
        <v>30</v>
      </c>
      <c r="N6" s="32">
        <v>3009947</v>
      </c>
      <c r="O6" s="26" t="s">
        <v>73</v>
      </c>
      <c r="P6" s="25">
        <v>0</v>
      </c>
      <c r="Q6" s="25" t="s">
        <v>39</v>
      </c>
      <c r="R6" s="27">
        <v>4.1100000000000003</v>
      </c>
      <c r="S6" s="25" t="s">
        <v>40</v>
      </c>
    </row>
    <row r="7" spans="1:20" ht="15.75" x14ac:dyDescent="0.25">
      <c r="A7" s="37"/>
      <c r="B7" s="25">
        <v>40</v>
      </c>
      <c r="C7" s="25">
        <v>3004399</v>
      </c>
      <c r="D7" s="26" t="s">
        <v>44</v>
      </c>
      <c r="E7" s="25">
        <v>0</v>
      </c>
      <c r="F7" s="25" t="s">
        <v>42</v>
      </c>
      <c r="G7" s="27">
        <v>120</v>
      </c>
      <c r="H7" s="25" t="s">
        <v>40</v>
      </c>
      <c r="I7" s="40" t="s">
        <v>144</v>
      </c>
      <c r="M7" s="25">
        <v>40</v>
      </c>
      <c r="N7" s="32">
        <v>3009948</v>
      </c>
      <c r="O7" s="26" t="s">
        <v>74</v>
      </c>
      <c r="P7" s="25">
        <v>0</v>
      </c>
      <c r="Q7" s="25" t="s">
        <v>42</v>
      </c>
      <c r="R7" s="27">
        <v>2673</v>
      </c>
      <c r="S7" s="25" t="s">
        <v>40</v>
      </c>
    </row>
    <row r="8" spans="1:20" ht="15.75" x14ac:dyDescent="0.25">
      <c r="A8" s="37"/>
      <c r="B8" s="25">
        <v>50</v>
      </c>
      <c r="C8" s="25">
        <v>3004369</v>
      </c>
      <c r="D8" s="26" t="s">
        <v>45</v>
      </c>
      <c r="E8" s="25">
        <v>0</v>
      </c>
      <c r="F8" s="25" t="s">
        <v>42</v>
      </c>
      <c r="G8" s="27">
        <v>0.49</v>
      </c>
      <c r="H8" s="25" t="s">
        <v>40</v>
      </c>
      <c r="M8" s="25">
        <v>50</v>
      </c>
      <c r="N8" s="32">
        <v>3009949</v>
      </c>
      <c r="O8" s="26" t="s">
        <v>75</v>
      </c>
      <c r="P8" s="25">
        <v>0</v>
      </c>
      <c r="Q8" s="25" t="s">
        <v>30</v>
      </c>
      <c r="R8" s="27">
        <v>120</v>
      </c>
      <c r="S8" s="25" t="s">
        <v>40</v>
      </c>
    </row>
    <row r="9" spans="1:20" ht="15.75" x14ac:dyDescent="0.25">
      <c r="A9" s="37"/>
      <c r="B9" s="25">
        <v>60</v>
      </c>
      <c r="C9" s="25">
        <v>3004598</v>
      </c>
      <c r="D9" s="26" t="s">
        <v>46</v>
      </c>
      <c r="E9" s="25">
        <v>0</v>
      </c>
      <c r="F9" s="25" t="s">
        <v>42</v>
      </c>
      <c r="G9" s="27">
        <v>4337</v>
      </c>
      <c r="H9" s="25" t="s">
        <v>40</v>
      </c>
      <c r="M9" s="28">
        <v>60</v>
      </c>
      <c r="N9" s="28">
        <v>3010642</v>
      </c>
      <c r="O9" s="30" t="s">
        <v>76</v>
      </c>
      <c r="P9" s="28">
        <v>0</v>
      </c>
      <c r="Q9" s="28" t="s">
        <v>39</v>
      </c>
      <c r="R9" s="31"/>
      <c r="S9" s="28" t="s">
        <v>40</v>
      </c>
      <c r="T9" s="29" t="s">
        <v>70</v>
      </c>
    </row>
    <row r="10" spans="1:20" ht="15.75" x14ac:dyDescent="0.25">
      <c r="A10" s="37"/>
      <c r="B10" s="25">
        <v>70</v>
      </c>
      <c r="C10" s="25">
        <v>3004502</v>
      </c>
      <c r="D10" s="26" t="s">
        <v>47</v>
      </c>
      <c r="E10" s="25">
        <v>0</v>
      </c>
      <c r="F10" s="25" t="s">
        <v>42</v>
      </c>
      <c r="G10" s="27">
        <v>1410</v>
      </c>
      <c r="H10" s="25" t="s">
        <v>40</v>
      </c>
      <c r="M10" s="28">
        <v>70</v>
      </c>
      <c r="N10" s="28">
        <v>3010642</v>
      </c>
      <c r="O10" s="30" t="s">
        <v>77</v>
      </c>
      <c r="P10" s="28">
        <v>0</v>
      </c>
      <c r="Q10" s="28" t="s">
        <v>39</v>
      </c>
      <c r="R10" s="31">
        <v>3.29</v>
      </c>
      <c r="S10" s="28" t="s">
        <v>40</v>
      </c>
      <c r="T10" s="29" t="s">
        <v>70</v>
      </c>
    </row>
    <row r="11" spans="1:20" ht="15.75" x14ac:dyDescent="0.25">
      <c r="A11" s="37"/>
      <c r="B11" s="25">
        <v>80</v>
      </c>
      <c r="C11" s="25">
        <v>3004791</v>
      </c>
      <c r="D11" s="26" t="s">
        <v>48</v>
      </c>
      <c r="E11" s="25">
        <v>0</v>
      </c>
      <c r="F11" s="25" t="s">
        <v>42</v>
      </c>
      <c r="G11" s="27">
        <v>1458</v>
      </c>
      <c r="H11" s="25" t="s">
        <v>40</v>
      </c>
      <c r="M11" s="28">
        <v>80</v>
      </c>
      <c r="N11" s="28">
        <v>3010642</v>
      </c>
      <c r="O11" s="30" t="s">
        <v>78</v>
      </c>
      <c r="P11" s="28">
        <v>0</v>
      </c>
      <c r="Q11" s="28" t="s">
        <v>39</v>
      </c>
      <c r="R11" s="31"/>
      <c r="S11" s="28" t="s">
        <v>40</v>
      </c>
      <c r="T11" s="29" t="s">
        <v>70</v>
      </c>
    </row>
    <row r="12" spans="1:20" ht="15.75" x14ac:dyDescent="0.25">
      <c r="A12" s="37"/>
      <c r="B12" s="25">
        <v>90</v>
      </c>
      <c r="C12" s="25">
        <v>3004962</v>
      </c>
      <c r="D12" s="26" t="s">
        <v>49</v>
      </c>
      <c r="E12" s="25">
        <v>0</v>
      </c>
      <c r="F12" s="25" t="s">
        <v>50</v>
      </c>
      <c r="G12" s="27">
        <v>4.6500000000000004</v>
      </c>
      <c r="H12" s="25" t="s">
        <v>40</v>
      </c>
      <c r="M12" s="25">
        <v>120</v>
      </c>
      <c r="N12" s="32">
        <v>3011210</v>
      </c>
      <c r="O12" s="26" t="s">
        <v>79</v>
      </c>
      <c r="P12" s="25">
        <v>0</v>
      </c>
      <c r="Q12" s="25" t="s">
        <v>80</v>
      </c>
      <c r="R12" s="27">
        <v>165</v>
      </c>
      <c r="S12" s="25" t="s">
        <v>40</v>
      </c>
    </row>
    <row r="13" spans="1:20" ht="15.75" x14ac:dyDescent="0.25">
      <c r="A13" s="37"/>
      <c r="B13" s="25">
        <v>100</v>
      </c>
      <c r="C13" s="25">
        <v>3005785</v>
      </c>
      <c r="D13" s="26" t="s">
        <v>51</v>
      </c>
      <c r="E13" s="25">
        <v>0</v>
      </c>
      <c r="F13" s="25" t="s">
        <v>39</v>
      </c>
      <c r="G13" s="27">
        <v>4.42</v>
      </c>
      <c r="H13" s="25" t="s">
        <v>40</v>
      </c>
      <c r="M13" s="25">
        <v>130</v>
      </c>
      <c r="N13" s="32">
        <v>3011211</v>
      </c>
      <c r="O13" s="26" t="s">
        <v>81</v>
      </c>
      <c r="P13" s="25">
        <v>0</v>
      </c>
      <c r="Q13" s="25" t="s">
        <v>39</v>
      </c>
      <c r="R13" s="27">
        <v>6.59</v>
      </c>
      <c r="S13" s="25" t="s">
        <v>40</v>
      </c>
    </row>
    <row r="14" spans="1:20" ht="15.75" x14ac:dyDescent="0.25">
      <c r="A14" s="37"/>
      <c r="B14" s="25">
        <v>110</v>
      </c>
      <c r="C14" s="25">
        <v>3005851</v>
      </c>
      <c r="D14" s="26" t="s">
        <v>52</v>
      </c>
      <c r="E14" s="25">
        <v>0</v>
      </c>
      <c r="F14" s="25" t="s">
        <v>30</v>
      </c>
      <c r="G14" s="27">
        <v>575</v>
      </c>
      <c r="H14" s="25" t="s">
        <v>40</v>
      </c>
      <c r="M14" s="25">
        <v>140</v>
      </c>
      <c r="N14" s="32">
        <v>3011212</v>
      </c>
      <c r="O14" s="26" t="s">
        <v>82</v>
      </c>
      <c r="P14" s="25">
        <v>0</v>
      </c>
      <c r="Q14" s="25" t="s">
        <v>39</v>
      </c>
      <c r="R14" s="27">
        <v>6.04</v>
      </c>
      <c r="S14" s="25" t="s">
        <v>40</v>
      </c>
    </row>
    <row r="15" spans="1:20" ht="15.75" x14ac:dyDescent="0.25">
      <c r="A15" s="37"/>
      <c r="B15" s="28">
        <v>120</v>
      </c>
      <c r="C15" s="28">
        <v>3005911</v>
      </c>
      <c r="D15" s="30" t="s">
        <v>53</v>
      </c>
      <c r="E15" s="28">
        <v>0</v>
      </c>
      <c r="F15" s="28" t="s">
        <v>39</v>
      </c>
      <c r="G15" s="31"/>
      <c r="H15" s="28" t="s">
        <v>40</v>
      </c>
      <c r="I15" s="29" t="s">
        <v>70</v>
      </c>
      <c r="M15" s="25">
        <v>150</v>
      </c>
      <c r="N15" s="25">
        <v>3011213</v>
      </c>
      <c r="O15" s="26" t="s">
        <v>83</v>
      </c>
      <c r="P15" s="25">
        <v>0</v>
      </c>
      <c r="Q15" s="25" t="s">
        <v>39</v>
      </c>
      <c r="R15" s="27">
        <v>2.21</v>
      </c>
      <c r="S15" s="25" t="s">
        <v>40</v>
      </c>
    </row>
    <row r="16" spans="1:20" ht="15.75" x14ac:dyDescent="0.25">
      <c r="A16" s="37"/>
      <c r="B16" s="25">
        <v>130</v>
      </c>
      <c r="C16" s="25">
        <v>3006684</v>
      </c>
      <c r="D16" s="26" t="s">
        <v>54</v>
      </c>
      <c r="E16" s="25">
        <v>0</v>
      </c>
      <c r="F16" s="25" t="s">
        <v>30</v>
      </c>
      <c r="G16" s="27">
        <v>650</v>
      </c>
      <c r="H16" s="25" t="s">
        <v>40</v>
      </c>
      <c r="M16" s="25">
        <v>160</v>
      </c>
      <c r="N16" s="25">
        <v>3011890</v>
      </c>
      <c r="O16" s="26" t="s">
        <v>76</v>
      </c>
      <c r="P16" s="25">
        <v>0</v>
      </c>
      <c r="Q16" s="25" t="s">
        <v>39</v>
      </c>
      <c r="R16" s="27">
        <v>5.04</v>
      </c>
      <c r="S16" s="25" t="s">
        <v>40</v>
      </c>
    </row>
    <row r="17" spans="1:19" ht="15.75" x14ac:dyDescent="0.25">
      <c r="A17" s="37"/>
      <c r="B17" s="25">
        <v>140</v>
      </c>
      <c r="C17" s="25">
        <v>3006881</v>
      </c>
      <c r="D17" s="26" t="s">
        <v>55</v>
      </c>
      <c r="E17" s="25">
        <v>0</v>
      </c>
      <c r="F17" s="25" t="s">
        <v>39</v>
      </c>
      <c r="G17" s="27">
        <v>4.33</v>
      </c>
      <c r="H17" s="25" t="s">
        <v>40</v>
      </c>
      <c r="M17" s="25">
        <v>170</v>
      </c>
      <c r="N17" s="25">
        <v>3011891</v>
      </c>
      <c r="O17" s="26" t="s">
        <v>84</v>
      </c>
      <c r="P17" s="25">
        <v>0</v>
      </c>
      <c r="Q17" s="25" t="s">
        <v>39</v>
      </c>
      <c r="R17" s="27">
        <v>5.04</v>
      </c>
      <c r="S17" s="25" t="s">
        <v>40</v>
      </c>
    </row>
    <row r="18" spans="1:19" ht="15.75" x14ac:dyDescent="0.25">
      <c r="A18" s="37"/>
      <c r="B18" s="25">
        <v>150</v>
      </c>
      <c r="C18" s="25">
        <v>3006882</v>
      </c>
      <c r="D18" s="26" t="s">
        <v>56</v>
      </c>
      <c r="E18" s="25">
        <v>0</v>
      </c>
      <c r="F18" s="25" t="s">
        <v>39</v>
      </c>
      <c r="G18" s="27">
        <v>3.21</v>
      </c>
      <c r="H18" s="25" t="s">
        <v>40</v>
      </c>
      <c r="M18" s="25">
        <v>180</v>
      </c>
      <c r="N18" s="25">
        <v>3011890</v>
      </c>
      <c r="O18" s="26" t="s">
        <v>76</v>
      </c>
      <c r="P18" s="25">
        <v>0</v>
      </c>
      <c r="Q18" s="25" t="s">
        <v>39</v>
      </c>
      <c r="R18" s="27">
        <v>2.95</v>
      </c>
      <c r="S18" s="25" t="s">
        <v>40</v>
      </c>
    </row>
    <row r="19" spans="1:19" ht="15.75" x14ac:dyDescent="0.25">
      <c r="A19" s="37"/>
      <c r="B19" s="25">
        <v>160</v>
      </c>
      <c r="C19" s="25">
        <v>3007405</v>
      </c>
      <c r="D19" s="26" t="s">
        <v>57</v>
      </c>
      <c r="E19" s="25">
        <v>0</v>
      </c>
      <c r="F19" s="25" t="s">
        <v>39</v>
      </c>
      <c r="G19" s="27">
        <v>4.47</v>
      </c>
      <c r="H19" s="25" t="s">
        <v>40</v>
      </c>
      <c r="M19" s="25">
        <v>190</v>
      </c>
      <c r="N19" s="25">
        <v>3011900</v>
      </c>
      <c r="O19" s="26" t="s">
        <v>77</v>
      </c>
      <c r="P19" s="25">
        <v>0</v>
      </c>
      <c r="Q19" s="25" t="s">
        <v>39</v>
      </c>
      <c r="R19" s="27">
        <v>2.52</v>
      </c>
      <c r="S19" s="25" t="s">
        <v>40</v>
      </c>
    </row>
    <row r="20" spans="1:19" ht="15.75" x14ac:dyDescent="0.25">
      <c r="A20" s="37"/>
      <c r="B20" s="25">
        <v>170</v>
      </c>
      <c r="C20" s="25">
        <v>3007536</v>
      </c>
      <c r="D20" s="26" t="s">
        <v>58</v>
      </c>
      <c r="E20" s="25">
        <v>0</v>
      </c>
      <c r="F20" s="25" t="s">
        <v>50</v>
      </c>
      <c r="G20" s="27">
        <v>7.71</v>
      </c>
      <c r="H20" s="25" t="s">
        <v>40</v>
      </c>
      <c r="M20" s="25">
        <v>200</v>
      </c>
      <c r="N20" s="25">
        <v>3011901</v>
      </c>
      <c r="O20" s="26" t="s">
        <v>78</v>
      </c>
      <c r="P20" s="25">
        <v>0</v>
      </c>
      <c r="Q20" s="25" t="s">
        <v>39</v>
      </c>
      <c r="R20" s="27">
        <v>1.4</v>
      </c>
      <c r="S20" s="25" t="s">
        <v>40</v>
      </c>
    </row>
    <row r="21" spans="1:19" ht="15.75" x14ac:dyDescent="0.25">
      <c r="A21" s="37"/>
      <c r="B21" s="25">
        <v>180</v>
      </c>
      <c r="C21" s="25">
        <v>3007537</v>
      </c>
      <c r="D21" s="26" t="s">
        <v>59</v>
      </c>
      <c r="E21" s="25">
        <v>0</v>
      </c>
      <c r="F21" s="25" t="s">
        <v>30</v>
      </c>
      <c r="G21" s="27">
        <v>212</v>
      </c>
      <c r="H21" s="25" t="s">
        <v>40</v>
      </c>
      <c r="M21" s="25">
        <v>210</v>
      </c>
      <c r="N21" s="25">
        <v>3011902</v>
      </c>
      <c r="O21" s="26" t="s">
        <v>85</v>
      </c>
      <c r="P21" s="25">
        <v>0</v>
      </c>
      <c r="Q21" s="25" t="s">
        <v>39</v>
      </c>
      <c r="R21" s="27">
        <v>2.63</v>
      </c>
      <c r="S21" s="25" t="s">
        <v>40</v>
      </c>
    </row>
    <row r="22" spans="1:19" ht="15.75" x14ac:dyDescent="0.25">
      <c r="A22" s="37"/>
      <c r="B22" s="25">
        <v>190</v>
      </c>
      <c r="C22" s="25">
        <v>3007538</v>
      </c>
      <c r="D22" s="26" t="s">
        <v>60</v>
      </c>
      <c r="E22" s="25">
        <v>0</v>
      </c>
      <c r="F22" s="25" t="s">
        <v>30</v>
      </c>
      <c r="G22" s="27">
        <v>548</v>
      </c>
      <c r="H22" s="25" t="s">
        <v>40</v>
      </c>
      <c r="M22" s="25">
        <v>220</v>
      </c>
      <c r="N22" s="25">
        <v>3005911</v>
      </c>
      <c r="O22" s="26" t="s">
        <v>53</v>
      </c>
      <c r="P22" s="25">
        <v>0</v>
      </c>
      <c r="Q22" s="25" t="s">
        <v>39</v>
      </c>
      <c r="R22" s="27">
        <v>1.36</v>
      </c>
      <c r="S22" s="25" t="s">
        <v>40</v>
      </c>
    </row>
    <row r="23" spans="1:19" ht="15.75" x14ac:dyDescent="0.25">
      <c r="A23" s="37"/>
      <c r="B23" s="25">
        <v>200</v>
      </c>
      <c r="C23" s="25">
        <v>3007539</v>
      </c>
      <c r="D23" s="26" t="s">
        <v>61</v>
      </c>
      <c r="E23" s="25">
        <v>0</v>
      </c>
      <c r="F23" s="25" t="s">
        <v>30</v>
      </c>
      <c r="G23" s="27">
        <v>155</v>
      </c>
      <c r="H23" s="25" t="s">
        <v>40</v>
      </c>
      <c r="M23" s="25">
        <v>230</v>
      </c>
      <c r="N23" s="25">
        <v>3011903</v>
      </c>
      <c r="O23" s="26" t="s">
        <v>86</v>
      </c>
      <c r="P23" s="25">
        <v>0</v>
      </c>
      <c r="Q23" s="25" t="s">
        <v>39</v>
      </c>
      <c r="R23" s="27">
        <v>3.9</v>
      </c>
      <c r="S23" s="25" t="s">
        <v>40</v>
      </c>
    </row>
    <row r="24" spans="1:19" ht="15.75" x14ac:dyDescent="0.25">
      <c r="A24" s="37"/>
      <c r="B24" s="25">
        <v>210</v>
      </c>
      <c r="C24" s="25">
        <v>3007540</v>
      </c>
      <c r="D24" s="26" t="s">
        <v>62</v>
      </c>
      <c r="E24" s="25">
        <v>0</v>
      </c>
      <c r="F24" s="25" t="s">
        <v>30</v>
      </c>
      <c r="G24" s="27">
        <v>342</v>
      </c>
      <c r="H24" s="25" t="s">
        <v>40</v>
      </c>
    </row>
    <row r="25" spans="1:19" ht="15.75" x14ac:dyDescent="0.25">
      <c r="A25" s="37"/>
      <c r="B25" s="25">
        <v>220</v>
      </c>
      <c r="C25" s="25">
        <v>3007541</v>
      </c>
      <c r="D25" s="26" t="s">
        <v>63</v>
      </c>
      <c r="E25" s="25">
        <v>0</v>
      </c>
      <c r="F25" s="25" t="s">
        <v>30</v>
      </c>
      <c r="G25" s="27">
        <v>480</v>
      </c>
      <c r="H25" s="25" t="s">
        <v>40</v>
      </c>
    </row>
    <row r="26" spans="1:19" ht="15.75" x14ac:dyDescent="0.25">
      <c r="A26" s="37"/>
      <c r="B26" s="25">
        <v>230</v>
      </c>
      <c r="C26" s="25">
        <v>3008080</v>
      </c>
      <c r="D26" s="26" t="s">
        <v>64</v>
      </c>
      <c r="E26" s="25">
        <v>0</v>
      </c>
      <c r="F26" s="25" t="s">
        <v>39</v>
      </c>
      <c r="G26" s="27">
        <v>3.53</v>
      </c>
      <c r="H26" s="25" t="s">
        <v>40</v>
      </c>
    </row>
    <row r="27" spans="1:19" ht="15.75" x14ac:dyDescent="0.25">
      <c r="A27" s="37"/>
      <c r="B27" s="25">
        <v>240</v>
      </c>
      <c r="C27" s="25">
        <v>3010395</v>
      </c>
      <c r="D27" s="26" t="s">
        <v>65</v>
      </c>
      <c r="E27" s="25">
        <v>0</v>
      </c>
      <c r="F27" s="25" t="s">
        <v>39</v>
      </c>
      <c r="G27" s="27">
        <v>3.76</v>
      </c>
      <c r="H27" s="25" t="s">
        <v>40</v>
      </c>
    </row>
    <row r="28" spans="1:19" ht="15.75" x14ac:dyDescent="0.25">
      <c r="A28" s="37"/>
      <c r="B28" s="25">
        <v>250</v>
      </c>
      <c r="C28" s="32">
        <v>3010642</v>
      </c>
      <c r="D28" s="26" t="s">
        <v>66</v>
      </c>
      <c r="E28" s="25">
        <v>0</v>
      </c>
      <c r="F28" s="25" t="s">
        <v>39</v>
      </c>
      <c r="G28" s="27">
        <v>6.44</v>
      </c>
      <c r="H28" s="25" t="s">
        <v>40</v>
      </c>
    </row>
    <row r="29" spans="1:19" ht="15.75" x14ac:dyDescent="0.25">
      <c r="A29" s="37"/>
      <c r="B29" s="25">
        <v>270</v>
      </c>
      <c r="C29" s="32">
        <v>3011192</v>
      </c>
      <c r="D29" s="26" t="s">
        <v>67</v>
      </c>
      <c r="E29" s="25">
        <v>0</v>
      </c>
      <c r="F29" s="25" t="s">
        <v>39</v>
      </c>
      <c r="G29" s="27">
        <v>7.15</v>
      </c>
      <c r="H29" s="25" t="s">
        <v>40</v>
      </c>
    </row>
    <row r="30" spans="1:19" ht="15.75" x14ac:dyDescent="0.25">
      <c r="A30" s="37"/>
      <c r="B30" s="25">
        <v>280</v>
      </c>
      <c r="C30" s="32">
        <v>3011193</v>
      </c>
      <c r="D30" s="26" t="s">
        <v>68</v>
      </c>
      <c r="E30" s="25">
        <v>0</v>
      </c>
      <c r="F30" s="25" t="s">
        <v>39</v>
      </c>
      <c r="G30" s="27">
        <v>3.89</v>
      </c>
      <c r="H30" s="25" t="s">
        <v>40</v>
      </c>
    </row>
    <row r="31" spans="1:19" ht="15.75" x14ac:dyDescent="0.25">
      <c r="A31" s="37"/>
      <c r="B31" s="25">
        <v>290</v>
      </c>
      <c r="C31" s="32">
        <v>3011889</v>
      </c>
      <c r="D31" s="26" t="s">
        <v>69</v>
      </c>
      <c r="E31" s="25">
        <v>0</v>
      </c>
      <c r="F31" s="25" t="s">
        <v>39</v>
      </c>
      <c r="G31" s="27">
        <v>5.5</v>
      </c>
      <c r="H31" s="25" t="s">
        <v>40</v>
      </c>
    </row>
    <row r="32" spans="1:19" ht="15.75" x14ac:dyDescent="0.25">
      <c r="A32" s="37"/>
      <c r="B32" s="25">
        <v>300</v>
      </c>
      <c r="C32" s="32">
        <v>3005911</v>
      </c>
      <c r="D32" s="26" t="s">
        <v>53</v>
      </c>
      <c r="E32" s="25">
        <v>0</v>
      </c>
      <c r="F32" s="25" t="s">
        <v>39</v>
      </c>
      <c r="G32" s="58">
        <v>1.72</v>
      </c>
      <c r="H32" s="25" t="s">
        <v>40</v>
      </c>
      <c r="I32" s="40" t="s">
        <v>139</v>
      </c>
    </row>
    <row r="33" spans="1:10" ht="15.75" x14ac:dyDescent="0.25">
      <c r="A33" s="37" t="s">
        <v>110</v>
      </c>
      <c r="C33" s="32">
        <v>3012526</v>
      </c>
      <c r="D33" s="34" t="s">
        <v>110</v>
      </c>
      <c r="F33" s="40" t="s">
        <v>39</v>
      </c>
      <c r="G33" s="39">
        <v>6.19</v>
      </c>
      <c r="H33" s="40" t="s">
        <v>40</v>
      </c>
    </row>
    <row r="34" spans="1:10" ht="15.75" x14ac:dyDescent="0.25">
      <c r="C34">
        <v>3012527</v>
      </c>
      <c r="D34" t="s">
        <v>124</v>
      </c>
      <c r="F34" s="40" t="s">
        <v>39</v>
      </c>
      <c r="G34" s="39">
        <v>7.21</v>
      </c>
      <c r="H34" s="40" t="s">
        <v>40</v>
      </c>
    </row>
    <row r="35" spans="1:10" ht="15.75" x14ac:dyDescent="0.25">
      <c r="D35" s="26" t="s">
        <v>141</v>
      </c>
      <c r="F35" t="s">
        <v>30</v>
      </c>
      <c r="G35">
        <v>179</v>
      </c>
      <c r="H35" s="25" t="s">
        <v>40</v>
      </c>
      <c r="I35" s="40" t="s">
        <v>144</v>
      </c>
    </row>
    <row r="36" spans="1:10" ht="15.75" x14ac:dyDescent="0.25">
      <c r="D36" s="26" t="s">
        <v>142</v>
      </c>
      <c r="F36" t="s">
        <v>30</v>
      </c>
      <c r="G36">
        <v>235</v>
      </c>
      <c r="H36" s="25" t="s">
        <v>40</v>
      </c>
      <c r="I36" s="40" t="s">
        <v>144</v>
      </c>
    </row>
    <row r="37" spans="1:10" ht="25.5" x14ac:dyDescent="0.25">
      <c r="D37" s="112" t="s">
        <v>307</v>
      </c>
      <c r="F37" t="s">
        <v>30</v>
      </c>
      <c r="G37" s="27">
        <v>882313</v>
      </c>
      <c r="H37" t="s">
        <v>143</v>
      </c>
      <c r="I37" s="40" t="s">
        <v>144</v>
      </c>
    </row>
    <row r="38" spans="1:10" ht="15" customHeight="1" x14ac:dyDescent="0.25">
      <c r="D38" t="s">
        <v>167</v>
      </c>
      <c r="F38" t="s">
        <v>30</v>
      </c>
      <c r="G38">
        <v>163</v>
      </c>
      <c r="H38" s="25" t="s">
        <v>40</v>
      </c>
      <c r="I38" s="40" t="s">
        <v>144</v>
      </c>
    </row>
    <row r="39" spans="1:10" ht="15.75" x14ac:dyDescent="0.25">
      <c r="D39" t="s">
        <v>171</v>
      </c>
      <c r="F39" s="25" t="s">
        <v>39</v>
      </c>
      <c r="G39">
        <v>5.75</v>
      </c>
      <c r="H39" s="25" t="s">
        <v>40</v>
      </c>
      <c r="I39" s="40" t="s">
        <v>172</v>
      </c>
    </row>
    <row r="40" spans="1:10" ht="15.75" x14ac:dyDescent="0.25">
      <c r="B40" s="38"/>
      <c r="D40" t="s">
        <v>173</v>
      </c>
      <c r="F40" s="25" t="s">
        <v>39</v>
      </c>
      <c r="G40">
        <v>6.79</v>
      </c>
      <c r="H40" s="25" t="s">
        <v>174</v>
      </c>
    </row>
    <row r="41" spans="1:10" x14ac:dyDescent="0.25">
      <c r="B41" s="38"/>
      <c r="D41" t="s">
        <v>306</v>
      </c>
      <c r="F41" t="s">
        <v>308</v>
      </c>
      <c r="G41" s="113">
        <v>7941820</v>
      </c>
      <c r="H41" t="s">
        <v>143</v>
      </c>
      <c r="I41">
        <v>2</v>
      </c>
      <c r="J41">
        <f>G41/22*I41</f>
        <v>721983.63636363635</v>
      </c>
    </row>
    <row r="42" spans="1:10" ht="15.75" x14ac:dyDescent="0.25">
      <c r="B42" s="25">
        <v>210</v>
      </c>
      <c r="C42" s="25">
        <v>3011902</v>
      </c>
      <c r="D42" s="26" t="s">
        <v>85</v>
      </c>
      <c r="E42" s="25">
        <v>0</v>
      </c>
      <c r="F42" s="25" t="s">
        <v>39</v>
      </c>
      <c r="G42" s="27">
        <v>4.28</v>
      </c>
      <c r="H42" s="25" t="s">
        <v>40</v>
      </c>
    </row>
    <row r="43" spans="1:10" x14ac:dyDescent="0.25">
      <c r="B43" s="38"/>
    </row>
    <row r="44" spans="1:10" x14ac:dyDescent="0.25">
      <c r="B44" s="38"/>
    </row>
    <row r="45" spans="1:10" x14ac:dyDescent="0.25">
      <c r="B45" s="38"/>
    </row>
    <row r="46" spans="1:10" x14ac:dyDescent="0.25">
      <c r="B46" s="38"/>
    </row>
    <row r="47" spans="1:10" x14ac:dyDescent="0.25">
      <c r="B47" s="38"/>
    </row>
    <row r="48" spans="1:10" x14ac:dyDescent="0.25">
      <c r="B48" s="38"/>
    </row>
    <row r="49" spans="2:2" x14ac:dyDescent="0.25">
      <c r="B49" s="38"/>
    </row>
    <row r="50" spans="2:2" x14ac:dyDescent="0.25">
      <c r="B50" s="38"/>
    </row>
    <row r="51" spans="2:2" x14ac:dyDescent="0.25">
      <c r="B51" s="38"/>
    </row>
    <row r="52" spans="2:2" x14ac:dyDescent="0.25">
      <c r="B52" s="38"/>
    </row>
    <row r="53" spans="2:2" x14ac:dyDescent="0.25">
      <c r="B53" s="38"/>
    </row>
    <row r="54" spans="2:2" x14ac:dyDescent="0.25">
      <c r="B54" s="38"/>
    </row>
    <row r="55" spans="2:2" x14ac:dyDescent="0.25">
      <c r="B55" s="38"/>
    </row>
    <row r="56" spans="2:2" x14ac:dyDescent="0.25">
      <c r="B56" s="38"/>
    </row>
  </sheetData>
  <conditionalFormatting sqref="B4:H32 I15 F33:H33 I32 I5">
    <cfRule type="expression" dxfId="34" priority="21">
      <formula>$AV4&gt;0</formula>
    </cfRule>
  </conditionalFormatting>
  <conditionalFormatting sqref="D33">
    <cfRule type="expression" dxfId="33" priority="16">
      <formula>$AV33&gt;0</formula>
    </cfRule>
  </conditionalFormatting>
  <conditionalFormatting sqref="C33">
    <cfRule type="expression" dxfId="32" priority="15">
      <formula>$AV33&gt;0</formula>
    </cfRule>
  </conditionalFormatting>
  <conditionalFormatting sqref="F34:H34">
    <cfRule type="expression" dxfId="31" priority="14">
      <formula>$AV34&gt;0</formula>
    </cfRule>
  </conditionalFormatting>
  <conditionalFormatting sqref="D35:D36">
    <cfRule type="expression" dxfId="30" priority="13">
      <formula>$AV35&gt;0</formula>
    </cfRule>
  </conditionalFormatting>
  <conditionalFormatting sqref="I7">
    <cfRule type="expression" dxfId="29" priority="12">
      <formula>$AV7&gt;0</formula>
    </cfRule>
  </conditionalFormatting>
  <conditionalFormatting sqref="I35">
    <cfRule type="expression" dxfId="28" priority="11">
      <formula>$AV35&gt;0</formula>
    </cfRule>
  </conditionalFormatting>
  <conditionalFormatting sqref="I36">
    <cfRule type="expression" dxfId="27" priority="10">
      <formula>$AV36&gt;0</formula>
    </cfRule>
  </conditionalFormatting>
  <conditionalFormatting sqref="I37:I39">
    <cfRule type="expression" dxfId="26" priority="9">
      <formula>$AV37&gt;0</formula>
    </cfRule>
  </conditionalFormatting>
  <conditionalFormatting sqref="H35">
    <cfRule type="expression" dxfId="25" priority="8">
      <formula>$AV35&gt;0</formula>
    </cfRule>
  </conditionalFormatting>
  <conditionalFormatting sqref="H36">
    <cfRule type="expression" dxfId="24" priority="7">
      <formula>$AV36&gt;0</formula>
    </cfRule>
  </conditionalFormatting>
  <conditionalFormatting sqref="H38:H40">
    <cfRule type="expression" dxfId="23" priority="6">
      <formula>$AV38&gt;0</formula>
    </cfRule>
  </conditionalFormatting>
  <conditionalFormatting sqref="F39:F40">
    <cfRule type="expression" dxfId="22" priority="5">
      <formula>$AV39&gt;0</formula>
    </cfRule>
  </conditionalFormatting>
  <conditionalFormatting sqref="G37">
    <cfRule type="expression" dxfId="21" priority="4">
      <formula>$AV37&gt;0</formula>
    </cfRule>
  </conditionalFormatting>
  <conditionalFormatting sqref="B42:H42">
    <cfRule type="expression" dxfId="20" priority="3">
      <formula>$AX42&gt;0</formula>
    </cfRule>
  </conditionalFormatting>
  <conditionalFormatting sqref="M4:S8 M12:S23">
    <cfRule type="expression" dxfId="19" priority="2">
      <formula>$AX4&gt;0</formula>
    </cfRule>
  </conditionalFormatting>
  <conditionalFormatting sqref="M9:T11">
    <cfRule type="expression" dxfId="18" priority="1">
      <formula>$AV9&gt;0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CA99-8DCB-401F-9A05-D6A84E60653F}">
  <dimension ref="A1:I129"/>
  <sheetViews>
    <sheetView showGridLines="0" topLeftCell="A3767" zoomScale="80" zoomScaleNormal="80" workbookViewId="0">
      <selection activeCell="C3779" sqref="C3779"/>
    </sheetView>
  </sheetViews>
  <sheetFormatPr baseColWidth="10" defaultColWidth="11.42578125" defaultRowHeight="15" x14ac:dyDescent="0.25"/>
  <cols>
    <col min="1" max="1" width="24.7109375" style="1" customWidth="1"/>
    <col min="2" max="2" width="16.7109375" style="1" customWidth="1"/>
    <col min="3" max="3" width="16" style="1" bestFit="1" customWidth="1"/>
    <col min="4" max="4" width="16.140625" style="1" customWidth="1"/>
    <col min="5" max="5" width="13.5703125" style="1" customWidth="1"/>
    <col min="6" max="16384" width="11.42578125" style="1"/>
  </cols>
  <sheetData>
    <row r="1" spans="1:9" ht="21.75" customHeight="1" x14ac:dyDescent="0.25">
      <c r="A1" s="136"/>
      <c r="B1" s="136"/>
      <c r="C1" s="139"/>
      <c r="D1" s="139"/>
      <c r="E1" s="139"/>
      <c r="F1" s="139"/>
      <c r="G1" s="139"/>
      <c r="H1" s="139"/>
      <c r="I1" s="140"/>
    </row>
    <row r="2" spans="1:9" ht="21.75" customHeight="1" x14ac:dyDescent="0.25">
      <c r="A2" s="6"/>
      <c r="B2" s="6"/>
      <c r="C2" s="9"/>
      <c r="D2" s="9"/>
      <c r="E2" s="9"/>
      <c r="F2" s="9"/>
      <c r="G2" s="9"/>
      <c r="H2" s="9"/>
      <c r="I2" s="10"/>
    </row>
    <row r="3" spans="1:9" ht="21.75" customHeight="1" x14ac:dyDescent="0.25">
      <c r="A3" s="11" t="s">
        <v>12</v>
      </c>
      <c r="B3" s="11" t="s">
        <v>13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27</v>
      </c>
      <c r="I3" s="14" t="s">
        <v>28</v>
      </c>
    </row>
    <row r="4" spans="1:9" x14ac:dyDescent="0.25">
      <c r="A4" s="17" t="s">
        <v>128</v>
      </c>
      <c r="B4" s="16" t="s">
        <v>29</v>
      </c>
      <c r="C4" s="16" t="s">
        <v>113</v>
      </c>
      <c r="D4" s="16" t="s">
        <v>32</v>
      </c>
      <c r="E4" s="16">
        <v>52032002</v>
      </c>
      <c r="F4" s="16"/>
      <c r="G4" s="16"/>
      <c r="H4" s="16"/>
      <c r="I4" s="16"/>
    </row>
    <row r="5" spans="1:9" x14ac:dyDescent="0.25">
      <c r="A5" s="17" t="s">
        <v>91</v>
      </c>
      <c r="B5" s="16" t="s">
        <v>102</v>
      </c>
      <c r="C5" s="16" t="s">
        <v>113</v>
      </c>
      <c r="D5" s="16" t="s">
        <v>32</v>
      </c>
      <c r="E5" s="16">
        <v>52032002</v>
      </c>
      <c r="F5" s="16"/>
      <c r="G5" s="16"/>
      <c r="H5" s="16"/>
      <c r="I5" s="16"/>
    </row>
    <row r="6" spans="1:9" x14ac:dyDescent="0.25">
      <c r="A6" s="17" t="s">
        <v>92</v>
      </c>
      <c r="B6" s="16" t="s">
        <v>102</v>
      </c>
      <c r="C6" s="16" t="s">
        <v>113</v>
      </c>
      <c r="D6" s="16" t="s">
        <v>32</v>
      </c>
      <c r="E6" s="16">
        <v>52032002</v>
      </c>
      <c r="F6" s="16"/>
      <c r="G6" s="16"/>
      <c r="H6" s="16"/>
      <c r="I6" s="16"/>
    </row>
    <row r="7" spans="1:9" x14ac:dyDescent="0.25">
      <c r="A7" s="17" t="s">
        <v>93</v>
      </c>
      <c r="B7" s="16" t="s">
        <v>102</v>
      </c>
      <c r="C7" s="16" t="s">
        <v>113</v>
      </c>
      <c r="D7" s="16" t="s">
        <v>32</v>
      </c>
      <c r="E7" s="16">
        <v>52032002</v>
      </c>
      <c r="F7" s="16"/>
      <c r="G7" s="16"/>
      <c r="H7" s="16"/>
      <c r="I7" s="16"/>
    </row>
    <row r="8" spans="1:9" x14ac:dyDescent="0.25">
      <c r="A8" s="17" t="s">
        <v>120</v>
      </c>
      <c r="B8" s="16" t="s">
        <v>102</v>
      </c>
      <c r="C8" s="16" t="s">
        <v>113</v>
      </c>
      <c r="D8" s="16" t="s">
        <v>32</v>
      </c>
      <c r="E8" s="16">
        <v>52032002</v>
      </c>
      <c r="F8" s="16"/>
      <c r="G8" s="16"/>
      <c r="H8" s="16"/>
      <c r="I8" s="16"/>
    </row>
    <row r="9" spans="1:9" x14ac:dyDescent="0.25">
      <c r="A9" s="17" t="s">
        <v>94</v>
      </c>
      <c r="B9" s="16" t="s">
        <v>29</v>
      </c>
      <c r="C9" s="16" t="s">
        <v>113</v>
      </c>
      <c r="D9" s="16" t="s">
        <v>31</v>
      </c>
      <c r="E9" s="16">
        <v>52032002</v>
      </c>
      <c r="F9" s="16"/>
      <c r="G9" s="16"/>
      <c r="H9" s="16"/>
      <c r="I9" s="16"/>
    </row>
    <row r="10" spans="1:9" x14ac:dyDescent="0.25">
      <c r="A10" s="17" t="s">
        <v>95</v>
      </c>
      <c r="B10" s="16" t="s">
        <v>29</v>
      </c>
      <c r="C10" s="16" t="s">
        <v>113</v>
      </c>
      <c r="D10" s="16" t="s">
        <v>31</v>
      </c>
      <c r="E10" s="16">
        <v>52032002</v>
      </c>
      <c r="F10" s="16"/>
      <c r="G10" s="16"/>
      <c r="H10" s="16"/>
      <c r="I10" s="16"/>
    </row>
    <row r="11" spans="1:9" x14ac:dyDescent="0.25">
      <c r="A11" s="17" t="s">
        <v>96</v>
      </c>
      <c r="B11" s="16" t="s">
        <v>111</v>
      </c>
      <c r="C11" s="16" t="s">
        <v>170</v>
      </c>
      <c r="D11" s="16" t="s">
        <v>118</v>
      </c>
      <c r="E11" s="16">
        <v>52032002</v>
      </c>
      <c r="F11" s="16"/>
      <c r="G11" s="16"/>
      <c r="H11" s="16"/>
      <c r="I11" s="16"/>
    </row>
    <row r="12" spans="1:9" x14ac:dyDescent="0.25">
      <c r="A12" s="17" t="s">
        <v>130</v>
      </c>
      <c r="B12" s="16" t="s">
        <v>29</v>
      </c>
      <c r="C12" s="16" t="s">
        <v>113</v>
      </c>
      <c r="D12" s="16" t="s">
        <v>31</v>
      </c>
      <c r="E12" s="16">
        <v>52032002</v>
      </c>
      <c r="F12" s="16"/>
      <c r="G12" s="16"/>
      <c r="H12" s="16"/>
      <c r="I12" s="16"/>
    </row>
    <row r="13" spans="1:9" x14ac:dyDescent="0.25">
      <c r="A13" s="17" t="s">
        <v>97</v>
      </c>
      <c r="B13" s="16" t="s">
        <v>111</v>
      </c>
      <c r="C13" s="16" t="s">
        <v>170</v>
      </c>
      <c r="D13" s="16" t="s">
        <v>118</v>
      </c>
      <c r="E13" s="16">
        <v>52032002</v>
      </c>
      <c r="F13" s="16"/>
      <c r="G13" s="16"/>
      <c r="H13" s="16"/>
      <c r="I13" s="16"/>
    </row>
    <row r="14" spans="1:9" x14ac:dyDescent="0.25">
      <c r="A14" s="17" t="s">
        <v>98</v>
      </c>
      <c r="B14" s="16" t="s">
        <v>101</v>
      </c>
      <c r="C14" s="16" t="s">
        <v>113</v>
      </c>
      <c r="D14" s="16" t="s">
        <v>115</v>
      </c>
      <c r="E14" s="16">
        <v>52032002</v>
      </c>
      <c r="F14" s="16"/>
      <c r="G14" s="16"/>
      <c r="H14" s="16"/>
      <c r="I14" s="16"/>
    </row>
    <row r="15" spans="1:9" x14ac:dyDescent="0.25">
      <c r="A15" s="17" t="s">
        <v>131</v>
      </c>
      <c r="B15" s="16" t="s">
        <v>111</v>
      </c>
      <c r="C15" s="16" t="s">
        <v>170</v>
      </c>
      <c r="D15" s="16" t="s">
        <v>117</v>
      </c>
      <c r="E15" s="16">
        <v>52032002</v>
      </c>
      <c r="F15" s="16"/>
      <c r="G15" s="16"/>
      <c r="H15" s="16"/>
      <c r="I15" s="16"/>
    </row>
    <row r="16" spans="1:9" x14ac:dyDescent="0.25">
      <c r="A16" s="17" t="s">
        <v>131</v>
      </c>
      <c r="B16" s="16" t="s">
        <v>111</v>
      </c>
      <c r="C16" s="16" t="s">
        <v>170</v>
      </c>
      <c r="D16" s="16" t="s">
        <v>119</v>
      </c>
      <c r="E16" s="16">
        <v>52032002</v>
      </c>
      <c r="F16" s="16"/>
      <c r="G16" s="16"/>
      <c r="H16" s="16"/>
      <c r="I16" s="16"/>
    </row>
    <row r="17" spans="1:9" x14ac:dyDescent="0.25">
      <c r="A17" s="17" t="s">
        <v>99</v>
      </c>
      <c r="B17" s="16" t="s">
        <v>111</v>
      </c>
      <c r="C17" s="16" t="s">
        <v>170</v>
      </c>
      <c r="D17" s="16" t="s">
        <v>117</v>
      </c>
      <c r="E17" s="16">
        <v>52032002</v>
      </c>
      <c r="F17" s="16"/>
      <c r="G17" s="16"/>
      <c r="H17" s="16"/>
      <c r="I17" s="16"/>
    </row>
    <row r="18" spans="1:9" x14ac:dyDescent="0.25">
      <c r="A18" s="17" t="s">
        <v>99</v>
      </c>
      <c r="B18" s="16" t="s">
        <v>111</v>
      </c>
      <c r="C18" s="16" t="s">
        <v>170</v>
      </c>
      <c r="D18" s="16" t="s">
        <v>119</v>
      </c>
      <c r="E18" s="16">
        <v>52032002</v>
      </c>
      <c r="F18" s="16"/>
      <c r="G18" s="16"/>
      <c r="H18" s="16"/>
      <c r="I18" s="16"/>
    </row>
    <row r="19" spans="1:9" x14ac:dyDescent="0.25">
      <c r="A19" s="17" t="s">
        <v>100</v>
      </c>
      <c r="B19" s="16" t="s">
        <v>101</v>
      </c>
      <c r="C19" s="16" t="s">
        <v>113</v>
      </c>
      <c r="D19" s="16" t="s">
        <v>116</v>
      </c>
      <c r="E19" s="16">
        <v>52032002</v>
      </c>
      <c r="F19" s="16"/>
      <c r="G19" s="16"/>
      <c r="H19" s="16"/>
      <c r="I19" s="16"/>
    </row>
    <row r="20" spans="1:9" x14ac:dyDescent="0.25">
      <c r="A20" s="17"/>
      <c r="B20" s="16"/>
      <c r="C20" s="16"/>
      <c r="D20" s="16"/>
      <c r="E20" s="16"/>
      <c r="F20" s="16"/>
      <c r="G20" s="16"/>
      <c r="H20" s="16"/>
      <c r="I20" s="16"/>
    </row>
    <row r="21" spans="1:9" x14ac:dyDescent="0.25">
      <c r="A21" s="17" t="s">
        <v>100</v>
      </c>
      <c r="B21" s="16" t="s">
        <v>101</v>
      </c>
      <c r="C21" s="16" t="s">
        <v>113</v>
      </c>
      <c r="D21" s="16" t="s">
        <v>135</v>
      </c>
      <c r="E21" s="16">
        <v>52032002</v>
      </c>
      <c r="F21" s="16"/>
      <c r="G21" s="16"/>
      <c r="H21" s="16"/>
      <c r="I21" s="16"/>
    </row>
    <row r="22" spans="1:9" x14ac:dyDescent="0.25">
      <c r="A22" s="17" t="s">
        <v>100</v>
      </c>
      <c r="B22" s="16" t="s">
        <v>101</v>
      </c>
      <c r="C22" s="16" t="s">
        <v>113</v>
      </c>
      <c r="D22" s="16" t="s">
        <v>135</v>
      </c>
      <c r="E22" s="16">
        <v>52032002</v>
      </c>
      <c r="F22" s="16"/>
      <c r="G22" s="16"/>
      <c r="H22" s="16"/>
      <c r="I22" s="16"/>
    </row>
    <row r="23" spans="1:9" x14ac:dyDescent="0.25">
      <c r="A23" s="17" t="s">
        <v>103</v>
      </c>
      <c r="B23" s="16" t="s">
        <v>101</v>
      </c>
      <c r="C23" s="16" t="s">
        <v>113</v>
      </c>
      <c r="D23" s="16" t="s">
        <v>116</v>
      </c>
      <c r="E23" s="16">
        <v>52032002</v>
      </c>
      <c r="F23" s="16"/>
      <c r="G23" s="16"/>
      <c r="H23" s="16"/>
      <c r="I23" s="16"/>
    </row>
    <row r="24" spans="1:9" x14ac:dyDescent="0.25">
      <c r="A24" s="17" t="s">
        <v>104</v>
      </c>
      <c r="B24" s="16" t="s">
        <v>136</v>
      </c>
      <c r="C24" s="16" t="s">
        <v>169</v>
      </c>
      <c r="D24" s="16" t="s">
        <v>137</v>
      </c>
      <c r="E24" s="16">
        <v>52032002</v>
      </c>
      <c r="F24" s="16"/>
      <c r="G24" s="16"/>
      <c r="H24" s="16"/>
      <c r="I24" s="16"/>
    </row>
    <row r="25" spans="1:9" x14ac:dyDescent="0.25">
      <c r="A25" s="17" t="s">
        <v>105</v>
      </c>
      <c r="B25" s="16" t="s">
        <v>112</v>
      </c>
      <c r="C25" s="16" t="s">
        <v>113</v>
      </c>
      <c r="D25" s="16" t="s">
        <v>134</v>
      </c>
      <c r="E25" s="16">
        <v>52032002</v>
      </c>
      <c r="F25" s="16"/>
      <c r="G25" s="16"/>
      <c r="H25" s="16"/>
      <c r="I25" s="16"/>
    </row>
    <row r="26" spans="1:9" x14ac:dyDescent="0.25">
      <c r="A26" s="17" t="s">
        <v>105</v>
      </c>
      <c r="B26" s="16" t="s">
        <v>112</v>
      </c>
      <c r="C26" s="16" t="s">
        <v>113</v>
      </c>
      <c r="D26" s="16" t="s">
        <v>114</v>
      </c>
      <c r="E26" s="16">
        <v>52032002</v>
      </c>
      <c r="F26" s="16"/>
      <c r="G26" s="16"/>
      <c r="H26" s="16"/>
      <c r="I26" s="16"/>
    </row>
    <row r="27" spans="1:9" x14ac:dyDescent="0.25">
      <c r="A27" s="17" t="s">
        <v>106</v>
      </c>
      <c r="B27" s="16" t="s">
        <v>101</v>
      </c>
      <c r="C27" s="16" t="s">
        <v>113</v>
      </c>
      <c r="D27" s="16" t="s">
        <v>32</v>
      </c>
      <c r="E27" s="16">
        <v>52032002</v>
      </c>
      <c r="F27" s="16"/>
      <c r="G27" s="16"/>
      <c r="H27" s="16"/>
      <c r="I27" s="16"/>
    </row>
    <row r="28" spans="1:9" x14ac:dyDescent="0.25">
      <c r="A28" s="17" t="s">
        <v>106</v>
      </c>
      <c r="B28" s="16" t="s">
        <v>29</v>
      </c>
      <c r="C28" s="16" t="s">
        <v>113</v>
      </c>
      <c r="D28" s="16" t="s">
        <v>32</v>
      </c>
      <c r="E28" s="16">
        <v>52032002</v>
      </c>
      <c r="F28" s="16"/>
      <c r="G28" s="16"/>
      <c r="H28" s="16"/>
      <c r="I28" s="16"/>
    </row>
    <row r="29" spans="1:9" x14ac:dyDescent="0.25">
      <c r="A29" s="17" t="s">
        <v>102</v>
      </c>
      <c r="B29" s="16" t="s">
        <v>29</v>
      </c>
      <c r="C29" s="16" t="s">
        <v>113</v>
      </c>
      <c r="D29" s="16" t="s">
        <v>32</v>
      </c>
      <c r="E29" s="16">
        <v>52032002</v>
      </c>
      <c r="F29" s="16"/>
      <c r="G29" s="16"/>
      <c r="H29" s="16"/>
      <c r="I29" s="16"/>
    </row>
    <row r="30" spans="1:9" x14ac:dyDescent="0.25">
      <c r="A30" s="17" t="s">
        <v>29</v>
      </c>
      <c r="B30" s="16" t="s">
        <v>29</v>
      </c>
      <c r="C30" s="16" t="s">
        <v>113</v>
      </c>
      <c r="D30" s="16" t="s">
        <v>32</v>
      </c>
      <c r="E30" s="16">
        <v>52032002</v>
      </c>
      <c r="F30" s="16"/>
      <c r="G30" s="16"/>
      <c r="H30" s="16"/>
      <c r="I30" s="16"/>
    </row>
    <row r="31" spans="1:9" x14ac:dyDescent="0.25">
      <c r="A31" s="17" t="s">
        <v>29</v>
      </c>
      <c r="B31" s="16" t="s">
        <v>29</v>
      </c>
      <c r="C31" s="16" t="s">
        <v>113</v>
      </c>
      <c r="D31" s="16" t="s">
        <v>32</v>
      </c>
      <c r="E31" s="16">
        <v>52032002</v>
      </c>
      <c r="F31" s="16"/>
      <c r="G31" s="16"/>
      <c r="H31" s="16"/>
      <c r="I31" s="16"/>
    </row>
    <row r="32" spans="1:9" x14ac:dyDescent="0.25">
      <c r="A32" s="17" t="s">
        <v>107</v>
      </c>
      <c r="B32" s="16" t="s">
        <v>105</v>
      </c>
      <c r="C32" s="16" t="s">
        <v>113</v>
      </c>
      <c r="D32" s="16" t="s">
        <v>114</v>
      </c>
      <c r="E32" s="16">
        <v>52032002</v>
      </c>
      <c r="F32" s="16"/>
      <c r="G32" s="16"/>
      <c r="H32" s="16"/>
      <c r="I32" s="16"/>
    </row>
    <row r="33" spans="1:9" x14ac:dyDescent="0.25">
      <c r="A33" s="17" t="s">
        <v>107</v>
      </c>
      <c r="B33" s="16" t="s">
        <v>105</v>
      </c>
      <c r="C33" s="16" t="s">
        <v>113</v>
      </c>
      <c r="D33" s="16" t="s">
        <v>114</v>
      </c>
      <c r="E33" s="16">
        <v>52032002</v>
      </c>
      <c r="F33" s="16"/>
      <c r="G33" s="16"/>
      <c r="H33" s="16"/>
      <c r="I33" s="16"/>
    </row>
    <row r="34" spans="1:9" x14ac:dyDescent="0.25">
      <c r="A34" s="17" t="s">
        <v>123</v>
      </c>
      <c r="B34" s="16" t="s">
        <v>136</v>
      </c>
      <c r="C34" s="16" t="s">
        <v>169</v>
      </c>
      <c r="D34" s="16" t="s">
        <v>137</v>
      </c>
      <c r="E34" s="16">
        <v>52032002</v>
      </c>
      <c r="F34" s="16"/>
      <c r="G34" s="16"/>
      <c r="H34" s="16"/>
      <c r="I34" s="16"/>
    </row>
    <row r="35" spans="1:9" x14ac:dyDescent="0.25">
      <c r="A35" s="17" t="s">
        <v>140</v>
      </c>
      <c r="B35" s="16" t="s">
        <v>136</v>
      </c>
      <c r="C35" s="16" t="s">
        <v>169</v>
      </c>
      <c r="D35" s="16" t="s">
        <v>137</v>
      </c>
      <c r="E35" s="16">
        <v>52032002</v>
      </c>
      <c r="F35" s="16"/>
      <c r="G35" s="16"/>
      <c r="H35" s="16"/>
      <c r="I35" s="16"/>
    </row>
    <row r="36" spans="1:9" x14ac:dyDescent="0.25">
      <c r="A36" s="17"/>
      <c r="B36" s="16"/>
      <c r="C36" s="16"/>
      <c r="D36" s="16"/>
      <c r="E36" s="16"/>
      <c r="F36" s="16"/>
      <c r="G36" s="16"/>
      <c r="H36" s="16"/>
      <c r="I36" s="16"/>
    </row>
    <row r="37" spans="1:9" x14ac:dyDescent="0.25">
      <c r="A37" s="17"/>
      <c r="B37" s="16"/>
      <c r="C37" s="16"/>
      <c r="D37" s="16"/>
      <c r="E37" s="16"/>
      <c r="F37" s="16"/>
      <c r="G37" s="16"/>
      <c r="H37" s="16"/>
      <c r="I37" s="16"/>
    </row>
    <row r="38" spans="1:9" x14ac:dyDescent="0.25">
      <c r="A38" s="17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7"/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17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/>
      <c r="B42" s="16"/>
      <c r="C42" s="16"/>
      <c r="D42" s="16"/>
      <c r="E42" s="16"/>
      <c r="F42" s="16"/>
      <c r="G42" s="16"/>
      <c r="H42" s="16"/>
      <c r="I42" s="16"/>
    </row>
    <row r="43" spans="1:9" x14ac:dyDescent="0.25">
      <c r="A43" s="17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7"/>
      <c r="B44" s="16"/>
      <c r="C44" s="16"/>
      <c r="D44" s="16"/>
      <c r="E44" s="16"/>
      <c r="F44" s="16"/>
      <c r="G44" s="16"/>
      <c r="H44" s="16"/>
      <c r="I44" s="16"/>
    </row>
    <row r="45" spans="1:9" x14ac:dyDescent="0.25">
      <c r="A45" s="17"/>
      <c r="B45" s="16"/>
      <c r="C45" s="16"/>
      <c r="D45" s="16"/>
      <c r="E45" s="16"/>
      <c r="F45" s="16"/>
      <c r="G45" s="16"/>
      <c r="H45" s="16"/>
      <c r="I45" s="16"/>
    </row>
    <row r="46" spans="1:9" x14ac:dyDescent="0.25">
      <c r="A46" s="17"/>
      <c r="B46" s="16"/>
      <c r="C46" s="16"/>
      <c r="D46" s="16"/>
      <c r="E46" s="16"/>
      <c r="F46" s="16"/>
      <c r="G46" s="16"/>
      <c r="H46" s="16"/>
      <c r="I46" s="16"/>
    </row>
    <row r="47" spans="1:9" x14ac:dyDescent="0.25">
      <c r="A47" s="17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7"/>
      <c r="B48" s="16"/>
      <c r="C48" s="16"/>
      <c r="D48" s="16"/>
      <c r="E48" s="16"/>
      <c r="F48" s="16"/>
      <c r="G48" s="16"/>
      <c r="H48" s="16"/>
      <c r="I48" s="16"/>
    </row>
    <row r="49" spans="1:9" x14ac:dyDescent="0.25">
      <c r="A49" s="17"/>
      <c r="B49" s="16"/>
      <c r="C49" s="16"/>
      <c r="D49" s="16"/>
      <c r="E49" s="16"/>
      <c r="F49" s="16"/>
      <c r="G49" s="16"/>
      <c r="H49" s="16"/>
      <c r="I49" s="16"/>
    </row>
    <row r="50" spans="1:9" x14ac:dyDescent="0.25">
      <c r="A50" s="17"/>
      <c r="B50" s="16"/>
      <c r="C50" s="16"/>
      <c r="D50" s="16"/>
      <c r="E50" s="16"/>
      <c r="F50" s="16"/>
      <c r="G50" s="16"/>
      <c r="H50" s="16"/>
      <c r="I50" s="16"/>
    </row>
    <row r="51" spans="1:9" x14ac:dyDescent="0.25">
      <c r="A51" s="17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7"/>
      <c r="B52" s="16"/>
      <c r="C52" s="16"/>
      <c r="D52" s="16"/>
      <c r="E52" s="16"/>
      <c r="F52" s="16"/>
      <c r="G52" s="16"/>
      <c r="H52" s="16"/>
      <c r="I52" s="16"/>
    </row>
    <row r="53" spans="1:9" x14ac:dyDescent="0.25">
      <c r="A53" s="17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/>
      <c r="B54" s="16"/>
      <c r="C54" s="16"/>
      <c r="D54" s="16"/>
      <c r="E54" s="16"/>
      <c r="F54" s="16"/>
      <c r="G54" s="16"/>
      <c r="H54" s="16"/>
      <c r="I54" s="16"/>
    </row>
    <row r="55" spans="1:9" x14ac:dyDescent="0.25">
      <c r="A55" s="17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7"/>
      <c r="B56" s="16"/>
      <c r="C56" s="16"/>
      <c r="D56" s="16"/>
      <c r="E56" s="16"/>
      <c r="F56" s="16"/>
      <c r="G56" s="16"/>
      <c r="H56" s="16"/>
      <c r="I56" s="16"/>
    </row>
    <row r="57" spans="1:9" x14ac:dyDescent="0.25">
      <c r="A57" s="17"/>
      <c r="B57" s="16"/>
      <c r="C57" s="16"/>
      <c r="D57" s="16"/>
      <c r="E57" s="16"/>
      <c r="F57" s="16"/>
      <c r="G57" s="16"/>
      <c r="H57" s="16"/>
      <c r="I57" s="16"/>
    </row>
    <row r="58" spans="1:9" x14ac:dyDescent="0.25">
      <c r="A58" s="17"/>
      <c r="B58" s="16"/>
      <c r="C58" s="16"/>
      <c r="D58" s="16"/>
      <c r="E58" s="16"/>
      <c r="F58" s="16"/>
      <c r="G58" s="16"/>
      <c r="H58" s="16"/>
      <c r="I58" s="16"/>
    </row>
    <row r="59" spans="1:9" x14ac:dyDescent="0.25">
      <c r="A59" s="17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7"/>
      <c r="B60" s="16"/>
      <c r="C60" s="16"/>
      <c r="D60" s="16"/>
      <c r="E60" s="16"/>
      <c r="F60" s="16"/>
      <c r="G60" s="16"/>
      <c r="H60" s="16"/>
      <c r="I60" s="16"/>
    </row>
    <row r="61" spans="1:9" x14ac:dyDescent="0.25">
      <c r="A61" s="17"/>
      <c r="B61" s="16"/>
      <c r="C61" s="16"/>
      <c r="D61" s="16"/>
      <c r="E61" s="16"/>
      <c r="F61" s="16"/>
      <c r="G61" s="16"/>
      <c r="H61" s="16"/>
      <c r="I61" s="16"/>
    </row>
    <row r="62" spans="1:9" x14ac:dyDescent="0.25">
      <c r="A62" s="17"/>
      <c r="B62" s="16"/>
      <c r="C62" s="16"/>
      <c r="D62" s="16"/>
      <c r="E62" s="16"/>
      <c r="F62" s="16"/>
      <c r="G62" s="16"/>
      <c r="H62" s="16"/>
      <c r="I62" s="16"/>
    </row>
    <row r="63" spans="1:9" x14ac:dyDescent="0.25">
      <c r="A63" s="17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7"/>
      <c r="B64" s="16"/>
      <c r="C64" s="16"/>
      <c r="D64" s="16"/>
      <c r="E64" s="16"/>
      <c r="F64" s="16"/>
      <c r="G64" s="16"/>
      <c r="H64" s="16"/>
      <c r="I64" s="16"/>
    </row>
    <row r="65" spans="1:9" x14ac:dyDescent="0.25">
      <c r="A65" s="17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17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7"/>
      <c r="B68" s="16"/>
      <c r="C68" s="16"/>
      <c r="D68" s="16"/>
      <c r="E68" s="16"/>
      <c r="F68" s="16"/>
      <c r="G68" s="16"/>
      <c r="H68" s="16"/>
      <c r="I68" s="16"/>
    </row>
    <row r="69" spans="1:9" x14ac:dyDescent="0.25">
      <c r="A69" s="17"/>
      <c r="B69" s="16"/>
      <c r="C69" s="16"/>
      <c r="D69" s="16"/>
      <c r="E69" s="16"/>
      <c r="F69" s="16"/>
      <c r="G69" s="16"/>
      <c r="H69" s="16"/>
      <c r="I69" s="16"/>
    </row>
    <row r="70" spans="1:9" x14ac:dyDescent="0.25">
      <c r="A70" s="17"/>
      <c r="B70" s="16"/>
      <c r="C70" s="16"/>
      <c r="D70" s="16"/>
      <c r="E70" s="16"/>
      <c r="F70" s="16"/>
      <c r="G70" s="16"/>
      <c r="H70" s="16"/>
      <c r="I70" s="16"/>
    </row>
    <row r="71" spans="1:9" x14ac:dyDescent="0.25">
      <c r="A71" s="17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7"/>
      <c r="B72" s="16"/>
      <c r="C72" s="16"/>
      <c r="D72" s="16"/>
      <c r="E72" s="16"/>
      <c r="F72" s="16"/>
      <c r="G72" s="16"/>
      <c r="H72" s="16"/>
      <c r="I72" s="16"/>
    </row>
    <row r="73" spans="1:9" x14ac:dyDescent="0.25">
      <c r="A73" s="17"/>
      <c r="B73" s="16"/>
      <c r="C73" s="16"/>
      <c r="D73" s="16"/>
      <c r="E73" s="16"/>
      <c r="F73" s="16"/>
      <c r="G73" s="16"/>
      <c r="H73" s="16"/>
      <c r="I73" s="16"/>
    </row>
    <row r="74" spans="1:9" x14ac:dyDescent="0.25">
      <c r="A74" s="17"/>
      <c r="B74" s="16"/>
      <c r="C74" s="16"/>
      <c r="D74" s="16"/>
      <c r="E74" s="16"/>
      <c r="F74" s="16"/>
      <c r="G74" s="16"/>
      <c r="H74" s="16"/>
      <c r="I74" s="16"/>
    </row>
    <row r="75" spans="1:9" x14ac:dyDescent="0.25">
      <c r="A75" s="17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7"/>
      <c r="B76" s="16"/>
      <c r="C76" s="16"/>
      <c r="D76" s="16"/>
      <c r="E76" s="16"/>
      <c r="F76" s="16"/>
      <c r="G76" s="16"/>
      <c r="H76" s="16"/>
      <c r="I76" s="16"/>
    </row>
    <row r="77" spans="1:9" x14ac:dyDescent="0.25">
      <c r="A77" s="17"/>
      <c r="B77" s="16"/>
      <c r="C77" s="16"/>
      <c r="D77" s="16"/>
      <c r="E77" s="16"/>
      <c r="F77" s="16"/>
      <c r="G77" s="16"/>
      <c r="H77" s="16"/>
      <c r="I77" s="16"/>
    </row>
    <row r="78" spans="1:9" x14ac:dyDescent="0.25">
      <c r="A78" s="17"/>
      <c r="B78" s="16"/>
      <c r="C78" s="16"/>
      <c r="D78" s="16"/>
      <c r="E78" s="16"/>
      <c r="F78" s="16"/>
      <c r="G78" s="16"/>
      <c r="H78" s="16"/>
      <c r="I78" s="16"/>
    </row>
    <row r="79" spans="1:9" x14ac:dyDescent="0.25">
      <c r="A79" s="17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7"/>
      <c r="B80" s="16"/>
      <c r="C80" s="16"/>
      <c r="D80" s="16"/>
      <c r="E80" s="16"/>
      <c r="F80" s="16"/>
      <c r="G80" s="16"/>
      <c r="H80" s="16"/>
      <c r="I80" s="16"/>
    </row>
    <row r="81" spans="1:9" x14ac:dyDescent="0.25">
      <c r="A81" s="17"/>
      <c r="B81" s="16"/>
      <c r="C81" s="16"/>
      <c r="D81" s="16"/>
      <c r="E81" s="16"/>
      <c r="F81" s="16"/>
      <c r="G81" s="16"/>
      <c r="H81" s="16"/>
      <c r="I81" s="16"/>
    </row>
    <row r="82" spans="1:9" x14ac:dyDescent="0.25">
      <c r="A82" s="17"/>
      <c r="B82" s="16"/>
      <c r="C82" s="16"/>
      <c r="D82" s="16"/>
      <c r="E82" s="16"/>
      <c r="F82" s="16"/>
      <c r="G82" s="16"/>
      <c r="H82" s="16"/>
      <c r="I82" s="16"/>
    </row>
    <row r="83" spans="1:9" x14ac:dyDescent="0.25">
      <c r="A83" s="17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7"/>
      <c r="B84" s="16"/>
      <c r="C84" s="16"/>
      <c r="D84" s="16"/>
      <c r="E84" s="16"/>
      <c r="F84" s="16"/>
      <c r="G84" s="16"/>
      <c r="H84" s="16"/>
      <c r="I84" s="16"/>
    </row>
    <row r="85" spans="1:9" x14ac:dyDescent="0.25">
      <c r="A85" s="17"/>
      <c r="B85" s="16"/>
      <c r="C85" s="16"/>
      <c r="D85" s="16"/>
      <c r="E85" s="16"/>
      <c r="F85" s="16"/>
      <c r="G85" s="16"/>
      <c r="H85" s="16"/>
      <c r="I85" s="16"/>
    </row>
    <row r="86" spans="1:9" x14ac:dyDescent="0.25">
      <c r="A86" s="17"/>
      <c r="B86" s="16"/>
      <c r="C86" s="16"/>
      <c r="D86" s="16"/>
      <c r="E86" s="16"/>
      <c r="F86" s="16"/>
      <c r="G86" s="16"/>
      <c r="H86" s="16"/>
      <c r="I86" s="16"/>
    </row>
    <row r="87" spans="1:9" x14ac:dyDescent="0.25">
      <c r="A87" s="17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7"/>
      <c r="B88" s="16"/>
      <c r="C88" s="16"/>
      <c r="D88" s="16"/>
      <c r="E88" s="16"/>
      <c r="F88" s="16"/>
      <c r="G88" s="16"/>
      <c r="H88" s="16"/>
      <c r="I88" s="16"/>
    </row>
    <row r="89" spans="1:9" x14ac:dyDescent="0.25">
      <c r="A89" s="17"/>
      <c r="B89" s="16"/>
      <c r="C89" s="16"/>
      <c r="D89" s="16"/>
      <c r="E89" s="16"/>
      <c r="F89" s="16"/>
      <c r="G89" s="16"/>
      <c r="H89" s="16"/>
      <c r="I89" s="16"/>
    </row>
    <row r="90" spans="1:9" x14ac:dyDescent="0.25">
      <c r="A90" s="17"/>
      <c r="B90" s="16"/>
      <c r="C90" s="16"/>
      <c r="D90" s="16"/>
      <c r="E90" s="16"/>
      <c r="F90" s="16"/>
      <c r="G90" s="16"/>
      <c r="H90" s="16"/>
      <c r="I90" s="16"/>
    </row>
    <row r="91" spans="1:9" x14ac:dyDescent="0.25">
      <c r="A91" s="17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7"/>
      <c r="B92" s="16"/>
      <c r="C92" s="16"/>
      <c r="D92" s="16"/>
      <c r="E92" s="16"/>
      <c r="F92" s="16"/>
      <c r="G92" s="16"/>
      <c r="H92" s="16"/>
      <c r="I92" s="16"/>
    </row>
    <row r="93" spans="1:9" x14ac:dyDescent="0.25">
      <c r="A93" s="17"/>
      <c r="B93" s="16"/>
      <c r="C93" s="16"/>
      <c r="D93" s="16"/>
      <c r="E93" s="16"/>
      <c r="F93" s="16"/>
      <c r="G93" s="16"/>
      <c r="H93" s="16"/>
      <c r="I93" s="16"/>
    </row>
    <row r="94" spans="1:9" x14ac:dyDescent="0.25">
      <c r="A94" s="17"/>
      <c r="B94" s="16"/>
      <c r="C94" s="16"/>
      <c r="D94" s="16"/>
      <c r="E94" s="16"/>
      <c r="F94" s="16"/>
      <c r="G94" s="16"/>
      <c r="H94" s="16"/>
      <c r="I94" s="16"/>
    </row>
    <row r="95" spans="1:9" x14ac:dyDescent="0.25">
      <c r="A95" s="17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7"/>
      <c r="B96" s="16"/>
      <c r="C96" s="16"/>
      <c r="D96" s="16"/>
      <c r="E96" s="16"/>
      <c r="F96" s="16"/>
      <c r="G96" s="16"/>
      <c r="H96" s="16"/>
      <c r="I96" s="16"/>
    </row>
    <row r="97" spans="1:9" x14ac:dyDescent="0.25">
      <c r="A97" s="17"/>
      <c r="B97" s="16"/>
      <c r="C97" s="16"/>
      <c r="D97" s="16"/>
      <c r="E97" s="16"/>
      <c r="F97" s="16"/>
      <c r="G97" s="16"/>
      <c r="H97" s="16"/>
      <c r="I97" s="16"/>
    </row>
    <row r="98" spans="1:9" x14ac:dyDescent="0.25">
      <c r="A98" s="17"/>
      <c r="B98" s="16"/>
      <c r="C98" s="16"/>
      <c r="D98" s="16"/>
      <c r="E98" s="16"/>
      <c r="F98" s="16"/>
      <c r="G98" s="16"/>
      <c r="H98" s="16"/>
      <c r="I98" s="16"/>
    </row>
    <row r="99" spans="1:9" x14ac:dyDescent="0.25">
      <c r="A99" s="17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7"/>
      <c r="B100" s="16"/>
      <c r="C100" s="16"/>
      <c r="D100" s="16"/>
      <c r="E100" s="16"/>
      <c r="F100" s="16"/>
      <c r="G100" s="16"/>
      <c r="H100" s="16"/>
      <c r="I100" s="16"/>
    </row>
    <row r="101" spans="1:9" x14ac:dyDescent="0.25">
      <c r="A101" s="17"/>
      <c r="B101" s="16"/>
      <c r="C101" s="16"/>
      <c r="D101" s="16"/>
      <c r="E101" s="16"/>
      <c r="F101" s="16"/>
      <c r="G101" s="16"/>
      <c r="H101" s="16"/>
      <c r="I101" s="16"/>
    </row>
    <row r="102" spans="1:9" x14ac:dyDescent="0.25">
      <c r="A102" s="17"/>
      <c r="B102" s="16"/>
      <c r="C102" s="16"/>
      <c r="D102" s="16"/>
      <c r="E102" s="16"/>
      <c r="F102" s="16"/>
      <c r="G102" s="16"/>
      <c r="H102" s="16"/>
      <c r="I102" s="16"/>
    </row>
    <row r="103" spans="1:9" x14ac:dyDescent="0.25">
      <c r="A103" s="17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17"/>
      <c r="B104" s="16"/>
      <c r="C104" s="16"/>
      <c r="D104" s="16"/>
      <c r="E104" s="16"/>
      <c r="F104" s="16"/>
      <c r="G104" s="16"/>
      <c r="H104" s="16"/>
      <c r="I104" s="16"/>
    </row>
    <row r="105" spans="1:9" x14ac:dyDescent="0.25">
      <c r="A105" s="17"/>
      <c r="B105" s="16"/>
      <c r="C105" s="16"/>
      <c r="D105" s="16"/>
      <c r="E105" s="16"/>
      <c r="F105" s="16"/>
      <c r="G105" s="16"/>
      <c r="H105" s="16"/>
      <c r="I105" s="16"/>
    </row>
    <row r="106" spans="1:9" x14ac:dyDescent="0.25">
      <c r="A106" s="17"/>
      <c r="B106" s="16"/>
      <c r="C106" s="16"/>
      <c r="D106" s="16"/>
      <c r="E106" s="16"/>
      <c r="F106" s="16"/>
      <c r="G106" s="16"/>
      <c r="H106" s="16"/>
      <c r="I106" s="16"/>
    </row>
    <row r="107" spans="1:9" x14ac:dyDescent="0.25">
      <c r="A107" s="17"/>
      <c r="B107" s="16"/>
      <c r="C107" s="16"/>
      <c r="D107" s="16"/>
      <c r="E107" s="16"/>
      <c r="F107" s="16"/>
      <c r="G107" s="16"/>
      <c r="H107" s="16"/>
      <c r="I107" s="16"/>
    </row>
    <row r="108" spans="1:9" x14ac:dyDescent="0.25">
      <c r="A108" s="17"/>
      <c r="B108" s="16"/>
      <c r="C108" s="16"/>
      <c r="D108" s="16"/>
      <c r="E108" s="16"/>
      <c r="F108" s="16"/>
      <c r="G108" s="16"/>
      <c r="H108" s="16"/>
      <c r="I108" s="16"/>
    </row>
    <row r="109" spans="1:9" x14ac:dyDescent="0.25">
      <c r="A109" s="17"/>
      <c r="B109" s="16"/>
      <c r="C109" s="16"/>
      <c r="D109" s="16"/>
      <c r="E109" s="16"/>
      <c r="F109" s="16"/>
      <c r="G109" s="16"/>
      <c r="H109" s="16"/>
      <c r="I109" s="16"/>
    </row>
    <row r="110" spans="1:9" x14ac:dyDescent="0.25">
      <c r="A110" s="17"/>
      <c r="B110" s="16"/>
      <c r="C110" s="16"/>
      <c r="D110" s="16"/>
      <c r="E110" s="16"/>
      <c r="F110" s="16"/>
      <c r="G110" s="16"/>
      <c r="H110" s="16"/>
      <c r="I110" s="16"/>
    </row>
    <row r="111" spans="1:9" x14ac:dyDescent="0.25">
      <c r="A111" s="17"/>
      <c r="B111" s="16"/>
      <c r="C111" s="16"/>
      <c r="D111" s="16"/>
      <c r="E111" s="16"/>
      <c r="F111" s="16"/>
      <c r="G111" s="16"/>
      <c r="H111" s="16"/>
      <c r="I111" s="16"/>
    </row>
    <row r="112" spans="1:9" x14ac:dyDescent="0.25">
      <c r="A112" s="17"/>
      <c r="B112" s="16"/>
      <c r="C112" s="16"/>
      <c r="D112" s="16"/>
      <c r="E112" s="16"/>
      <c r="F112" s="16"/>
      <c r="G112" s="16"/>
      <c r="H112" s="16"/>
      <c r="I112" s="16"/>
    </row>
    <row r="113" spans="1:9" x14ac:dyDescent="0.25">
      <c r="A113" s="17"/>
      <c r="B113" s="16"/>
      <c r="C113" s="16"/>
      <c r="D113" s="16"/>
      <c r="E113" s="16"/>
      <c r="F113" s="16"/>
      <c r="G113" s="16"/>
      <c r="H113" s="16"/>
      <c r="I113" s="16"/>
    </row>
    <row r="114" spans="1:9" x14ac:dyDescent="0.25">
      <c r="A114" s="17"/>
      <c r="B114" s="16"/>
      <c r="C114" s="16"/>
      <c r="D114" s="16"/>
      <c r="E114" s="16"/>
      <c r="F114" s="16"/>
      <c r="G114" s="16"/>
      <c r="H114" s="16"/>
      <c r="I114" s="16"/>
    </row>
    <row r="115" spans="1:9" x14ac:dyDescent="0.25">
      <c r="A115" s="17"/>
      <c r="B115" s="16"/>
      <c r="C115" s="16"/>
      <c r="D115" s="16"/>
      <c r="E115" s="16"/>
      <c r="F115" s="16"/>
      <c r="G115" s="16"/>
      <c r="H115" s="16"/>
      <c r="I115" s="16"/>
    </row>
    <row r="116" spans="1:9" x14ac:dyDescent="0.25">
      <c r="A116" s="17"/>
      <c r="B116" s="16"/>
      <c r="C116" s="16"/>
      <c r="D116" s="16"/>
      <c r="E116" s="16"/>
      <c r="F116" s="16"/>
      <c r="G116" s="16"/>
      <c r="H116" s="16"/>
      <c r="I116" s="16"/>
    </row>
    <row r="117" spans="1:9" x14ac:dyDescent="0.25">
      <c r="A117" s="17"/>
      <c r="B117" s="16"/>
      <c r="C117" s="16"/>
      <c r="D117" s="16"/>
      <c r="E117" s="16"/>
      <c r="F117" s="16"/>
      <c r="G117" s="16"/>
      <c r="H117" s="16"/>
      <c r="I117" s="16"/>
    </row>
    <row r="118" spans="1:9" x14ac:dyDescent="0.25">
      <c r="A118" s="17"/>
      <c r="B118" s="16"/>
      <c r="C118" s="16"/>
      <c r="D118" s="16"/>
      <c r="E118" s="16"/>
      <c r="F118" s="16"/>
      <c r="G118" s="16"/>
      <c r="H118" s="16"/>
      <c r="I118" s="16"/>
    </row>
    <row r="119" spans="1:9" x14ac:dyDescent="0.25">
      <c r="A119" s="17"/>
      <c r="B119" s="16"/>
      <c r="C119" s="16"/>
      <c r="D119" s="16"/>
      <c r="E119" s="16"/>
      <c r="F119" s="16"/>
      <c r="G119" s="16"/>
      <c r="H119" s="16"/>
      <c r="I119" s="16"/>
    </row>
    <row r="120" spans="1:9" x14ac:dyDescent="0.25">
      <c r="A120" s="17"/>
      <c r="B120" s="16"/>
      <c r="C120" s="16"/>
      <c r="D120" s="16"/>
      <c r="E120" s="16"/>
      <c r="F120" s="16"/>
      <c r="G120" s="16"/>
      <c r="H120" s="16"/>
      <c r="I120" s="16"/>
    </row>
    <row r="121" spans="1:9" x14ac:dyDescent="0.25">
      <c r="A121" s="17"/>
      <c r="B121" s="16"/>
      <c r="C121" s="16"/>
      <c r="D121" s="16"/>
      <c r="E121" s="16"/>
      <c r="F121" s="16"/>
      <c r="G121" s="16"/>
      <c r="H121" s="16"/>
      <c r="I121" s="16"/>
    </row>
    <row r="122" spans="1:9" x14ac:dyDescent="0.25">
      <c r="A122" s="17"/>
      <c r="B122" s="16"/>
      <c r="C122" s="16"/>
      <c r="D122" s="16"/>
      <c r="E122" s="16"/>
      <c r="F122" s="16"/>
      <c r="G122" s="16"/>
      <c r="H122" s="16"/>
      <c r="I122" s="16"/>
    </row>
    <row r="123" spans="1:9" x14ac:dyDescent="0.25">
      <c r="A123" s="17"/>
      <c r="B123" s="16"/>
      <c r="C123" s="16"/>
      <c r="D123" s="16"/>
      <c r="E123" s="16"/>
      <c r="F123" s="16"/>
      <c r="G123" s="16"/>
      <c r="H123" s="16"/>
      <c r="I123" s="16"/>
    </row>
    <row r="124" spans="1:9" x14ac:dyDescent="0.25">
      <c r="A124" s="17"/>
      <c r="B124" s="16"/>
      <c r="C124" s="16"/>
      <c r="D124" s="16"/>
      <c r="E124" s="16"/>
      <c r="F124" s="16"/>
      <c r="G124" s="16"/>
      <c r="H124" s="16"/>
      <c r="I124" s="16"/>
    </row>
    <row r="125" spans="1:9" x14ac:dyDescent="0.25">
      <c r="A125" s="17"/>
      <c r="B125" s="16"/>
      <c r="C125" s="16"/>
      <c r="D125" s="16"/>
      <c r="E125" s="16"/>
      <c r="F125" s="16"/>
      <c r="G125" s="16"/>
      <c r="H125" s="16"/>
      <c r="I125" s="16"/>
    </row>
    <row r="126" spans="1:9" x14ac:dyDescent="0.25">
      <c r="A126" s="17"/>
      <c r="B126" s="16"/>
      <c r="C126" s="16"/>
      <c r="D126" s="16"/>
      <c r="E126" s="16"/>
      <c r="F126" s="16"/>
      <c r="G126" s="16"/>
      <c r="H126" s="16"/>
      <c r="I126" s="16"/>
    </row>
    <row r="127" spans="1:9" x14ac:dyDescent="0.25">
      <c r="A127" s="17"/>
      <c r="B127" s="16"/>
      <c r="C127" s="16"/>
      <c r="D127" s="16"/>
      <c r="E127" s="16"/>
      <c r="F127" s="16"/>
      <c r="G127" s="16"/>
      <c r="H127" s="16"/>
      <c r="I127" s="16"/>
    </row>
    <row r="128" spans="1:9" x14ac:dyDescent="0.25">
      <c r="A128" s="17"/>
      <c r="B128" s="16"/>
      <c r="C128" s="16"/>
      <c r="D128" s="16"/>
      <c r="E128" s="16"/>
      <c r="F128" s="16"/>
      <c r="G128" s="16"/>
      <c r="H128" s="16"/>
      <c r="I128" s="16"/>
    </row>
    <row r="129" spans="1:9" x14ac:dyDescent="0.25">
      <c r="A129" s="17"/>
      <c r="B129" s="16"/>
      <c r="C129" s="16"/>
      <c r="D129" s="16"/>
      <c r="E129" s="16"/>
      <c r="F129" s="16"/>
      <c r="G129" s="16"/>
      <c r="H129" s="16"/>
      <c r="I129" s="16"/>
    </row>
  </sheetData>
  <autoFilter ref="A3:I19" xr:uid="{B57B46D4-14F3-4EC7-84E3-AA4509D506AE}"/>
  <mergeCells count="2">
    <mergeCell ref="A1:B1"/>
    <mergeCell ref="C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A188-2598-4B2A-B596-360D88AC89E2}">
  <dimension ref="A1"/>
  <sheetViews>
    <sheetView topLeftCell="A3880" workbookViewId="0">
      <selection activeCell="B3914" sqref="B39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AA2B-1C76-4A1A-A19B-4D2505B1AF01}">
  <sheetPr codeName="Hoja2" filterMode="1"/>
  <dimension ref="A1:CG222"/>
  <sheetViews>
    <sheetView zoomScaleNormal="100" workbookViewId="0">
      <pane ySplit="4" topLeftCell="A10" activePane="bottomLeft" state="frozen"/>
      <selection pane="bottomLeft" activeCell="B27" sqref="B27"/>
    </sheetView>
  </sheetViews>
  <sheetFormatPr baseColWidth="10" defaultColWidth="9.140625" defaultRowHeight="15" x14ac:dyDescent="0.25"/>
  <cols>
    <col min="1" max="1" width="22.7109375" style="71" bestFit="1" customWidth="1" collapsed="1"/>
    <col min="2" max="2" width="15.28515625" style="75" customWidth="1" collapsed="1"/>
    <col min="3" max="3" width="13.7109375" style="75" customWidth="1" collapsed="1"/>
    <col min="4" max="4" width="12.85546875" style="77" customWidth="1" collapsed="1"/>
    <col min="5" max="5" width="20.7109375" style="75" customWidth="1" collapsed="1"/>
    <col min="6" max="6" width="10.5703125" style="77" customWidth="1" collapsed="1"/>
    <col min="7" max="7" width="12" style="77" customWidth="1" collapsed="1"/>
    <col min="8" max="8" width="13.42578125" style="78" customWidth="1" collapsed="1"/>
    <col min="9" max="9" width="7.28515625" style="90" bestFit="1" customWidth="1" collapsed="1"/>
    <col min="10" max="10" width="15.28515625" style="76" customWidth="1" collapsed="1"/>
    <col min="11" max="11" width="10" style="109" customWidth="1" collapsed="1"/>
    <col min="12" max="12" width="12" style="76" customWidth="1" collapsed="1"/>
    <col min="13" max="13" width="6.85546875" style="79" bestFit="1" customWidth="1" collapsed="1"/>
    <col min="14" max="14" width="5.85546875" style="109" customWidth="1" collapsed="1"/>
    <col min="15" max="15" width="11.85546875" style="79" customWidth="1" collapsed="1"/>
    <col min="16" max="16" width="6.85546875" style="79" customWidth="1" collapsed="1"/>
    <col min="17" max="17" width="11.28515625" style="88" customWidth="1" collapsed="1"/>
    <col min="18" max="18" width="10.5703125" style="74" customWidth="1" collapsed="1"/>
    <col min="19" max="19" width="4.5703125" style="75" customWidth="1" collapsed="1"/>
    <col min="20" max="20" width="7.140625" style="76" customWidth="1" collapsed="1"/>
    <col min="21" max="21" width="10" style="76" customWidth="1" collapsed="1"/>
    <col min="22" max="22" width="7.42578125" style="76" customWidth="1" collapsed="1"/>
    <col min="23" max="23" width="11" style="76" customWidth="1" collapsed="1"/>
    <col min="24" max="24" width="6.7109375" style="74" customWidth="1" collapsed="1"/>
    <col min="25" max="25" width="10.140625" style="74" customWidth="1" collapsed="1"/>
    <col min="26" max="26" width="6.85546875" style="75" customWidth="1" collapsed="1"/>
    <col min="27" max="27" width="9.85546875" style="75" customWidth="1" collapsed="1"/>
    <col min="28" max="28" width="8.85546875" style="75" customWidth="1" collapsed="1"/>
    <col min="29" max="30" width="7.5703125" style="75" customWidth="1" collapsed="1"/>
    <col min="31" max="31" width="10.7109375" style="75" customWidth="1" collapsed="1"/>
    <col min="32" max="32" width="8.85546875" style="76" customWidth="1" collapsed="1"/>
    <col min="33" max="33" width="7.42578125" style="76" customWidth="1" collapsed="1"/>
    <col min="34" max="34" width="10.42578125" style="76" customWidth="1" collapsed="1"/>
    <col min="35" max="35" width="7.5703125" style="75" customWidth="1" collapsed="1"/>
    <col min="36" max="36" width="9.7109375" style="75" customWidth="1" collapsed="1"/>
    <col min="37" max="37" width="9.140625" style="75" collapsed="1"/>
    <col min="38" max="38" width="13.140625" style="75" customWidth="1" collapsed="1"/>
    <col min="39" max="39" width="10.85546875" style="75" customWidth="1" collapsed="1"/>
    <col min="40" max="41" width="9.5703125" style="75" customWidth="1" collapsed="1"/>
    <col min="42" max="42" width="11.42578125" style="75" customWidth="1" collapsed="1"/>
    <col min="43" max="43" width="8.7109375" style="71" customWidth="1" collapsed="1"/>
    <col min="44" max="44" width="6.85546875" style="77" customWidth="1" collapsed="1"/>
    <col min="45" max="45" width="10.42578125" style="75" customWidth="1" collapsed="1"/>
    <col min="46" max="46" width="10.5703125" style="75" customWidth="1" collapsed="1"/>
    <col min="47" max="48" width="9" style="75" customWidth="1" collapsed="1"/>
    <col min="49" max="49" width="17.140625" style="71" customWidth="1" collapsed="1"/>
    <col min="50" max="50" width="15.28515625" style="78" customWidth="1" collapsed="1"/>
    <col min="51" max="51" width="21.85546875" style="71" customWidth="1" collapsed="1"/>
    <col min="52" max="52" width="21.28515625" style="71" customWidth="1" collapsed="1"/>
    <col min="53" max="53" width="10.7109375" style="79" customWidth="1" collapsed="1"/>
    <col min="54" max="54" width="16" style="71" customWidth="1" collapsed="1"/>
    <col min="55" max="55" width="9.7109375" style="75" customWidth="1" collapsed="1"/>
    <col min="56" max="56" width="24" style="71" customWidth="1" collapsed="1"/>
    <col min="57" max="57" width="10.7109375" style="77" customWidth="1" collapsed="1"/>
    <col min="58" max="58" width="32.42578125" style="71" customWidth="1" collapsed="1"/>
    <col min="59" max="59" width="35.5703125" style="71" customWidth="1" collapsed="1"/>
    <col min="60" max="60" width="16.28515625" style="71" customWidth="1" collapsed="1"/>
    <col min="61" max="61" width="12.85546875" style="77" customWidth="1" collapsed="1"/>
    <col min="62" max="62" width="15.28515625" style="71" bestFit="1" customWidth="1" collapsed="1"/>
    <col min="63" max="63" width="23.7109375" style="71" customWidth="1" collapsed="1"/>
    <col min="64" max="64" width="40.7109375" style="71" bestFit="1" customWidth="1" collapsed="1"/>
    <col min="65" max="65" width="9.28515625" style="76" customWidth="1" collapsed="1"/>
    <col min="66" max="66" width="9.7109375" style="78" customWidth="1" collapsed="1"/>
    <col min="67" max="67" width="11.7109375" style="76" customWidth="1" collapsed="1"/>
    <col min="68" max="68" width="9.28515625" style="78" customWidth="1" collapsed="1"/>
    <col min="69" max="69" width="10.5703125" style="76" customWidth="1" collapsed="1"/>
    <col min="70" max="70" width="9.5703125" style="78" customWidth="1" collapsed="1"/>
    <col min="71" max="71" width="13.7109375" style="80" customWidth="1" collapsed="1"/>
    <col min="72" max="72" width="8.7109375" style="77" customWidth="1" collapsed="1"/>
    <col min="73" max="73" width="6.140625" style="71" customWidth="1" collapsed="1"/>
    <col min="74" max="74" width="11.7109375" style="76" bestFit="1" customWidth="1" collapsed="1"/>
    <col min="75" max="75" width="11.140625" style="75" customWidth="1" collapsed="1"/>
    <col min="76" max="76" width="10.85546875" style="76" bestFit="1" customWidth="1" collapsed="1"/>
    <col min="77" max="77" width="9.140625" style="76" collapsed="1"/>
    <col min="78" max="78" width="10.5703125" style="71" customWidth="1" collapsed="1"/>
    <col min="79" max="79" width="9.140625" style="71" collapsed="1"/>
    <col min="80" max="80" width="9.140625" style="71"/>
    <col min="81" max="83" width="9.140625" style="71" collapsed="1"/>
    <col min="84" max="84" width="12.7109375" style="71" customWidth="1" collapsed="1"/>
    <col min="85" max="16384" width="9.140625" style="71" collapsed="1"/>
  </cols>
  <sheetData>
    <row r="1" spans="1:85" ht="27" customHeight="1" x14ac:dyDescent="0.25">
      <c r="A1" s="65"/>
      <c r="B1" s="66" t="s">
        <v>175</v>
      </c>
      <c r="C1" s="67"/>
      <c r="D1" s="67"/>
      <c r="E1" s="67"/>
      <c r="F1" s="68"/>
      <c r="G1" s="67"/>
      <c r="H1" s="67"/>
      <c r="I1" s="69"/>
      <c r="J1" s="67"/>
      <c r="K1" s="70"/>
      <c r="L1" s="71"/>
      <c r="M1" s="72"/>
      <c r="N1" s="70"/>
      <c r="O1" s="72"/>
      <c r="P1" s="72"/>
      <c r="Q1" s="73"/>
      <c r="X1" s="67"/>
      <c r="Y1" s="67"/>
      <c r="Z1" s="67"/>
      <c r="BW1" s="81" t="s">
        <v>176</v>
      </c>
    </row>
    <row r="2" spans="1:85" ht="15" customHeight="1" x14ac:dyDescent="0.25">
      <c r="A2" s="82"/>
      <c r="B2" s="83" t="s">
        <v>177</v>
      </c>
      <c r="C2" s="84"/>
      <c r="D2" s="84"/>
      <c r="E2" s="84"/>
      <c r="F2" s="85"/>
      <c r="G2" s="84"/>
      <c r="H2" s="84"/>
      <c r="I2" s="82"/>
      <c r="J2" s="84"/>
      <c r="K2" s="86"/>
      <c r="L2" s="71"/>
      <c r="M2" s="87"/>
      <c r="N2" s="76"/>
      <c r="X2" s="75"/>
      <c r="Y2" s="75"/>
      <c r="BW2" s="89">
        <f>G3</f>
        <v>45314</v>
      </c>
    </row>
    <row r="3" spans="1:85" ht="25.5" customHeight="1" x14ac:dyDescent="0.25">
      <c r="A3" s="117" t="s">
        <v>178</v>
      </c>
      <c r="B3" s="118" t="s">
        <v>277</v>
      </c>
      <c r="C3" s="119"/>
      <c r="D3" s="120" t="s">
        <v>179</v>
      </c>
      <c r="E3" s="121">
        <v>45281</v>
      </c>
      <c r="F3" s="120" t="s">
        <v>180</v>
      </c>
      <c r="G3" s="121">
        <v>45314</v>
      </c>
      <c r="I3" s="117"/>
      <c r="J3" s="122" t="s">
        <v>181</v>
      </c>
      <c r="K3" s="123"/>
      <c r="L3" s="118" t="s">
        <v>182</v>
      </c>
      <c r="M3" s="124"/>
      <c r="N3" s="76"/>
      <c r="O3" s="124"/>
      <c r="P3" s="124"/>
      <c r="R3" s="90"/>
      <c r="S3" s="124"/>
      <c r="U3" s="152" t="s">
        <v>183</v>
      </c>
      <c r="V3" s="153"/>
      <c r="W3" s="153"/>
      <c r="X3" s="153"/>
      <c r="Y3" s="153"/>
      <c r="Z3" s="153"/>
      <c r="AA3" s="153"/>
      <c r="AB3" s="153"/>
      <c r="AC3" s="153"/>
      <c r="AD3" s="153"/>
      <c r="AE3" s="154"/>
      <c r="AF3" s="152" t="s">
        <v>146</v>
      </c>
      <c r="AG3" s="153"/>
      <c r="AH3" s="153"/>
      <c r="AI3" s="153"/>
      <c r="AJ3" s="153"/>
      <c r="AK3" s="153"/>
      <c r="AL3" s="153"/>
      <c r="AM3" s="153"/>
      <c r="AN3" s="153"/>
      <c r="AO3" s="153"/>
      <c r="AP3" s="154"/>
      <c r="AS3" s="152" t="s">
        <v>184</v>
      </c>
      <c r="AT3" s="153"/>
      <c r="AU3" s="153"/>
      <c r="AV3" s="154"/>
      <c r="AW3" s="141" t="s">
        <v>185</v>
      </c>
      <c r="AX3" s="142"/>
      <c r="AY3" s="142"/>
      <c r="AZ3" s="143"/>
      <c r="BA3" s="141" t="s">
        <v>186</v>
      </c>
      <c r="BB3" s="142"/>
      <c r="BC3" s="142"/>
      <c r="BD3" s="142"/>
      <c r="BE3" s="142"/>
      <c r="BF3" s="142"/>
      <c r="BG3" s="143"/>
      <c r="BH3" s="141" t="s">
        <v>187</v>
      </c>
      <c r="BI3" s="142"/>
      <c r="BJ3" s="142"/>
      <c r="BK3" s="143"/>
      <c r="BL3" s="141" t="s">
        <v>188</v>
      </c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3"/>
      <c r="BX3" s="144" t="s">
        <v>189</v>
      </c>
      <c r="BY3" s="145"/>
      <c r="BZ3" s="115"/>
      <c r="CA3" s="146" t="s">
        <v>190</v>
      </c>
      <c r="CB3" s="147"/>
      <c r="CC3" s="148"/>
      <c r="CD3" s="149" t="s">
        <v>191</v>
      </c>
      <c r="CE3" s="150"/>
      <c r="CF3" s="150"/>
      <c r="CG3" s="151"/>
    </row>
    <row r="4" spans="1:85" ht="48" customHeight="1" x14ac:dyDescent="0.25">
      <c r="A4" s="91" t="s">
        <v>192</v>
      </c>
      <c r="B4" s="92" t="s">
        <v>193</v>
      </c>
      <c r="C4" s="92" t="s">
        <v>194</v>
      </c>
      <c r="D4" s="92" t="s">
        <v>195</v>
      </c>
      <c r="E4" s="92" t="s">
        <v>196</v>
      </c>
      <c r="F4" s="93" t="s">
        <v>197</v>
      </c>
      <c r="G4" s="92" t="s">
        <v>198</v>
      </c>
      <c r="H4" s="92" t="s">
        <v>199</v>
      </c>
      <c r="I4" s="92" t="s">
        <v>200</v>
      </c>
      <c r="J4" s="92" t="s">
        <v>201</v>
      </c>
      <c r="K4" s="94" t="s">
        <v>202</v>
      </c>
      <c r="L4" s="92" t="s">
        <v>145</v>
      </c>
      <c r="M4" s="95" t="s">
        <v>203</v>
      </c>
      <c r="N4" s="94" t="s">
        <v>204</v>
      </c>
      <c r="O4" s="95" t="s">
        <v>205</v>
      </c>
      <c r="P4" s="95" t="s">
        <v>206</v>
      </c>
      <c r="Q4" s="96" t="s">
        <v>207</v>
      </c>
      <c r="R4" s="97" t="s">
        <v>208</v>
      </c>
      <c r="S4" s="92" t="s">
        <v>209</v>
      </c>
      <c r="T4" s="98" t="s">
        <v>210</v>
      </c>
      <c r="U4" s="99" t="s">
        <v>211</v>
      </c>
      <c r="V4" s="92" t="s">
        <v>212</v>
      </c>
      <c r="W4" s="92" t="s">
        <v>213</v>
      </c>
      <c r="X4" s="92" t="s">
        <v>214</v>
      </c>
      <c r="Y4" s="92" t="s">
        <v>215</v>
      </c>
      <c r="Z4" s="92" t="s">
        <v>216</v>
      </c>
      <c r="AA4" s="92" t="s">
        <v>217</v>
      </c>
      <c r="AB4" s="92" t="s">
        <v>218</v>
      </c>
      <c r="AC4" s="92" t="s">
        <v>219</v>
      </c>
      <c r="AD4" s="100" t="s">
        <v>220</v>
      </c>
      <c r="AE4" s="101" t="s">
        <v>221</v>
      </c>
      <c r="AF4" s="99" t="s">
        <v>211</v>
      </c>
      <c r="AG4" s="92" t="s">
        <v>212</v>
      </c>
      <c r="AH4" s="92" t="s">
        <v>213</v>
      </c>
      <c r="AI4" s="92" t="s">
        <v>214</v>
      </c>
      <c r="AJ4" s="92" t="s">
        <v>215</v>
      </c>
      <c r="AK4" s="92" t="s">
        <v>216</v>
      </c>
      <c r="AL4" s="92" t="s">
        <v>217</v>
      </c>
      <c r="AM4" s="92" t="s">
        <v>218</v>
      </c>
      <c r="AN4" s="92" t="s">
        <v>219</v>
      </c>
      <c r="AO4" s="100" t="s">
        <v>220</v>
      </c>
      <c r="AP4" s="102" t="s">
        <v>221</v>
      </c>
      <c r="AQ4" s="101" t="s">
        <v>222</v>
      </c>
      <c r="AR4" s="103" t="s">
        <v>223</v>
      </c>
      <c r="AS4" s="99" t="s">
        <v>224</v>
      </c>
      <c r="AT4" s="92" t="s">
        <v>225</v>
      </c>
      <c r="AU4" s="92" t="s">
        <v>226</v>
      </c>
      <c r="AV4" s="104" t="s">
        <v>227</v>
      </c>
      <c r="AW4" s="99" t="s">
        <v>228</v>
      </c>
      <c r="AX4" s="92" t="s">
        <v>229</v>
      </c>
      <c r="AY4" s="92" t="s">
        <v>230</v>
      </c>
      <c r="AZ4" s="104" t="s">
        <v>231</v>
      </c>
      <c r="BA4" s="105" t="s">
        <v>232</v>
      </c>
      <c r="BB4" s="92" t="s">
        <v>233</v>
      </c>
      <c r="BC4" s="92" t="s">
        <v>232</v>
      </c>
      <c r="BD4" s="92" t="s">
        <v>234</v>
      </c>
      <c r="BE4" s="93" t="s">
        <v>232</v>
      </c>
      <c r="BF4" s="92" t="s">
        <v>235</v>
      </c>
      <c r="BG4" s="104" t="s">
        <v>147</v>
      </c>
      <c r="BH4" s="106" t="s">
        <v>236</v>
      </c>
      <c r="BI4" s="92" t="s">
        <v>237</v>
      </c>
      <c r="BJ4" s="92" t="s">
        <v>238</v>
      </c>
      <c r="BK4" s="104" t="s">
        <v>239</v>
      </c>
      <c r="BL4" s="99" t="s">
        <v>240</v>
      </c>
      <c r="BM4" s="92" t="s">
        <v>241</v>
      </c>
      <c r="BN4" s="92" t="s">
        <v>242</v>
      </c>
      <c r="BO4" s="92" t="s">
        <v>243</v>
      </c>
      <c r="BP4" s="92" t="s">
        <v>244</v>
      </c>
      <c r="BQ4" s="92" t="s">
        <v>245</v>
      </c>
      <c r="BR4" s="92" t="s">
        <v>246</v>
      </c>
      <c r="BS4" s="92" t="s">
        <v>247</v>
      </c>
      <c r="BT4" s="92" t="s">
        <v>248</v>
      </c>
      <c r="BU4" s="92" t="s">
        <v>249</v>
      </c>
      <c r="BV4" s="104" t="s">
        <v>250</v>
      </c>
      <c r="BW4" s="92" t="s">
        <v>251</v>
      </c>
      <c r="BX4" s="107" t="s">
        <v>252</v>
      </c>
      <c r="BY4" s="98" t="s">
        <v>253</v>
      </c>
      <c r="BZ4" s="116" t="s">
        <v>254</v>
      </c>
      <c r="CA4" s="107" t="s">
        <v>204</v>
      </c>
      <c r="CB4" s="98" t="s">
        <v>255</v>
      </c>
      <c r="CC4" s="98" t="s">
        <v>256</v>
      </c>
      <c r="CD4" s="108" t="s">
        <v>249</v>
      </c>
      <c r="CE4" s="108" t="s">
        <v>257</v>
      </c>
      <c r="CF4" s="108" t="s">
        <v>258</v>
      </c>
      <c r="CG4" s="108" t="s">
        <v>259</v>
      </c>
    </row>
    <row r="5" spans="1:85" ht="15.75" thickBot="1" x14ac:dyDescent="0.3">
      <c r="A5" s="71" t="s">
        <v>260</v>
      </c>
      <c r="B5" s="75" t="s">
        <v>278</v>
      </c>
      <c r="C5" s="75" t="s">
        <v>261</v>
      </c>
      <c r="D5" s="121">
        <v>36526</v>
      </c>
      <c r="E5" s="71" t="s">
        <v>260</v>
      </c>
      <c r="F5" s="77">
        <v>8100</v>
      </c>
      <c r="G5" s="71" t="s">
        <v>105</v>
      </c>
      <c r="H5" s="71" t="s">
        <v>279</v>
      </c>
      <c r="I5" s="71">
        <v>1</v>
      </c>
      <c r="J5" s="75" t="s">
        <v>262</v>
      </c>
      <c r="K5" s="76">
        <v>0</v>
      </c>
      <c r="L5" s="121">
        <v>45307</v>
      </c>
      <c r="M5" s="79" t="s">
        <v>320</v>
      </c>
      <c r="N5" s="76">
        <v>4</v>
      </c>
      <c r="O5" s="71" t="s">
        <v>280</v>
      </c>
      <c r="P5" s="125" t="s">
        <v>263</v>
      </c>
      <c r="Q5" s="126" t="s">
        <v>264</v>
      </c>
      <c r="R5" s="109">
        <v>1000</v>
      </c>
      <c r="S5" s="79" t="s">
        <v>265</v>
      </c>
      <c r="T5" s="76">
        <v>100</v>
      </c>
      <c r="U5" s="76">
        <v>340</v>
      </c>
      <c r="V5" s="76">
        <v>325</v>
      </c>
      <c r="W5" s="76">
        <v>0</v>
      </c>
      <c r="X5" s="76">
        <v>325</v>
      </c>
      <c r="Y5" s="75">
        <v>5</v>
      </c>
      <c r="Z5" s="75">
        <v>5</v>
      </c>
      <c r="AA5" s="75">
        <v>3.75</v>
      </c>
      <c r="AB5" s="74">
        <v>20</v>
      </c>
      <c r="AC5" s="75">
        <v>15</v>
      </c>
      <c r="AF5" s="76">
        <v>340</v>
      </c>
      <c r="AG5" s="76">
        <v>325</v>
      </c>
      <c r="AH5" s="76">
        <v>0</v>
      </c>
      <c r="AI5" s="76">
        <v>325</v>
      </c>
      <c r="AJ5" s="75">
        <v>5</v>
      </c>
      <c r="AK5" s="75">
        <v>5</v>
      </c>
      <c r="AL5" s="75">
        <v>3.75</v>
      </c>
      <c r="AM5" s="75">
        <v>20</v>
      </c>
      <c r="AN5" s="75">
        <v>15</v>
      </c>
      <c r="AQ5" s="71">
        <v>0</v>
      </c>
      <c r="AR5" s="77">
        <v>1</v>
      </c>
      <c r="AS5" s="127">
        <v>1</v>
      </c>
      <c r="AT5" s="127">
        <v>1</v>
      </c>
      <c r="AU5" s="127">
        <v>1</v>
      </c>
      <c r="AV5" s="127">
        <v>0</v>
      </c>
      <c r="AW5" s="71" t="s">
        <v>266</v>
      </c>
      <c r="AX5" s="71" t="s">
        <v>266</v>
      </c>
      <c r="AY5" s="71" t="s">
        <v>267</v>
      </c>
      <c r="AZ5" s="71" t="s">
        <v>268</v>
      </c>
      <c r="BA5" s="71" t="s">
        <v>281</v>
      </c>
      <c r="BB5" s="71" t="s">
        <v>282</v>
      </c>
      <c r="BC5" s="71">
        <v>3968</v>
      </c>
      <c r="BD5" s="71" t="s">
        <v>283</v>
      </c>
      <c r="BE5" s="77">
        <v>0</v>
      </c>
      <c r="BF5" s="78" t="s">
        <v>270</v>
      </c>
      <c r="BG5" s="80" t="s">
        <v>270</v>
      </c>
      <c r="BH5" s="71" t="s">
        <v>271</v>
      </c>
      <c r="BI5" s="71" t="s">
        <v>105</v>
      </c>
      <c r="BJ5" s="71" t="s">
        <v>182</v>
      </c>
      <c r="BK5" s="71" t="s">
        <v>284</v>
      </c>
      <c r="BL5" s="71" t="s">
        <v>321</v>
      </c>
      <c r="BM5" s="71"/>
      <c r="BN5" s="76"/>
      <c r="BO5" s="78"/>
      <c r="BP5" s="128"/>
      <c r="BQ5" s="129"/>
      <c r="BR5" s="130"/>
      <c r="BS5" s="110"/>
      <c r="BT5" s="80"/>
      <c r="BU5" s="77"/>
      <c r="BV5" s="71"/>
      <c r="BX5" s="131" t="s">
        <v>322</v>
      </c>
      <c r="BY5" s="131"/>
      <c r="BZ5" s="76"/>
      <c r="CB5" s="75"/>
      <c r="CC5" s="75"/>
      <c r="CD5" s="132">
        <v>1</v>
      </c>
      <c r="CE5" s="133">
        <v>1</v>
      </c>
      <c r="CF5" s="134">
        <v>3</v>
      </c>
      <c r="CG5" s="111">
        <v>0.7</v>
      </c>
    </row>
    <row r="6" spans="1:85" ht="15.75" thickBot="1" x14ac:dyDescent="0.3">
      <c r="A6" s="71" t="s">
        <v>260</v>
      </c>
      <c r="B6" s="75" t="s">
        <v>278</v>
      </c>
      <c r="C6" s="75" t="s">
        <v>261</v>
      </c>
      <c r="D6" s="121">
        <v>36526</v>
      </c>
      <c r="E6" s="71" t="s">
        <v>260</v>
      </c>
      <c r="F6" s="77">
        <v>8079</v>
      </c>
      <c r="G6" s="71" t="s">
        <v>105</v>
      </c>
      <c r="H6" s="71" t="s">
        <v>279</v>
      </c>
      <c r="I6" s="71">
        <v>1</v>
      </c>
      <c r="J6" s="75" t="s">
        <v>262</v>
      </c>
      <c r="K6" s="76">
        <v>0</v>
      </c>
      <c r="L6" s="121">
        <v>45303</v>
      </c>
      <c r="M6" s="79" t="s">
        <v>323</v>
      </c>
      <c r="N6" s="76">
        <v>9</v>
      </c>
      <c r="O6" s="71" t="s">
        <v>280</v>
      </c>
      <c r="P6" s="125" t="s">
        <v>263</v>
      </c>
      <c r="Q6" s="126" t="s">
        <v>264</v>
      </c>
      <c r="R6" s="109">
        <v>1000</v>
      </c>
      <c r="S6" s="79" t="s">
        <v>265</v>
      </c>
      <c r="T6" s="76">
        <v>100</v>
      </c>
      <c r="U6" s="76">
        <v>380</v>
      </c>
      <c r="V6" s="76">
        <v>340</v>
      </c>
      <c r="W6" s="76">
        <v>0</v>
      </c>
      <c r="X6" s="76">
        <v>340</v>
      </c>
      <c r="Y6" s="75">
        <v>5</v>
      </c>
      <c r="Z6" s="75">
        <v>5</v>
      </c>
      <c r="AA6" s="75">
        <v>4.4400000000000004</v>
      </c>
      <c r="AB6" s="74">
        <v>45</v>
      </c>
      <c r="AC6" s="75">
        <v>40</v>
      </c>
      <c r="AF6" s="76">
        <v>380</v>
      </c>
      <c r="AG6" s="76">
        <v>340</v>
      </c>
      <c r="AH6" s="76">
        <v>0</v>
      </c>
      <c r="AI6" s="76">
        <v>340</v>
      </c>
      <c r="AJ6" s="75">
        <v>5</v>
      </c>
      <c r="AK6" s="75">
        <v>5</v>
      </c>
      <c r="AL6" s="75">
        <v>4.4400000000000004</v>
      </c>
      <c r="AM6" s="75">
        <v>45</v>
      </c>
      <c r="AN6" s="75">
        <v>40</v>
      </c>
      <c r="AQ6" s="71">
        <v>0</v>
      </c>
      <c r="AR6" s="77">
        <v>1</v>
      </c>
      <c r="AS6" s="127">
        <v>1</v>
      </c>
      <c r="AT6" s="127">
        <v>1</v>
      </c>
      <c r="AU6" s="127">
        <v>1</v>
      </c>
      <c r="AV6" s="127">
        <v>0</v>
      </c>
      <c r="AW6" s="71" t="s">
        <v>266</v>
      </c>
      <c r="AX6" s="71" t="s">
        <v>266</v>
      </c>
      <c r="AY6" s="71" t="s">
        <v>267</v>
      </c>
      <c r="AZ6" s="71" t="s">
        <v>268</v>
      </c>
      <c r="BA6" s="71" t="s">
        <v>281</v>
      </c>
      <c r="BB6" s="71" t="s">
        <v>282</v>
      </c>
      <c r="BC6" s="71">
        <v>3968</v>
      </c>
      <c r="BD6" s="71" t="s">
        <v>283</v>
      </c>
      <c r="BE6" s="77">
        <v>0</v>
      </c>
      <c r="BF6" s="78" t="s">
        <v>270</v>
      </c>
      <c r="BG6" s="80" t="s">
        <v>270</v>
      </c>
      <c r="BH6" s="71" t="s">
        <v>271</v>
      </c>
      <c r="BI6" s="71" t="s">
        <v>105</v>
      </c>
      <c r="BJ6" s="71" t="s">
        <v>182</v>
      </c>
      <c r="BK6" s="71" t="s">
        <v>284</v>
      </c>
      <c r="BL6" s="71" t="s">
        <v>321</v>
      </c>
      <c r="BM6" s="71">
        <v>0</v>
      </c>
      <c r="BN6" s="76" t="s">
        <v>273</v>
      </c>
      <c r="BO6" s="78" t="s">
        <v>273</v>
      </c>
      <c r="BP6" s="128" t="s">
        <v>273</v>
      </c>
      <c r="BQ6" s="129" t="s">
        <v>273</v>
      </c>
      <c r="BR6" s="130" t="s">
        <v>273</v>
      </c>
      <c r="BS6" s="110" t="s">
        <v>273</v>
      </c>
      <c r="BT6" s="80"/>
      <c r="BU6" s="77"/>
      <c r="BV6" s="71"/>
      <c r="BW6" s="75" t="s">
        <v>273</v>
      </c>
      <c r="BX6" s="131" t="s">
        <v>324</v>
      </c>
      <c r="BY6" s="131"/>
      <c r="BZ6" s="76"/>
      <c r="CB6" s="75"/>
      <c r="CC6" s="75"/>
      <c r="CD6" s="132">
        <v>2</v>
      </c>
      <c r="CE6" s="133">
        <v>3</v>
      </c>
      <c r="CF6" s="134">
        <v>6</v>
      </c>
      <c r="CG6" s="111">
        <v>0.3</v>
      </c>
    </row>
    <row r="7" spans="1:85" ht="15.75" thickBot="1" x14ac:dyDescent="0.3">
      <c r="A7" s="71" t="s">
        <v>260</v>
      </c>
      <c r="B7" s="75" t="s">
        <v>278</v>
      </c>
      <c r="C7" s="75" t="s">
        <v>261</v>
      </c>
      <c r="D7" s="121">
        <v>36526</v>
      </c>
      <c r="E7" s="75" t="s">
        <v>260</v>
      </c>
      <c r="F7" s="77">
        <v>8040</v>
      </c>
      <c r="G7" s="77" t="s">
        <v>105</v>
      </c>
      <c r="H7" s="78" t="s">
        <v>279</v>
      </c>
      <c r="I7" s="90">
        <v>1</v>
      </c>
      <c r="J7" s="76" t="s">
        <v>262</v>
      </c>
      <c r="K7" s="109">
        <v>0</v>
      </c>
      <c r="L7" s="121">
        <v>45294</v>
      </c>
      <c r="M7" s="79" t="s">
        <v>325</v>
      </c>
      <c r="N7" s="109">
        <v>5</v>
      </c>
      <c r="O7" s="79" t="s">
        <v>280</v>
      </c>
      <c r="P7" s="79" t="s">
        <v>263</v>
      </c>
      <c r="Q7" s="88" t="s">
        <v>264</v>
      </c>
      <c r="R7" s="74">
        <v>1000</v>
      </c>
      <c r="S7" s="75" t="s">
        <v>265</v>
      </c>
      <c r="T7" s="76">
        <v>100</v>
      </c>
      <c r="U7" s="76">
        <v>400</v>
      </c>
      <c r="V7" s="76">
        <v>380</v>
      </c>
      <c r="W7" s="76">
        <v>0</v>
      </c>
      <c r="X7" s="74">
        <v>380</v>
      </c>
      <c r="Y7" s="74">
        <v>5</v>
      </c>
      <c r="Z7" s="75">
        <v>5</v>
      </c>
      <c r="AA7" s="75">
        <v>4</v>
      </c>
      <c r="AB7" s="75">
        <v>25</v>
      </c>
      <c r="AC7" s="75">
        <v>20</v>
      </c>
      <c r="AF7" s="76">
        <v>400</v>
      </c>
      <c r="AG7" s="76">
        <v>380</v>
      </c>
      <c r="AH7" s="76">
        <v>0</v>
      </c>
      <c r="AI7" s="75">
        <v>380</v>
      </c>
      <c r="AJ7" s="75">
        <v>5</v>
      </c>
      <c r="AK7" s="75">
        <v>5</v>
      </c>
      <c r="AL7" s="75">
        <v>4</v>
      </c>
      <c r="AM7" s="75">
        <v>25</v>
      </c>
      <c r="AN7" s="75">
        <v>20</v>
      </c>
      <c r="AQ7" s="71">
        <v>0</v>
      </c>
      <c r="AR7" s="77">
        <v>1</v>
      </c>
      <c r="AS7" s="75">
        <v>1</v>
      </c>
      <c r="AT7" s="75">
        <v>1</v>
      </c>
      <c r="AU7" s="75">
        <v>1</v>
      </c>
      <c r="AV7" s="75">
        <v>0</v>
      </c>
      <c r="AW7" s="71" t="s">
        <v>266</v>
      </c>
      <c r="AX7" s="78" t="s">
        <v>266</v>
      </c>
      <c r="AY7" s="71" t="s">
        <v>267</v>
      </c>
      <c r="AZ7" s="71" t="s">
        <v>268</v>
      </c>
      <c r="BA7" s="79" t="s">
        <v>281</v>
      </c>
      <c r="BB7" s="71" t="s">
        <v>282</v>
      </c>
      <c r="BC7" s="75">
        <v>3968</v>
      </c>
      <c r="BD7" s="71" t="s">
        <v>283</v>
      </c>
      <c r="BE7" s="77">
        <v>0</v>
      </c>
      <c r="BF7" s="71" t="s">
        <v>270</v>
      </c>
      <c r="BG7" s="71" t="s">
        <v>270</v>
      </c>
      <c r="BH7" s="71" t="s">
        <v>271</v>
      </c>
      <c r="BI7" s="77" t="s">
        <v>105</v>
      </c>
      <c r="BJ7" s="71" t="s">
        <v>182</v>
      </c>
      <c r="BK7" s="71" t="s">
        <v>284</v>
      </c>
      <c r="BX7" s="76" t="s">
        <v>326</v>
      </c>
      <c r="CD7" s="132">
        <v>3</v>
      </c>
      <c r="CE7" s="133">
        <v>6</v>
      </c>
      <c r="CF7" s="134">
        <v>15</v>
      </c>
      <c r="CG7" s="111">
        <v>0.2</v>
      </c>
    </row>
    <row r="8" spans="1:85" ht="15.75" thickBot="1" x14ac:dyDescent="0.3">
      <c r="A8" s="71" t="s">
        <v>260</v>
      </c>
      <c r="B8" s="75" t="s">
        <v>278</v>
      </c>
      <c r="C8" s="75" t="s">
        <v>261</v>
      </c>
      <c r="D8" s="121">
        <v>36526</v>
      </c>
      <c r="E8" s="75" t="s">
        <v>260</v>
      </c>
      <c r="F8" s="77">
        <v>8032</v>
      </c>
      <c r="G8" s="77" t="s">
        <v>105</v>
      </c>
      <c r="H8" s="78" t="s">
        <v>279</v>
      </c>
      <c r="I8" s="90">
        <v>1</v>
      </c>
      <c r="J8" s="76" t="s">
        <v>262</v>
      </c>
      <c r="K8" s="109">
        <v>0</v>
      </c>
      <c r="L8" s="121">
        <v>45289</v>
      </c>
      <c r="M8" s="79" t="s">
        <v>327</v>
      </c>
      <c r="N8" s="109">
        <v>9</v>
      </c>
      <c r="O8" s="79" t="s">
        <v>280</v>
      </c>
      <c r="P8" s="79" t="s">
        <v>263</v>
      </c>
      <c r="Q8" s="88" t="s">
        <v>264</v>
      </c>
      <c r="R8" s="74">
        <v>1000</v>
      </c>
      <c r="S8" s="75" t="s">
        <v>265</v>
      </c>
      <c r="T8" s="76">
        <v>100</v>
      </c>
      <c r="U8" s="76">
        <v>420</v>
      </c>
      <c r="V8" s="76">
        <v>400</v>
      </c>
      <c r="W8" s="76">
        <v>0</v>
      </c>
      <c r="X8" s="74">
        <v>400</v>
      </c>
      <c r="Y8" s="74">
        <v>5</v>
      </c>
      <c r="Z8" s="75">
        <v>5</v>
      </c>
      <c r="AA8" s="75">
        <v>2.2200000000000002</v>
      </c>
      <c r="AB8" s="75">
        <v>45</v>
      </c>
      <c r="AC8" s="75">
        <v>20</v>
      </c>
      <c r="AF8" s="76">
        <v>420</v>
      </c>
      <c r="AG8" s="76">
        <v>400</v>
      </c>
      <c r="AH8" s="76">
        <v>0</v>
      </c>
      <c r="AI8" s="75">
        <v>400</v>
      </c>
      <c r="AJ8" s="75">
        <v>5</v>
      </c>
      <c r="AK8" s="75">
        <v>5</v>
      </c>
      <c r="AL8" s="75">
        <v>2.2200000000000002</v>
      </c>
      <c r="AM8" s="75">
        <v>45</v>
      </c>
      <c r="AN8" s="75">
        <v>20</v>
      </c>
      <c r="AQ8" s="71">
        <v>0</v>
      </c>
      <c r="AR8" s="77">
        <f>SUBTOTAL(9,AR5:AR6)</f>
        <v>2</v>
      </c>
      <c r="AS8" s="75">
        <v>1</v>
      </c>
      <c r="AT8" s="75">
        <v>1</v>
      </c>
      <c r="AU8" s="75">
        <v>1</v>
      </c>
      <c r="AV8" s="75">
        <v>0</v>
      </c>
      <c r="AW8" s="71" t="s">
        <v>266</v>
      </c>
      <c r="AX8" s="78" t="s">
        <v>266</v>
      </c>
      <c r="AY8" s="71" t="s">
        <v>267</v>
      </c>
      <c r="AZ8" s="71" t="s">
        <v>268</v>
      </c>
      <c r="BA8" s="79" t="s">
        <v>281</v>
      </c>
      <c r="BB8" s="71" t="s">
        <v>282</v>
      </c>
      <c r="BC8" s="75">
        <v>3968</v>
      </c>
      <c r="BD8" s="71" t="s">
        <v>283</v>
      </c>
      <c r="BE8" s="77">
        <v>0</v>
      </c>
      <c r="BF8" s="71" t="s">
        <v>270</v>
      </c>
      <c r="BG8" s="71" t="s">
        <v>270</v>
      </c>
      <c r="BH8" s="71" t="s">
        <v>271</v>
      </c>
      <c r="BI8" s="77" t="s">
        <v>105</v>
      </c>
      <c r="BJ8" s="71" t="s">
        <v>182</v>
      </c>
      <c r="BK8" s="71" t="s">
        <v>284</v>
      </c>
      <c r="BX8" s="76" t="s">
        <v>324</v>
      </c>
      <c r="CD8" s="132">
        <v>4</v>
      </c>
      <c r="CE8" s="133">
        <v>15</v>
      </c>
      <c r="CF8" s="134">
        <v>25</v>
      </c>
      <c r="CG8" s="111">
        <v>0.15</v>
      </c>
    </row>
    <row r="9" spans="1:85" ht="15.75" thickBot="1" x14ac:dyDescent="0.3">
      <c r="A9" s="71" t="s">
        <v>260</v>
      </c>
      <c r="B9" s="75" t="s">
        <v>278</v>
      </c>
      <c r="C9" s="75" t="s">
        <v>261</v>
      </c>
      <c r="D9" s="121">
        <v>36526</v>
      </c>
      <c r="E9" s="75" t="s">
        <v>260</v>
      </c>
      <c r="F9" s="77">
        <v>8100</v>
      </c>
      <c r="G9" s="77" t="s">
        <v>105</v>
      </c>
      <c r="H9" s="78" t="s">
        <v>279</v>
      </c>
      <c r="I9" s="90">
        <v>2</v>
      </c>
      <c r="J9" s="76" t="s">
        <v>262</v>
      </c>
      <c r="K9" s="109">
        <v>0</v>
      </c>
      <c r="L9" s="121">
        <v>45307</v>
      </c>
      <c r="M9" s="79" t="s">
        <v>328</v>
      </c>
      <c r="N9" s="109">
        <v>4</v>
      </c>
      <c r="O9" s="79" t="s">
        <v>132</v>
      </c>
      <c r="P9" s="79" t="s">
        <v>263</v>
      </c>
      <c r="Q9" s="88" t="s">
        <v>264</v>
      </c>
      <c r="R9" s="74">
        <v>1200</v>
      </c>
      <c r="S9" s="75" t="s">
        <v>285</v>
      </c>
      <c r="T9" s="76">
        <v>20</v>
      </c>
      <c r="U9" s="76">
        <v>840</v>
      </c>
      <c r="V9" s="76">
        <v>770</v>
      </c>
      <c r="W9" s="76">
        <v>0</v>
      </c>
      <c r="X9" s="74">
        <v>770</v>
      </c>
      <c r="Y9" s="74">
        <v>20</v>
      </c>
      <c r="Z9" s="75">
        <v>20</v>
      </c>
      <c r="AA9" s="75">
        <v>17.5</v>
      </c>
      <c r="AB9" s="75">
        <v>80</v>
      </c>
      <c r="AC9" s="75">
        <v>70</v>
      </c>
      <c r="AF9" s="76">
        <v>168</v>
      </c>
      <c r="AG9" s="76">
        <v>154</v>
      </c>
      <c r="AH9" s="76">
        <v>0</v>
      </c>
      <c r="AI9" s="75">
        <v>154</v>
      </c>
      <c r="AJ9" s="75">
        <v>4</v>
      </c>
      <c r="AK9" s="75">
        <v>4</v>
      </c>
      <c r="AL9" s="75">
        <v>3.5</v>
      </c>
      <c r="AM9" s="75">
        <v>16</v>
      </c>
      <c r="AN9" s="75">
        <v>14</v>
      </c>
      <c r="AQ9" s="71">
        <v>0</v>
      </c>
      <c r="AR9" s="77">
        <v>1</v>
      </c>
      <c r="AS9" s="75">
        <v>1</v>
      </c>
      <c r="AT9" s="75">
        <v>1</v>
      </c>
      <c r="AU9" s="75">
        <v>1</v>
      </c>
      <c r="AV9" s="75">
        <v>0</v>
      </c>
      <c r="AW9" s="71" t="s">
        <v>266</v>
      </c>
      <c r="AX9" s="78" t="s">
        <v>266</v>
      </c>
      <c r="AY9" s="71" t="s">
        <v>267</v>
      </c>
      <c r="AZ9" s="71" t="s">
        <v>268</v>
      </c>
      <c r="BA9" s="79" t="s">
        <v>281</v>
      </c>
      <c r="BB9" s="71" t="s">
        <v>282</v>
      </c>
      <c r="BC9" s="75">
        <v>3968</v>
      </c>
      <c r="BD9" s="71" t="s">
        <v>283</v>
      </c>
      <c r="BE9" s="77">
        <v>0</v>
      </c>
      <c r="BF9" s="71" t="s">
        <v>270</v>
      </c>
      <c r="BG9" s="71" t="s">
        <v>270</v>
      </c>
      <c r="BH9" s="71" t="s">
        <v>271</v>
      </c>
      <c r="BI9" s="77" t="s">
        <v>105</v>
      </c>
      <c r="BJ9" s="71" t="s">
        <v>182</v>
      </c>
      <c r="BK9" s="71" t="s">
        <v>284</v>
      </c>
      <c r="BX9" s="76" t="s">
        <v>322</v>
      </c>
      <c r="CD9" s="132">
        <v>5</v>
      </c>
      <c r="CE9" s="133">
        <v>25</v>
      </c>
      <c r="CF9" s="134">
        <v>40</v>
      </c>
      <c r="CG9" s="111">
        <v>0.1</v>
      </c>
    </row>
    <row r="10" spans="1:85" ht="15.75" thickBot="1" x14ac:dyDescent="0.3">
      <c r="A10" s="71" t="s">
        <v>260</v>
      </c>
      <c r="B10" s="75" t="s">
        <v>278</v>
      </c>
      <c r="C10" s="75" t="s">
        <v>261</v>
      </c>
      <c r="D10" s="121">
        <v>36526</v>
      </c>
      <c r="E10" s="75" t="s">
        <v>260</v>
      </c>
      <c r="F10" s="77">
        <v>8079</v>
      </c>
      <c r="G10" s="77" t="s">
        <v>105</v>
      </c>
      <c r="H10" s="78" t="s">
        <v>279</v>
      </c>
      <c r="I10" s="90">
        <v>2</v>
      </c>
      <c r="J10" s="76" t="s">
        <v>262</v>
      </c>
      <c r="K10" s="109">
        <v>0</v>
      </c>
      <c r="L10" s="121">
        <v>45303</v>
      </c>
      <c r="M10" s="79" t="s">
        <v>329</v>
      </c>
      <c r="N10" s="109">
        <v>9</v>
      </c>
      <c r="O10" s="79" t="s">
        <v>132</v>
      </c>
      <c r="P10" s="79" t="s">
        <v>263</v>
      </c>
      <c r="Q10" s="88" t="s">
        <v>264</v>
      </c>
      <c r="R10" s="74">
        <v>1200</v>
      </c>
      <c r="S10" s="75" t="s">
        <v>285</v>
      </c>
      <c r="T10" s="76">
        <v>20</v>
      </c>
      <c r="U10" s="76">
        <v>310</v>
      </c>
      <c r="V10" s="76">
        <v>120</v>
      </c>
      <c r="W10" s="76">
        <v>720</v>
      </c>
      <c r="X10" s="74">
        <v>840</v>
      </c>
      <c r="Y10" s="74">
        <v>20</v>
      </c>
      <c r="Z10" s="75">
        <v>20</v>
      </c>
      <c r="AA10" s="75">
        <v>21.11</v>
      </c>
      <c r="AB10" s="75">
        <v>180</v>
      </c>
      <c r="AC10" s="75">
        <v>190</v>
      </c>
      <c r="AF10" s="76">
        <v>62</v>
      </c>
      <c r="AG10" s="76">
        <v>24</v>
      </c>
      <c r="AH10" s="76">
        <v>144</v>
      </c>
      <c r="AI10" s="75">
        <v>168</v>
      </c>
      <c r="AJ10" s="75">
        <v>4</v>
      </c>
      <c r="AK10" s="75">
        <v>4</v>
      </c>
      <c r="AL10" s="75">
        <v>4.22</v>
      </c>
      <c r="AM10" s="75">
        <v>36</v>
      </c>
      <c r="AN10" s="75">
        <v>38</v>
      </c>
      <c r="AQ10" s="71">
        <v>0</v>
      </c>
      <c r="AR10" s="77">
        <v>1</v>
      </c>
      <c r="AS10" s="75">
        <v>1</v>
      </c>
      <c r="AT10" s="75">
        <v>1</v>
      </c>
      <c r="AU10" s="75">
        <v>1</v>
      </c>
      <c r="AV10" s="75">
        <v>0</v>
      </c>
      <c r="AW10" s="71" t="s">
        <v>266</v>
      </c>
      <c r="AX10" s="78" t="s">
        <v>266</v>
      </c>
      <c r="AY10" s="71" t="s">
        <v>267</v>
      </c>
      <c r="AZ10" s="71" t="s">
        <v>268</v>
      </c>
      <c r="BA10" s="79" t="s">
        <v>281</v>
      </c>
      <c r="BB10" s="71" t="s">
        <v>282</v>
      </c>
      <c r="BC10" s="75">
        <v>3968</v>
      </c>
      <c r="BD10" s="71" t="s">
        <v>283</v>
      </c>
      <c r="BE10" s="77">
        <v>0</v>
      </c>
      <c r="BF10" s="71" t="s">
        <v>270</v>
      </c>
      <c r="BG10" s="71" t="s">
        <v>270</v>
      </c>
      <c r="BH10" s="71" t="s">
        <v>271</v>
      </c>
      <c r="BI10" s="77" t="s">
        <v>105</v>
      </c>
      <c r="BJ10" s="71" t="s">
        <v>182</v>
      </c>
      <c r="BK10" s="71" t="s">
        <v>284</v>
      </c>
      <c r="BX10" s="76" t="s">
        <v>324</v>
      </c>
      <c r="CD10" s="132">
        <v>6</v>
      </c>
      <c r="CE10" s="133">
        <v>40</v>
      </c>
      <c r="CF10" s="134">
        <v>99999</v>
      </c>
      <c r="CG10" s="111">
        <v>0.08</v>
      </c>
    </row>
    <row r="11" spans="1:85" x14ac:dyDescent="0.25">
      <c r="A11" s="71" t="s">
        <v>260</v>
      </c>
      <c r="B11" s="71" t="s">
        <v>278</v>
      </c>
      <c r="C11" s="71" t="s">
        <v>261</v>
      </c>
      <c r="D11" s="121">
        <v>36526</v>
      </c>
      <c r="E11" s="71" t="s">
        <v>260</v>
      </c>
      <c r="F11" s="71">
        <v>8040</v>
      </c>
      <c r="G11" s="71" t="s">
        <v>105</v>
      </c>
      <c r="H11" s="71" t="s">
        <v>279</v>
      </c>
      <c r="I11" s="71">
        <v>2</v>
      </c>
      <c r="J11" s="71" t="s">
        <v>262</v>
      </c>
      <c r="K11" s="71">
        <v>0</v>
      </c>
      <c r="L11" s="121">
        <v>45294</v>
      </c>
      <c r="M11" s="71" t="s">
        <v>330</v>
      </c>
      <c r="N11" s="71">
        <v>5</v>
      </c>
      <c r="O11" s="71" t="s">
        <v>132</v>
      </c>
      <c r="P11" s="71" t="s">
        <v>263</v>
      </c>
      <c r="Q11" s="71" t="s">
        <v>264</v>
      </c>
      <c r="R11" s="71">
        <v>1200</v>
      </c>
      <c r="S11" s="71" t="s">
        <v>285</v>
      </c>
      <c r="T11" s="71">
        <v>20</v>
      </c>
      <c r="U11" s="71">
        <v>400</v>
      </c>
      <c r="V11" s="71">
        <v>310</v>
      </c>
      <c r="W11" s="71">
        <v>0</v>
      </c>
      <c r="X11" s="71">
        <v>310</v>
      </c>
      <c r="Y11" s="71">
        <v>20</v>
      </c>
      <c r="Z11" s="71">
        <v>20</v>
      </c>
      <c r="AA11" s="71">
        <v>18</v>
      </c>
      <c r="AB11" s="71">
        <v>100</v>
      </c>
      <c r="AC11" s="71">
        <v>90</v>
      </c>
      <c r="AF11" s="71">
        <v>80</v>
      </c>
      <c r="AG11" s="71">
        <v>62</v>
      </c>
      <c r="AH11" s="71">
        <v>0</v>
      </c>
      <c r="AI11" s="71">
        <v>62</v>
      </c>
      <c r="AJ11" s="71">
        <v>4</v>
      </c>
      <c r="AK11" s="71">
        <v>4</v>
      </c>
      <c r="AL11" s="71">
        <v>3.6</v>
      </c>
      <c r="AM11" s="71">
        <v>20</v>
      </c>
      <c r="AN11" s="71">
        <v>18</v>
      </c>
      <c r="AQ11" s="71">
        <v>0</v>
      </c>
      <c r="AR11" s="71">
        <v>1</v>
      </c>
      <c r="AS11" s="71">
        <v>1</v>
      </c>
      <c r="AT11" s="71">
        <v>1</v>
      </c>
      <c r="AU11" s="71">
        <v>1</v>
      </c>
      <c r="AV11" s="71">
        <v>0</v>
      </c>
      <c r="AW11" s="71" t="s">
        <v>266</v>
      </c>
      <c r="AX11" s="71" t="s">
        <v>266</v>
      </c>
      <c r="AY11" s="71" t="s">
        <v>267</v>
      </c>
      <c r="AZ11" s="71" t="s">
        <v>268</v>
      </c>
      <c r="BA11" s="71" t="s">
        <v>281</v>
      </c>
      <c r="BB11" s="71" t="s">
        <v>282</v>
      </c>
      <c r="BC11" s="71">
        <v>3968</v>
      </c>
      <c r="BD11" s="71" t="s">
        <v>283</v>
      </c>
      <c r="BE11" s="71">
        <v>0</v>
      </c>
      <c r="BF11" s="71" t="s">
        <v>270</v>
      </c>
      <c r="BG11" s="71" t="s">
        <v>270</v>
      </c>
      <c r="BH11" s="71" t="s">
        <v>271</v>
      </c>
      <c r="BI11" s="71" t="s">
        <v>105</v>
      </c>
      <c r="BJ11" s="71" t="s">
        <v>182</v>
      </c>
      <c r="BK11" s="71" t="s">
        <v>284</v>
      </c>
      <c r="BX11" s="71" t="s">
        <v>326</v>
      </c>
      <c r="CD11" s="77"/>
      <c r="CE11" s="77"/>
      <c r="CF11" s="77"/>
      <c r="CG11" s="77"/>
    </row>
    <row r="12" spans="1:85" x14ac:dyDescent="0.25">
      <c r="A12" s="71" t="s">
        <v>260</v>
      </c>
      <c r="B12" s="71" t="s">
        <v>278</v>
      </c>
      <c r="C12" s="71" t="s">
        <v>261</v>
      </c>
      <c r="D12" s="121">
        <v>36526</v>
      </c>
      <c r="E12" s="71" t="s">
        <v>260</v>
      </c>
      <c r="F12" s="71">
        <v>8032</v>
      </c>
      <c r="G12" s="71" t="s">
        <v>105</v>
      </c>
      <c r="H12" s="71" t="s">
        <v>279</v>
      </c>
      <c r="I12" s="71">
        <v>2</v>
      </c>
      <c r="J12" s="71" t="s">
        <v>262</v>
      </c>
      <c r="K12" s="71">
        <v>0</v>
      </c>
      <c r="L12" s="121">
        <v>45289</v>
      </c>
      <c r="M12" s="71" t="s">
        <v>331</v>
      </c>
      <c r="N12" s="71">
        <v>9</v>
      </c>
      <c r="O12" s="71" t="s">
        <v>132</v>
      </c>
      <c r="P12" s="71" t="s">
        <v>263</v>
      </c>
      <c r="Q12" s="71" t="s">
        <v>264</v>
      </c>
      <c r="R12" s="71">
        <v>1200</v>
      </c>
      <c r="S12" s="71" t="s">
        <v>285</v>
      </c>
      <c r="T12" s="71">
        <v>20</v>
      </c>
      <c r="U12" s="71">
        <v>580</v>
      </c>
      <c r="V12" s="71">
        <v>400</v>
      </c>
      <c r="W12" s="71">
        <v>0</v>
      </c>
      <c r="X12" s="71">
        <v>400</v>
      </c>
      <c r="Y12" s="71">
        <v>20</v>
      </c>
      <c r="Z12" s="71">
        <v>20</v>
      </c>
      <c r="AA12" s="71">
        <v>20</v>
      </c>
      <c r="AB12" s="71">
        <v>180</v>
      </c>
      <c r="AC12" s="71">
        <v>180</v>
      </c>
      <c r="AF12" s="71">
        <v>116</v>
      </c>
      <c r="AG12" s="71">
        <v>80</v>
      </c>
      <c r="AH12" s="71">
        <v>0</v>
      </c>
      <c r="AI12" s="71">
        <v>80</v>
      </c>
      <c r="AJ12" s="71">
        <v>4</v>
      </c>
      <c r="AK12" s="71">
        <v>4</v>
      </c>
      <c r="AL12" s="71">
        <v>4</v>
      </c>
      <c r="AM12" s="71">
        <v>36</v>
      </c>
      <c r="AN12" s="71">
        <v>36</v>
      </c>
      <c r="AQ12" s="71">
        <v>0</v>
      </c>
      <c r="AR12" s="71">
        <v>1</v>
      </c>
      <c r="AS12" s="71">
        <v>1</v>
      </c>
      <c r="AT12" s="71">
        <v>1</v>
      </c>
      <c r="AU12" s="71">
        <v>1</v>
      </c>
      <c r="AV12" s="71">
        <v>0</v>
      </c>
      <c r="AW12" s="71" t="s">
        <v>266</v>
      </c>
      <c r="AX12" s="71" t="s">
        <v>266</v>
      </c>
      <c r="AY12" s="71" t="s">
        <v>267</v>
      </c>
      <c r="AZ12" s="71" t="s">
        <v>268</v>
      </c>
      <c r="BA12" s="71" t="s">
        <v>281</v>
      </c>
      <c r="BB12" s="71" t="s">
        <v>282</v>
      </c>
      <c r="BC12" s="71">
        <v>3968</v>
      </c>
      <c r="BD12" s="71" t="s">
        <v>283</v>
      </c>
      <c r="BE12" s="71">
        <v>0</v>
      </c>
      <c r="BF12" s="71" t="s">
        <v>270</v>
      </c>
      <c r="BG12" s="71" t="s">
        <v>270</v>
      </c>
      <c r="BH12" s="71" t="s">
        <v>271</v>
      </c>
      <c r="BI12" s="71" t="s">
        <v>105</v>
      </c>
      <c r="BJ12" s="71" t="s">
        <v>182</v>
      </c>
      <c r="BK12" s="71" t="s">
        <v>284</v>
      </c>
      <c r="BX12" s="71" t="s">
        <v>332</v>
      </c>
    </row>
    <row r="13" spans="1:85" x14ac:dyDescent="0.25">
      <c r="A13" s="71" t="s">
        <v>260</v>
      </c>
      <c r="B13" s="71" t="s">
        <v>278</v>
      </c>
      <c r="C13" s="71" t="s">
        <v>261</v>
      </c>
      <c r="D13" s="121">
        <v>36526</v>
      </c>
      <c r="E13" s="71" t="s">
        <v>260</v>
      </c>
      <c r="F13" s="71">
        <v>8100</v>
      </c>
      <c r="G13" s="71" t="s">
        <v>105</v>
      </c>
      <c r="H13" s="71" t="s">
        <v>286</v>
      </c>
      <c r="I13" s="71">
        <v>1</v>
      </c>
      <c r="J13" s="71" t="s">
        <v>287</v>
      </c>
      <c r="K13" s="71">
        <v>0</v>
      </c>
      <c r="L13" s="121">
        <v>45307</v>
      </c>
      <c r="M13" s="71" t="s">
        <v>333</v>
      </c>
      <c r="N13" s="71">
        <v>4</v>
      </c>
      <c r="O13" s="71" t="s">
        <v>132</v>
      </c>
      <c r="P13" s="71" t="s">
        <v>263</v>
      </c>
      <c r="Q13" s="71" t="s">
        <v>264</v>
      </c>
      <c r="R13" s="71">
        <v>1000</v>
      </c>
      <c r="S13" s="71" t="s">
        <v>285</v>
      </c>
      <c r="T13" s="71">
        <v>20</v>
      </c>
      <c r="U13" s="71">
        <v>500</v>
      </c>
      <c r="V13" s="71">
        <v>460</v>
      </c>
      <c r="W13" s="71">
        <v>0</v>
      </c>
      <c r="X13" s="71">
        <v>460</v>
      </c>
      <c r="Y13" s="71">
        <v>30</v>
      </c>
      <c r="Z13" s="71">
        <v>12</v>
      </c>
      <c r="AA13" s="71">
        <v>10</v>
      </c>
      <c r="AB13" s="71">
        <v>120</v>
      </c>
      <c r="AC13" s="71">
        <v>40</v>
      </c>
      <c r="AF13" s="71">
        <v>100</v>
      </c>
      <c r="AG13" s="71">
        <v>92</v>
      </c>
      <c r="AH13" s="71">
        <v>0</v>
      </c>
      <c r="AI13" s="71">
        <v>92</v>
      </c>
      <c r="AJ13" s="71">
        <v>6</v>
      </c>
      <c r="AK13" s="71">
        <v>2.4</v>
      </c>
      <c r="AL13" s="71">
        <v>2</v>
      </c>
      <c r="AM13" s="71">
        <v>24</v>
      </c>
      <c r="AN13" s="71">
        <v>8</v>
      </c>
      <c r="AQ13" s="71">
        <v>0</v>
      </c>
      <c r="AR13" s="71">
        <v>1</v>
      </c>
      <c r="AS13" s="71">
        <v>0</v>
      </c>
      <c r="AT13" s="71">
        <v>0</v>
      </c>
      <c r="AU13" s="71">
        <v>0</v>
      </c>
      <c r="AV13" s="71">
        <v>1</v>
      </c>
      <c r="AW13" s="71" t="s">
        <v>266</v>
      </c>
      <c r="AX13" s="71" t="s">
        <v>266</v>
      </c>
      <c r="AY13" s="71" t="s">
        <v>267</v>
      </c>
      <c r="AZ13" s="71" t="s">
        <v>268</v>
      </c>
      <c r="BA13" s="71" t="s">
        <v>281</v>
      </c>
      <c r="BB13" s="71" t="s">
        <v>282</v>
      </c>
      <c r="BC13" s="71">
        <v>3968</v>
      </c>
      <c r="BD13" s="71" t="s">
        <v>283</v>
      </c>
      <c r="BE13" s="71">
        <v>0</v>
      </c>
      <c r="BF13" s="71" t="s">
        <v>270</v>
      </c>
      <c r="BG13" s="71" t="s">
        <v>270</v>
      </c>
      <c r="BH13" s="71" t="s">
        <v>271</v>
      </c>
      <c r="BI13" s="71" t="s">
        <v>105</v>
      </c>
      <c r="BJ13" s="71" t="s">
        <v>182</v>
      </c>
      <c r="BK13" s="71" t="s">
        <v>284</v>
      </c>
      <c r="BX13" s="71" t="s">
        <v>334</v>
      </c>
    </row>
    <row r="14" spans="1:85" x14ac:dyDescent="0.25">
      <c r="A14" s="71" t="s">
        <v>260</v>
      </c>
      <c r="B14" s="71" t="s">
        <v>278</v>
      </c>
      <c r="C14" s="71" t="s">
        <v>261</v>
      </c>
      <c r="D14" s="121">
        <v>36526</v>
      </c>
      <c r="E14" s="71" t="s">
        <v>260</v>
      </c>
      <c r="F14" s="71">
        <v>8079</v>
      </c>
      <c r="G14" s="71" t="s">
        <v>105</v>
      </c>
      <c r="H14" s="71" t="s">
        <v>286</v>
      </c>
      <c r="I14" s="71">
        <v>1</v>
      </c>
      <c r="J14" s="71" t="s">
        <v>287</v>
      </c>
      <c r="K14" s="71">
        <v>0</v>
      </c>
      <c r="L14" s="121">
        <v>45303</v>
      </c>
      <c r="M14" s="71" t="s">
        <v>313</v>
      </c>
      <c r="N14" s="71">
        <v>9</v>
      </c>
      <c r="O14" s="71" t="s">
        <v>132</v>
      </c>
      <c r="P14" s="71" t="s">
        <v>263</v>
      </c>
      <c r="Q14" s="71" t="s">
        <v>264</v>
      </c>
      <c r="R14" s="71">
        <v>1000</v>
      </c>
      <c r="S14" s="71" t="s">
        <v>285</v>
      </c>
      <c r="T14" s="71">
        <v>20</v>
      </c>
      <c r="U14" s="71">
        <v>215</v>
      </c>
      <c r="V14" s="71">
        <v>170</v>
      </c>
      <c r="W14" s="71">
        <v>330</v>
      </c>
      <c r="X14" s="71">
        <v>500</v>
      </c>
      <c r="Y14" s="71">
        <v>30</v>
      </c>
      <c r="Z14" s="71">
        <v>13</v>
      </c>
      <c r="AA14" s="71">
        <v>5</v>
      </c>
      <c r="AB14" s="71">
        <v>270</v>
      </c>
      <c r="AC14" s="71">
        <v>45</v>
      </c>
      <c r="AF14" s="71">
        <v>43</v>
      </c>
      <c r="AG14" s="71">
        <v>34</v>
      </c>
      <c r="AH14" s="71">
        <v>66</v>
      </c>
      <c r="AI14" s="71">
        <v>100</v>
      </c>
      <c r="AJ14" s="71">
        <v>6</v>
      </c>
      <c r="AK14" s="71">
        <v>2.6</v>
      </c>
      <c r="AL14" s="71">
        <v>1</v>
      </c>
      <c r="AM14" s="71">
        <v>54</v>
      </c>
      <c r="AN14" s="71">
        <v>9</v>
      </c>
      <c r="AQ14" s="71">
        <v>0</v>
      </c>
      <c r="AR14" s="71">
        <v>1</v>
      </c>
      <c r="AS14" s="71">
        <v>0</v>
      </c>
      <c r="AT14" s="71">
        <v>0</v>
      </c>
      <c r="AU14" s="71">
        <v>0</v>
      </c>
      <c r="AV14" s="71">
        <v>1</v>
      </c>
      <c r="AW14" s="71" t="s">
        <v>266</v>
      </c>
      <c r="AX14" s="71" t="s">
        <v>266</v>
      </c>
      <c r="AY14" s="71" t="s">
        <v>267</v>
      </c>
      <c r="AZ14" s="71" t="s">
        <v>268</v>
      </c>
      <c r="BA14" s="71" t="s">
        <v>281</v>
      </c>
      <c r="BB14" s="71" t="s">
        <v>282</v>
      </c>
      <c r="BC14" s="71">
        <v>3968</v>
      </c>
      <c r="BD14" s="71" t="s">
        <v>283</v>
      </c>
      <c r="BE14" s="71">
        <v>0</v>
      </c>
      <c r="BF14" s="71" t="s">
        <v>270</v>
      </c>
      <c r="BG14" s="71" t="s">
        <v>270</v>
      </c>
      <c r="BH14" s="71" t="s">
        <v>271</v>
      </c>
      <c r="BI14" s="71" t="s">
        <v>105</v>
      </c>
      <c r="BJ14" s="71" t="s">
        <v>182</v>
      </c>
      <c r="BK14" s="71" t="s">
        <v>284</v>
      </c>
      <c r="BX14" s="71" t="s">
        <v>335</v>
      </c>
    </row>
    <row r="15" spans="1:85" x14ac:dyDescent="0.25">
      <c r="A15" s="71" t="s">
        <v>260</v>
      </c>
      <c r="B15" s="71" t="s">
        <v>278</v>
      </c>
      <c r="C15" s="71" t="s">
        <v>261</v>
      </c>
      <c r="D15" s="121">
        <v>36526</v>
      </c>
      <c r="E15" s="71" t="s">
        <v>260</v>
      </c>
      <c r="F15" s="71">
        <v>8040</v>
      </c>
      <c r="G15" s="71" t="s">
        <v>105</v>
      </c>
      <c r="H15" s="71" t="s">
        <v>286</v>
      </c>
      <c r="I15" s="71">
        <v>1</v>
      </c>
      <c r="J15" s="71" t="s">
        <v>287</v>
      </c>
      <c r="K15" s="71">
        <v>0</v>
      </c>
      <c r="L15" s="121">
        <v>45294</v>
      </c>
      <c r="M15" s="71" t="s">
        <v>336</v>
      </c>
      <c r="N15" s="71">
        <v>5</v>
      </c>
      <c r="O15" s="71" t="s">
        <v>132</v>
      </c>
      <c r="P15" s="71" t="s">
        <v>263</v>
      </c>
      <c r="Q15" s="71" t="s">
        <v>264</v>
      </c>
      <c r="R15" s="71">
        <v>1000</v>
      </c>
      <c r="S15" s="71" t="s">
        <v>285</v>
      </c>
      <c r="T15" s="71">
        <v>20</v>
      </c>
      <c r="U15" s="71">
        <v>260</v>
      </c>
      <c r="V15" s="71">
        <v>215</v>
      </c>
      <c r="W15" s="71">
        <v>0</v>
      </c>
      <c r="X15" s="71">
        <v>215</v>
      </c>
      <c r="Y15" s="71">
        <v>30</v>
      </c>
      <c r="Z15" s="71">
        <v>9</v>
      </c>
      <c r="AA15" s="71">
        <v>9</v>
      </c>
      <c r="AB15" s="71">
        <v>150</v>
      </c>
      <c r="AC15" s="71">
        <v>45</v>
      </c>
      <c r="AF15" s="71">
        <v>52</v>
      </c>
      <c r="AG15" s="71">
        <v>43</v>
      </c>
      <c r="AH15" s="71">
        <v>0</v>
      </c>
      <c r="AI15" s="71">
        <v>43</v>
      </c>
      <c r="AJ15" s="71">
        <v>6</v>
      </c>
      <c r="AK15" s="71">
        <v>1.8</v>
      </c>
      <c r="AL15" s="71">
        <v>1.8</v>
      </c>
      <c r="AM15" s="71">
        <v>30</v>
      </c>
      <c r="AN15" s="71">
        <v>9</v>
      </c>
      <c r="AQ15" s="71">
        <v>0</v>
      </c>
      <c r="AR15" s="71">
        <v>1</v>
      </c>
      <c r="AS15" s="71">
        <v>0</v>
      </c>
      <c r="AT15" s="71">
        <v>0</v>
      </c>
      <c r="AU15" s="71">
        <v>0</v>
      </c>
      <c r="AV15" s="71">
        <v>1</v>
      </c>
      <c r="AW15" s="71" t="s">
        <v>266</v>
      </c>
      <c r="AX15" s="71" t="s">
        <v>266</v>
      </c>
      <c r="AY15" s="71" t="s">
        <v>267</v>
      </c>
      <c r="AZ15" s="71" t="s">
        <v>268</v>
      </c>
      <c r="BA15" s="71" t="s">
        <v>281</v>
      </c>
      <c r="BB15" s="71" t="s">
        <v>282</v>
      </c>
      <c r="BC15" s="71">
        <v>3968</v>
      </c>
      <c r="BD15" s="71" t="s">
        <v>283</v>
      </c>
      <c r="BE15" s="71">
        <v>0</v>
      </c>
      <c r="BF15" s="71" t="s">
        <v>270</v>
      </c>
      <c r="BG15" s="71" t="s">
        <v>270</v>
      </c>
      <c r="BH15" s="71" t="s">
        <v>271</v>
      </c>
      <c r="BI15" s="71" t="s">
        <v>105</v>
      </c>
      <c r="BJ15" s="71" t="s">
        <v>182</v>
      </c>
      <c r="BK15" s="71" t="s">
        <v>284</v>
      </c>
      <c r="BX15" s="71" t="s">
        <v>326</v>
      </c>
    </row>
    <row r="16" spans="1:85" x14ac:dyDescent="0.25">
      <c r="A16" s="71" t="s">
        <v>260</v>
      </c>
      <c r="B16" s="71" t="s">
        <v>278</v>
      </c>
      <c r="C16" s="71" t="s">
        <v>261</v>
      </c>
      <c r="D16" s="121">
        <v>36526</v>
      </c>
      <c r="E16" s="71" t="s">
        <v>260</v>
      </c>
      <c r="F16" s="71">
        <v>8032</v>
      </c>
      <c r="G16" s="71" t="s">
        <v>105</v>
      </c>
      <c r="H16" s="71" t="s">
        <v>286</v>
      </c>
      <c r="I16" s="71">
        <v>1</v>
      </c>
      <c r="J16" s="71" t="s">
        <v>287</v>
      </c>
      <c r="K16" s="71">
        <v>0</v>
      </c>
      <c r="L16" s="121">
        <v>45289</v>
      </c>
      <c r="M16" s="71" t="s">
        <v>317</v>
      </c>
      <c r="N16" s="71">
        <v>9</v>
      </c>
      <c r="O16" s="71" t="s">
        <v>132</v>
      </c>
      <c r="P16" s="71" t="s">
        <v>263</v>
      </c>
      <c r="Q16" s="71" t="s">
        <v>264</v>
      </c>
      <c r="R16" s="71">
        <v>1000</v>
      </c>
      <c r="S16" s="71" t="s">
        <v>285</v>
      </c>
      <c r="T16" s="71">
        <v>20</v>
      </c>
      <c r="U16" s="71">
        <v>340</v>
      </c>
      <c r="V16" s="71">
        <v>260</v>
      </c>
      <c r="W16" s="71">
        <v>0</v>
      </c>
      <c r="X16" s="71">
        <v>260</v>
      </c>
      <c r="Y16" s="71">
        <v>30</v>
      </c>
      <c r="Z16" s="71">
        <v>10</v>
      </c>
      <c r="AA16" s="71">
        <v>8.89</v>
      </c>
      <c r="AB16" s="71">
        <v>270</v>
      </c>
      <c r="AC16" s="71">
        <v>80</v>
      </c>
      <c r="AF16" s="71">
        <v>68</v>
      </c>
      <c r="AG16" s="71">
        <v>52</v>
      </c>
      <c r="AH16" s="71">
        <v>0</v>
      </c>
      <c r="AI16" s="71">
        <v>52</v>
      </c>
      <c r="AJ16" s="71">
        <v>6</v>
      </c>
      <c r="AK16" s="71">
        <v>2</v>
      </c>
      <c r="AL16" s="71">
        <v>1.78</v>
      </c>
      <c r="AM16" s="71">
        <v>54</v>
      </c>
      <c r="AN16" s="71">
        <v>16</v>
      </c>
      <c r="AQ16" s="71">
        <v>0</v>
      </c>
      <c r="AR16" s="71">
        <v>1</v>
      </c>
      <c r="AS16" s="71">
        <v>0</v>
      </c>
      <c r="AT16" s="71">
        <v>0</v>
      </c>
      <c r="AU16" s="71">
        <v>0</v>
      </c>
      <c r="AV16" s="71">
        <v>1</v>
      </c>
      <c r="AW16" s="71" t="s">
        <v>266</v>
      </c>
      <c r="AX16" s="71" t="s">
        <v>266</v>
      </c>
      <c r="AY16" s="71" t="s">
        <v>267</v>
      </c>
      <c r="AZ16" s="71" t="s">
        <v>268</v>
      </c>
      <c r="BA16" s="71" t="s">
        <v>281</v>
      </c>
      <c r="BB16" s="71" t="s">
        <v>282</v>
      </c>
      <c r="BC16" s="71">
        <v>3968</v>
      </c>
      <c r="BD16" s="71" t="s">
        <v>283</v>
      </c>
      <c r="BE16" s="71">
        <v>0</v>
      </c>
      <c r="BF16" s="71" t="s">
        <v>270</v>
      </c>
      <c r="BG16" s="71" t="s">
        <v>270</v>
      </c>
      <c r="BH16" s="71" t="s">
        <v>271</v>
      </c>
      <c r="BI16" s="71" t="s">
        <v>105</v>
      </c>
      <c r="BJ16" s="71" t="s">
        <v>182</v>
      </c>
      <c r="BK16" s="71" t="s">
        <v>284</v>
      </c>
      <c r="BX16" s="71" t="s">
        <v>337</v>
      </c>
    </row>
    <row r="17" spans="1:76" x14ac:dyDescent="0.25">
      <c r="A17" s="71" t="s">
        <v>260</v>
      </c>
      <c r="B17" s="71" t="s">
        <v>278</v>
      </c>
      <c r="C17" s="71" t="s">
        <v>261</v>
      </c>
      <c r="D17" s="121">
        <v>36526</v>
      </c>
      <c r="E17" s="71" t="s">
        <v>260</v>
      </c>
      <c r="F17" s="71">
        <v>8100</v>
      </c>
      <c r="G17" s="71" t="s">
        <v>105</v>
      </c>
      <c r="H17" s="71" t="s">
        <v>288</v>
      </c>
      <c r="I17" s="71">
        <v>1</v>
      </c>
      <c r="J17" s="71" t="s">
        <v>262</v>
      </c>
      <c r="K17" s="71">
        <v>0</v>
      </c>
      <c r="L17" s="121">
        <v>45307</v>
      </c>
      <c r="M17" s="71" t="s">
        <v>333</v>
      </c>
      <c r="N17" s="71">
        <v>4</v>
      </c>
      <c r="O17" s="71" t="s">
        <v>132</v>
      </c>
      <c r="P17" s="71" t="s">
        <v>263</v>
      </c>
      <c r="Q17" s="71" t="s">
        <v>264</v>
      </c>
      <c r="R17" s="71">
        <v>1000</v>
      </c>
      <c r="S17" s="71" t="s">
        <v>285</v>
      </c>
      <c r="T17" s="71">
        <v>20</v>
      </c>
      <c r="U17" s="71">
        <v>500</v>
      </c>
      <c r="V17" s="71">
        <v>460</v>
      </c>
      <c r="W17" s="71">
        <v>0</v>
      </c>
      <c r="X17" s="71">
        <v>460</v>
      </c>
      <c r="Y17" s="71">
        <v>30</v>
      </c>
      <c r="Z17" s="71">
        <v>12</v>
      </c>
      <c r="AA17" s="71">
        <v>10</v>
      </c>
      <c r="AB17" s="71">
        <v>120</v>
      </c>
      <c r="AC17" s="71">
        <v>40</v>
      </c>
      <c r="AF17" s="71">
        <v>100</v>
      </c>
      <c r="AG17" s="71">
        <v>92</v>
      </c>
      <c r="AH17" s="71">
        <v>0</v>
      </c>
      <c r="AI17" s="71">
        <v>92</v>
      </c>
      <c r="AJ17" s="71">
        <v>6</v>
      </c>
      <c r="AK17" s="71">
        <v>2.4</v>
      </c>
      <c r="AL17" s="71">
        <v>2</v>
      </c>
      <c r="AM17" s="71">
        <v>24</v>
      </c>
      <c r="AN17" s="71">
        <v>8</v>
      </c>
      <c r="AQ17" s="71">
        <v>0</v>
      </c>
      <c r="AR17" s="71">
        <v>1</v>
      </c>
      <c r="AS17" s="71">
        <v>1</v>
      </c>
      <c r="AT17" s="71">
        <v>1</v>
      </c>
      <c r="AU17" s="71">
        <v>1</v>
      </c>
      <c r="AV17" s="71">
        <v>0</v>
      </c>
      <c r="AW17" s="71" t="s">
        <v>266</v>
      </c>
      <c r="AX17" s="71" t="s">
        <v>266</v>
      </c>
      <c r="AY17" s="71" t="s">
        <v>267</v>
      </c>
      <c r="AZ17" s="71" t="s">
        <v>268</v>
      </c>
      <c r="BA17" s="71" t="s">
        <v>281</v>
      </c>
      <c r="BB17" s="71" t="s">
        <v>282</v>
      </c>
      <c r="BC17" s="71">
        <v>3968</v>
      </c>
      <c r="BD17" s="71" t="s">
        <v>283</v>
      </c>
      <c r="BE17" s="71">
        <v>0</v>
      </c>
      <c r="BF17" s="71" t="s">
        <v>270</v>
      </c>
      <c r="BG17" s="71" t="s">
        <v>270</v>
      </c>
      <c r="BH17" s="71" t="s">
        <v>271</v>
      </c>
      <c r="BI17" s="71" t="s">
        <v>105</v>
      </c>
      <c r="BJ17" s="71" t="s">
        <v>182</v>
      </c>
      <c r="BK17" s="71" t="s">
        <v>284</v>
      </c>
      <c r="BX17" s="71" t="s">
        <v>334</v>
      </c>
    </row>
    <row r="18" spans="1:76" x14ac:dyDescent="0.25">
      <c r="A18" s="71" t="s">
        <v>260</v>
      </c>
      <c r="B18" s="71" t="s">
        <v>278</v>
      </c>
      <c r="C18" s="71" t="s">
        <v>261</v>
      </c>
      <c r="D18" s="121">
        <v>36526</v>
      </c>
      <c r="E18" s="71" t="s">
        <v>260</v>
      </c>
      <c r="F18" s="71">
        <v>8079</v>
      </c>
      <c r="G18" s="71" t="s">
        <v>105</v>
      </c>
      <c r="H18" s="71" t="s">
        <v>288</v>
      </c>
      <c r="I18" s="71">
        <v>1</v>
      </c>
      <c r="J18" s="71" t="s">
        <v>262</v>
      </c>
      <c r="K18" s="71">
        <v>0</v>
      </c>
      <c r="L18" s="121">
        <v>45303</v>
      </c>
      <c r="M18" s="71" t="s">
        <v>338</v>
      </c>
      <c r="N18" s="71">
        <v>9</v>
      </c>
      <c r="O18" s="71" t="s">
        <v>132</v>
      </c>
      <c r="P18" s="71" t="s">
        <v>263</v>
      </c>
      <c r="Q18" s="71" t="s">
        <v>264</v>
      </c>
      <c r="R18" s="71">
        <v>1000</v>
      </c>
      <c r="S18" s="71" t="s">
        <v>285</v>
      </c>
      <c r="T18" s="71">
        <v>20</v>
      </c>
      <c r="U18" s="71">
        <v>215</v>
      </c>
      <c r="V18" s="71">
        <v>170</v>
      </c>
      <c r="W18" s="71">
        <v>330</v>
      </c>
      <c r="X18" s="71">
        <v>500</v>
      </c>
      <c r="Y18" s="71">
        <v>30</v>
      </c>
      <c r="Z18" s="71">
        <v>13</v>
      </c>
      <c r="AA18" s="71">
        <v>5</v>
      </c>
      <c r="AB18" s="71">
        <v>270</v>
      </c>
      <c r="AC18" s="71">
        <v>45</v>
      </c>
      <c r="AF18" s="71">
        <v>43</v>
      </c>
      <c r="AG18" s="71">
        <v>34</v>
      </c>
      <c r="AH18" s="71">
        <v>66</v>
      </c>
      <c r="AI18" s="71">
        <v>100</v>
      </c>
      <c r="AJ18" s="71">
        <v>6</v>
      </c>
      <c r="AK18" s="71">
        <v>2.6</v>
      </c>
      <c r="AL18" s="71">
        <v>1</v>
      </c>
      <c r="AM18" s="71">
        <v>54</v>
      </c>
      <c r="AN18" s="71">
        <v>9</v>
      </c>
      <c r="AQ18" s="71">
        <v>0</v>
      </c>
      <c r="AR18" s="71">
        <v>1</v>
      </c>
      <c r="AS18" s="71">
        <v>1</v>
      </c>
      <c r="AT18" s="71">
        <v>1</v>
      </c>
      <c r="AU18" s="71">
        <v>1</v>
      </c>
      <c r="AV18" s="71">
        <v>0</v>
      </c>
      <c r="AW18" s="71" t="s">
        <v>266</v>
      </c>
      <c r="AX18" s="71" t="s">
        <v>266</v>
      </c>
      <c r="AY18" s="71" t="s">
        <v>267</v>
      </c>
      <c r="AZ18" s="71" t="s">
        <v>268</v>
      </c>
      <c r="BA18" s="71" t="s">
        <v>281</v>
      </c>
      <c r="BB18" s="71" t="s">
        <v>282</v>
      </c>
      <c r="BC18" s="71">
        <v>3968</v>
      </c>
      <c r="BD18" s="71" t="s">
        <v>283</v>
      </c>
      <c r="BE18" s="71">
        <v>0</v>
      </c>
      <c r="BF18" s="71" t="s">
        <v>270</v>
      </c>
      <c r="BG18" s="71" t="s">
        <v>270</v>
      </c>
      <c r="BH18" s="71" t="s">
        <v>271</v>
      </c>
      <c r="BI18" s="71" t="s">
        <v>105</v>
      </c>
      <c r="BJ18" s="71" t="s">
        <v>182</v>
      </c>
      <c r="BK18" s="71" t="s">
        <v>284</v>
      </c>
      <c r="BX18" s="71" t="s">
        <v>335</v>
      </c>
    </row>
    <row r="19" spans="1:76" x14ac:dyDescent="0.25">
      <c r="A19" s="71" t="s">
        <v>260</v>
      </c>
      <c r="B19" s="71" t="s">
        <v>278</v>
      </c>
      <c r="C19" s="71" t="s">
        <v>261</v>
      </c>
      <c r="D19" s="121">
        <v>36526</v>
      </c>
      <c r="E19" s="71" t="s">
        <v>260</v>
      </c>
      <c r="F19" s="71">
        <v>8040</v>
      </c>
      <c r="G19" s="71" t="s">
        <v>105</v>
      </c>
      <c r="H19" s="71" t="s">
        <v>288</v>
      </c>
      <c r="I19" s="71">
        <v>1</v>
      </c>
      <c r="J19" s="71" t="s">
        <v>262</v>
      </c>
      <c r="K19" s="71">
        <v>0</v>
      </c>
      <c r="L19" s="121">
        <v>45294</v>
      </c>
      <c r="M19" s="71" t="s">
        <v>339</v>
      </c>
      <c r="N19" s="71">
        <v>5</v>
      </c>
      <c r="O19" s="71" t="s">
        <v>132</v>
      </c>
      <c r="P19" s="71" t="s">
        <v>263</v>
      </c>
      <c r="Q19" s="71" t="s">
        <v>264</v>
      </c>
      <c r="R19" s="71">
        <v>1000</v>
      </c>
      <c r="S19" s="71" t="s">
        <v>285</v>
      </c>
      <c r="T19" s="71">
        <v>20</v>
      </c>
      <c r="U19" s="71">
        <v>260</v>
      </c>
      <c r="V19" s="71">
        <v>215</v>
      </c>
      <c r="W19" s="71">
        <v>0</v>
      </c>
      <c r="X19" s="71">
        <v>215</v>
      </c>
      <c r="Y19" s="71">
        <v>30</v>
      </c>
      <c r="Z19" s="71">
        <v>9</v>
      </c>
      <c r="AA19" s="71">
        <v>9</v>
      </c>
      <c r="AB19" s="71">
        <v>150</v>
      </c>
      <c r="AC19" s="71">
        <v>45</v>
      </c>
      <c r="AF19" s="71">
        <v>52</v>
      </c>
      <c r="AG19" s="71">
        <v>43</v>
      </c>
      <c r="AH19" s="71">
        <v>0</v>
      </c>
      <c r="AI19" s="71">
        <v>43</v>
      </c>
      <c r="AJ19" s="71">
        <v>6</v>
      </c>
      <c r="AK19" s="71">
        <v>1.8</v>
      </c>
      <c r="AL19" s="71">
        <v>1.8</v>
      </c>
      <c r="AM19" s="71">
        <v>30</v>
      </c>
      <c r="AN19" s="71">
        <v>9</v>
      </c>
      <c r="AQ19" s="71">
        <v>0</v>
      </c>
      <c r="AR19" s="71">
        <v>1</v>
      </c>
      <c r="AS19" s="71">
        <v>1</v>
      </c>
      <c r="AT19" s="71">
        <v>1</v>
      </c>
      <c r="AU19" s="71">
        <v>1</v>
      </c>
      <c r="AV19" s="71">
        <v>0</v>
      </c>
      <c r="AW19" s="71" t="s">
        <v>266</v>
      </c>
      <c r="AX19" s="71" t="s">
        <v>266</v>
      </c>
      <c r="AY19" s="71" t="s">
        <v>267</v>
      </c>
      <c r="AZ19" s="71" t="s">
        <v>268</v>
      </c>
      <c r="BA19" s="71" t="s">
        <v>281</v>
      </c>
      <c r="BB19" s="71" t="s">
        <v>282</v>
      </c>
      <c r="BC19" s="71">
        <v>3968</v>
      </c>
      <c r="BD19" s="71" t="s">
        <v>283</v>
      </c>
      <c r="BE19" s="71">
        <v>0</v>
      </c>
      <c r="BF19" s="71" t="s">
        <v>270</v>
      </c>
      <c r="BG19" s="71" t="s">
        <v>270</v>
      </c>
      <c r="BH19" s="71" t="s">
        <v>271</v>
      </c>
      <c r="BI19" s="71" t="s">
        <v>105</v>
      </c>
      <c r="BJ19" s="71" t="s">
        <v>182</v>
      </c>
      <c r="BK19" s="71" t="s">
        <v>284</v>
      </c>
      <c r="BX19" s="71" t="s">
        <v>326</v>
      </c>
    </row>
    <row r="20" spans="1:76" x14ac:dyDescent="0.25">
      <c r="A20" s="71" t="s">
        <v>260</v>
      </c>
      <c r="B20" s="71" t="s">
        <v>278</v>
      </c>
      <c r="C20" s="71" t="s">
        <v>261</v>
      </c>
      <c r="D20" s="121">
        <v>36526</v>
      </c>
      <c r="E20" s="71" t="s">
        <v>260</v>
      </c>
      <c r="F20" s="71">
        <v>8032</v>
      </c>
      <c r="G20" s="71" t="s">
        <v>105</v>
      </c>
      <c r="H20" s="71" t="s">
        <v>288</v>
      </c>
      <c r="I20" s="71">
        <v>1</v>
      </c>
      <c r="J20" s="71" t="s">
        <v>262</v>
      </c>
      <c r="K20" s="71">
        <v>0</v>
      </c>
      <c r="L20" s="121">
        <v>45289</v>
      </c>
      <c r="M20" s="71" t="s">
        <v>317</v>
      </c>
      <c r="N20" s="71">
        <v>9</v>
      </c>
      <c r="O20" s="71" t="s">
        <v>132</v>
      </c>
      <c r="P20" s="71" t="s">
        <v>263</v>
      </c>
      <c r="Q20" s="71" t="s">
        <v>264</v>
      </c>
      <c r="R20" s="71">
        <v>1000</v>
      </c>
      <c r="S20" s="71" t="s">
        <v>285</v>
      </c>
      <c r="T20" s="71">
        <v>20</v>
      </c>
      <c r="U20" s="71">
        <v>340</v>
      </c>
      <c r="V20" s="71">
        <v>260</v>
      </c>
      <c r="W20" s="71">
        <v>0</v>
      </c>
      <c r="X20" s="71">
        <v>260</v>
      </c>
      <c r="Y20" s="71">
        <v>30</v>
      </c>
      <c r="Z20" s="71">
        <v>10</v>
      </c>
      <c r="AA20" s="71">
        <v>8.89</v>
      </c>
      <c r="AB20" s="71">
        <v>270</v>
      </c>
      <c r="AC20" s="71">
        <v>80</v>
      </c>
      <c r="AF20" s="71">
        <v>68</v>
      </c>
      <c r="AG20" s="71">
        <v>52</v>
      </c>
      <c r="AH20" s="71">
        <v>0</v>
      </c>
      <c r="AI20" s="71">
        <v>52</v>
      </c>
      <c r="AJ20" s="71">
        <v>6</v>
      </c>
      <c r="AK20" s="71">
        <v>2</v>
      </c>
      <c r="AL20" s="71">
        <v>1.78</v>
      </c>
      <c r="AM20" s="71">
        <v>54</v>
      </c>
      <c r="AN20" s="71">
        <v>16</v>
      </c>
      <c r="AQ20" s="71">
        <v>0</v>
      </c>
      <c r="AR20" s="71">
        <v>1</v>
      </c>
      <c r="AS20" s="71">
        <v>1</v>
      </c>
      <c r="AT20" s="71">
        <v>1</v>
      </c>
      <c r="AU20" s="71">
        <v>1</v>
      </c>
      <c r="AV20" s="71">
        <v>0</v>
      </c>
      <c r="AW20" s="71" t="s">
        <v>266</v>
      </c>
      <c r="AX20" s="71" t="s">
        <v>266</v>
      </c>
      <c r="AY20" s="71" t="s">
        <v>267</v>
      </c>
      <c r="AZ20" s="71" t="s">
        <v>268</v>
      </c>
      <c r="BA20" s="71" t="s">
        <v>281</v>
      </c>
      <c r="BB20" s="71" t="s">
        <v>282</v>
      </c>
      <c r="BC20" s="71">
        <v>3968</v>
      </c>
      <c r="BD20" s="71" t="s">
        <v>283</v>
      </c>
      <c r="BE20" s="71">
        <v>0</v>
      </c>
      <c r="BF20" s="71" t="s">
        <v>270</v>
      </c>
      <c r="BG20" s="71" t="s">
        <v>270</v>
      </c>
      <c r="BH20" s="71" t="s">
        <v>271</v>
      </c>
      <c r="BI20" s="71" t="s">
        <v>105</v>
      </c>
      <c r="BJ20" s="71" t="s">
        <v>182</v>
      </c>
      <c r="BK20" s="71" t="s">
        <v>284</v>
      </c>
      <c r="BX20" s="71" t="s">
        <v>337</v>
      </c>
    </row>
    <row r="21" spans="1:76" x14ac:dyDescent="0.25">
      <c r="A21" s="71" t="s">
        <v>260</v>
      </c>
      <c r="B21" s="71" t="s">
        <v>278</v>
      </c>
      <c r="C21" s="71" t="s">
        <v>261</v>
      </c>
      <c r="D21" s="121">
        <v>36526</v>
      </c>
      <c r="E21" s="71" t="s">
        <v>260</v>
      </c>
      <c r="F21" s="71">
        <v>8100</v>
      </c>
      <c r="G21" s="71" t="s">
        <v>105</v>
      </c>
      <c r="H21" s="71" t="s">
        <v>289</v>
      </c>
      <c r="I21" s="71">
        <v>1</v>
      </c>
      <c r="J21" s="71" t="s">
        <v>262</v>
      </c>
      <c r="K21" s="71">
        <v>0</v>
      </c>
      <c r="L21" s="121">
        <v>45307</v>
      </c>
      <c r="M21" s="71" t="s">
        <v>340</v>
      </c>
      <c r="N21" s="71">
        <v>4</v>
      </c>
      <c r="O21" s="71" t="s">
        <v>280</v>
      </c>
      <c r="P21" s="71" t="s">
        <v>263</v>
      </c>
      <c r="Q21" s="71" t="s">
        <v>264</v>
      </c>
      <c r="R21" s="71">
        <v>1000</v>
      </c>
      <c r="S21" s="71" t="s">
        <v>265</v>
      </c>
      <c r="T21" s="71">
        <v>100</v>
      </c>
      <c r="U21" s="71">
        <v>390</v>
      </c>
      <c r="V21" s="71">
        <v>370</v>
      </c>
      <c r="W21" s="71">
        <v>0</v>
      </c>
      <c r="X21" s="71">
        <v>370</v>
      </c>
      <c r="Y21" s="71">
        <v>5</v>
      </c>
      <c r="Z21" s="71">
        <v>5</v>
      </c>
      <c r="AA21" s="71">
        <v>5</v>
      </c>
      <c r="AB21" s="71">
        <v>20</v>
      </c>
      <c r="AC21" s="71">
        <v>20</v>
      </c>
      <c r="AF21" s="71">
        <v>390</v>
      </c>
      <c r="AG21" s="71">
        <v>370</v>
      </c>
      <c r="AH21" s="71">
        <v>0</v>
      </c>
      <c r="AI21" s="71">
        <v>370</v>
      </c>
      <c r="AJ21" s="71">
        <v>5</v>
      </c>
      <c r="AK21" s="71">
        <v>5</v>
      </c>
      <c r="AL21" s="71">
        <v>5</v>
      </c>
      <c r="AM21" s="71">
        <v>20</v>
      </c>
      <c r="AN21" s="71">
        <v>20</v>
      </c>
      <c r="AQ21" s="71">
        <v>0</v>
      </c>
      <c r="AR21" s="71">
        <v>1</v>
      </c>
      <c r="AS21" s="71">
        <v>1</v>
      </c>
      <c r="AT21" s="71">
        <v>1</v>
      </c>
      <c r="AU21" s="71">
        <v>1</v>
      </c>
      <c r="AV21" s="71">
        <v>0</v>
      </c>
      <c r="AW21" s="71" t="s">
        <v>266</v>
      </c>
      <c r="AX21" s="71" t="s">
        <v>266</v>
      </c>
      <c r="AY21" s="71" t="s">
        <v>267</v>
      </c>
      <c r="AZ21" s="71" t="s">
        <v>268</v>
      </c>
      <c r="BA21" s="71" t="s">
        <v>281</v>
      </c>
      <c r="BB21" s="71" t="s">
        <v>282</v>
      </c>
      <c r="BC21" s="71">
        <v>3968</v>
      </c>
      <c r="BD21" s="71" t="s">
        <v>283</v>
      </c>
      <c r="BE21" s="71">
        <v>0</v>
      </c>
      <c r="BF21" s="71" t="s">
        <v>270</v>
      </c>
      <c r="BG21" s="71" t="s">
        <v>270</v>
      </c>
      <c r="BH21" s="71" t="s">
        <v>271</v>
      </c>
      <c r="BI21" s="71" t="s">
        <v>105</v>
      </c>
      <c r="BJ21" s="71" t="s">
        <v>182</v>
      </c>
      <c r="BK21" s="71" t="s">
        <v>284</v>
      </c>
      <c r="BX21" s="71" t="s">
        <v>322</v>
      </c>
    </row>
    <row r="22" spans="1:76" x14ac:dyDescent="0.25">
      <c r="A22" s="71" t="s">
        <v>260</v>
      </c>
      <c r="B22" s="71" t="s">
        <v>278</v>
      </c>
      <c r="C22" s="71" t="s">
        <v>261</v>
      </c>
      <c r="D22" s="121">
        <v>36526</v>
      </c>
      <c r="E22" s="71" t="s">
        <v>260</v>
      </c>
      <c r="F22" s="71">
        <v>8079</v>
      </c>
      <c r="G22" s="71" t="s">
        <v>105</v>
      </c>
      <c r="H22" s="71" t="s">
        <v>289</v>
      </c>
      <c r="I22" s="71">
        <v>1</v>
      </c>
      <c r="J22" s="71" t="s">
        <v>262</v>
      </c>
      <c r="K22" s="71">
        <v>0</v>
      </c>
      <c r="L22" s="121">
        <v>45303</v>
      </c>
      <c r="M22" s="71" t="s">
        <v>341</v>
      </c>
      <c r="N22" s="71">
        <v>9</v>
      </c>
      <c r="O22" s="71" t="s">
        <v>280</v>
      </c>
      <c r="P22" s="71" t="s">
        <v>263</v>
      </c>
      <c r="Q22" s="71" t="s">
        <v>264</v>
      </c>
      <c r="R22" s="71">
        <v>1000</v>
      </c>
      <c r="S22" s="71" t="s">
        <v>265</v>
      </c>
      <c r="T22" s="71">
        <v>100</v>
      </c>
      <c r="U22" s="71">
        <v>440</v>
      </c>
      <c r="V22" s="71">
        <v>390</v>
      </c>
      <c r="W22" s="71">
        <v>0</v>
      </c>
      <c r="X22" s="71">
        <v>390</v>
      </c>
      <c r="Y22" s="71">
        <v>5</v>
      </c>
      <c r="Z22" s="71">
        <v>5</v>
      </c>
      <c r="AA22" s="71">
        <v>5.56</v>
      </c>
      <c r="AB22" s="71">
        <v>45</v>
      </c>
      <c r="AC22" s="71">
        <v>50</v>
      </c>
      <c r="AF22" s="71">
        <v>440</v>
      </c>
      <c r="AG22" s="71">
        <v>390</v>
      </c>
      <c r="AH22" s="71">
        <v>0</v>
      </c>
      <c r="AI22" s="71">
        <v>390</v>
      </c>
      <c r="AJ22" s="71">
        <v>5</v>
      </c>
      <c r="AK22" s="71">
        <v>5</v>
      </c>
      <c r="AL22" s="71">
        <v>5.56</v>
      </c>
      <c r="AM22" s="71">
        <v>45</v>
      </c>
      <c r="AN22" s="71">
        <v>50</v>
      </c>
      <c r="AQ22" s="71">
        <v>0</v>
      </c>
      <c r="AR22" s="71">
        <v>1</v>
      </c>
      <c r="AS22" s="71">
        <v>1</v>
      </c>
      <c r="AT22" s="71">
        <v>1</v>
      </c>
      <c r="AU22" s="71">
        <v>1</v>
      </c>
      <c r="AV22" s="71">
        <v>0</v>
      </c>
      <c r="AW22" s="71" t="s">
        <v>266</v>
      </c>
      <c r="AX22" s="71" t="s">
        <v>266</v>
      </c>
      <c r="AY22" s="71" t="s">
        <v>267</v>
      </c>
      <c r="AZ22" s="71" t="s">
        <v>268</v>
      </c>
      <c r="BA22" s="71" t="s">
        <v>281</v>
      </c>
      <c r="BB22" s="71" t="s">
        <v>282</v>
      </c>
      <c r="BC22" s="71">
        <v>3968</v>
      </c>
      <c r="BD22" s="71" t="s">
        <v>283</v>
      </c>
      <c r="BE22" s="71">
        <v>0</v>
      </c>
      <c r="BF22" s="71" t="s">
        <v>270</v>
      </c>
      <c r="BG22" s="71" t="s">
        <v>270</v>
      </c>
      <c r="BH22" s="71" t="s">
        <v>271</v>
      </c>
      <c r="BI22" s="71" t="s">
        <v>105</v>
      </c>
      <c r="BJ22" s="71" t="s">
        <v>182</v>
      </c>
      <c r="BK22" s="71" t="s">
        <v>284</v>
      </c>
      <c r="BX22" s="71" t="s">
        <v>342</v>
      </c>
    </row>
    <row r="23" spans="1:76" x14ac:dyDescent="0.25">
      <c r="A23" s="71" t="s">
        <v>260</v>
      </c>
      <c r="B23" s="71" t="s">
        <v>278</v>
      </c>
      <c r="C23" s="71" t="s">
        <v>261</v>
      </c>
      <c r="D23" s="121">
        <v>36526</v>
      </c>
      <c r="E23" s="71" t="s">
        <v>260</v>
      </c>
      <c r="F23" s="71">
        <v>8040</v>
      </c>
      <c r="G23" s="71" t="s">
        <v>105</v>
      </c>
      <c r="H23" s="71" t="s">
        <v>289</v>
      </c>
      <c r="I23" s="71">
        <v>1</v>
      </c>
      <c r="J23" s="71" t="s">
        <v>262</v>
      </c>
      <c r="K23" s="71">
        <v>0</v>
      </c>
      <c r="L23" s="121">
        <v>45294</v>
      </c>
      <c r="M23" s="71" t="s">
        <v>343</v>
      </c>
      <c r="N23" s="71">
        <v>5</v>
      </c>
      <c r="O23" s="71" t="s">
        <v>280</v>
      </c>
      <c r="P23" s="71" t="s">
        <v>263</v>
      </c>
      <c r="Q23" s="71" t="s">
        <v>264</v>
      </c>
      <c r="R23" s="71">
        <v>1000</v>
      </c>
      <c r="S23" s="71" t="s">
        <v>265</v>
      </c>
      <c r="T23" s="71">
        <v>100</v>
      </c>
      <c r="U23" s="71">
        <v>440</v>
      </c>
      <c r="V23" s="71">
        <v>440</v>
      </c>
      <c r="W23" s="71">
        <v>0</v>
      </c>
      <c r="X23" s="71">
        <v>440</v>
      </c>
      <c r="Y23" s="71">
        <v>5</v>
      </c>
      <c r="Z23" s="71">
        <v>5</v>
      </c>
      <c r="AA23" s="71">
        <v>0</v>
      </c>
      <c r="AB23" s="71">
        <v>25</v>
      </c>
      <c r="AC23" s="71">
        <v>0</v>
      </c>
      <c r="AF23" s="71">
        <v>440</v>
      </c>
      <c r="AG23" s="71">
        <v>440</v>
      </c>
      <c r="AH23" s="71">
        <v>0</v>
      </c>
      <c r="AI23" s="71">
        <v>440</v>
      </c>
      <c r="AJ23" s="71">
        <v>5</v>
      </c>
      <c r="AK23" s="71">
        <v>5</v>
      </c>
      <c r="AL23" s="71">
        <v>0</v>
      </c>
      <c r="AM23" s="71">
        <v>25</v>
      </c>
      <c r="AN23" s="71">
        <v>0</v>
      </c>
      <c r="AQ23" s="71">
        <v>0</v>
      </c>
      <c r="AR23" s="71">
        <v>1</v>
      </c>
      <c r="AS23" s="71">
        <v>1</v>
      </c>
      <c r="AT23" s="71">
        <v>1</v>
      </c>
      <c r="AU23" s="71">
        <v>1</v>
      </c>
      <c r="AV23" s="71">
        <v>0</v>
      </c>
      <c r="AW23" s="71" t="s">
        <v>266</v>
      </c>
      <c r="AX23" s="71" t="s">
        <v>266</v>
      </c>
      <c r="AY23" s="71" t="s">
        <v>267</v>
      </c>
      <c r="AZ23" s="71" t="s">
        <v>268</v>
      </c>
      <c r="BA23" s="71" t="s">
        <v>281</v>
      </c>
      <c r="BB23" s="71" t="s">
        <v>282</v>
      </c>
      <c r="BC23" s="71">
        <v>3968</v>
      </c>
      <c r="BD23" s="71" t="s">
        <v>283</v>
      </c>
      <c r="BE23" s="71">
        <v>0</v>
      </c>
      <c r="BF23" s="71" t="s">
        <v>270</v>
      </c>
      <c r="BG23" s="71" t="s">
        <v>344</v>
      </c>
      <c r="BH23" s="71" t="s">
        <v>271</v>
      </c>
      <c r="BI23" s="71" t="s">
        <v>105</v>
      </c>
      <c r="BJ23" s="71" t="s">
        <v>182</v>
      </c>
      <c r="BK23" s="71" t="s">
        <v>284</v>
      </c>
      <c r="BX23" s="71" t="s">
        <v>345</v>
      </c>
    </row>
    <row r="24" spans="1:76" x14ac:dyDescent="0.25">
      <c r="A24" s="71" t="s">
        <v>260</v>
      </c>
      <c r="B24" s="71" t="s">
        <v>278</v>
      </c>
      <c r="C24" s="71" t="s">
        <v>261</v>
      </c>
      <c r="D24" s="121">
        <v>36526</v>
      </c>
      <c r="E24" s="71" t="s">
        <v>260</v>
      </c>
      <c r="F24" s="71">
        <v>8032</v>
      </c>
      <c r="G24" s="71" t="s">
        <v>105</v>
      </c>
      <c r="H24" s="71" t="s">
        <v>289</v>
      </c>
      <c r="I24" s="71">
        <v>1</v>
      </c>
      <c r="J24" s="71" t="s">
        <v>262</v>
      </c>
      <c r="K24" s="71">
        <v>0</v>
      </c>
      <c r="L24" s="121">
        <v>45289</v>
      </c>
      <c r="M24" s="71" t="s">
        <v>346</v>
      </c>
      <c r="N24" s="71">
        <v>9</v>
      </c>
      <c r="O24" s="71" t="s">
        <v>280</v>
      </c>
      <c r="P24" s="71" t="s">
        <v>263</v>
      </c>
      <c r="Q24" s="71" t="s">
        <v>264</v>
      </c>
      <c r="R24" s="71">
        <v>1000</v>
      </c>
      <c r="S24" s="71" t="s">
        <v>265</v>
      </c>
      <c r="T24" s="71">
        <v>100</v>
      </c>
      <c r="U24" s="71">
        <v>440</v>
      </c>
      <c r="V24" s="71">
        <v>440</v>
      </c>
      <c r="W24" s="71">
        <v>0</v>
      </c>
      <c r="X24" s="71">
        <v>440</v>
      </c>
      <c r="Y24" s="71">
        <v>5</v>
      </c>
      <c r="Z24" s="71">
        <v>0</v>
      </c>
      <c r="AA24" s="71">
        <v>0</v>
      </c>
      <c r="AB24" s="71">
        <v>45</v>
      </c>
      <c r="AC24" s="71">
        <v>0</v>
      </c>
      <c r="AF24" s="71">
        <v>440</v>
      </c>
      <c r="AG24" s="71">
        <v>440</v>
      </c>
      <c r="AH24" s="71">
        <v>0</v>
      </c>
      <c r="AI24" s="71">
        <v>440</v>
      </c>
      <c r="AJ24" s="71">
        <v>5</v>
      </c>
      <c r="AK24" s="71">
        <v>0</v>
      </c>
      <c r="AL24" s="71">
        <v>0</v>
      </c>
      <c r="AM24" s="71">
        <v>45</v>
      </c>
      <c r="AN24" s="71">
        <v>0</v>
      </c>
      <c r="AQ24" s="71">
        <v>0</v>
      </c>
      <c r="AR24" s="71">
        <v>1</v>
      </c>
      <c r="AS24" s="71">
        <v>1</v>
      </c>
      <c r="AT24" s="71">
        <v>1</v>
      </c>
      <c r="AU24" s="71">
        <v>1</v>
      </c>
      <c r="AV24" s="71">
        <v>0</v>
      </c>
      <c r="AW24" s="71" t="s">
        <v>266</v>
      </c>
      <c r="AX24" s="71" t="s">
        <v>266</v>
      </c>
      <c r="AY24" s="71" t="s">
        <v>267</v>
      </c>
      <c r="AZ24" s="71" t="s">
        <v>268</v>
      </c>
      <c r="BA24" s="71" t="s">
        <v>281</v>
      </c>
      <c r="BB24" s="71" t="s">
        <v>282</v>
      </c>
      <c r="BC24" s="71">
        <v>3968</v>
      </c>
      <c r="BD24" s="71" t="s">
        <v>283</v>
      </c>
      <c r="BE24" s="71">
        <v>0</v>
      </c>
      <c r="BF24" s="71" t="s">
        <v>270</v>
      </c>
      <c r="BG24" s="71" t="s">
        <v>312</v>
      </c>
      <c r="BH24" s="71" t="s">
        <v>271</v>
      </c>
      <c r="BI24" s="71" t="s">
        <v>105</v>
      </c>
      <c r="BJ24" s="71" t="s">
        <v>182</v>
      </c>
      <c r="BK24" s="71" t="s">
        <v>284</v>
      </c>
      <c r="BX24" s="71" t="s">
        <v>347</v>
      </c>
    </row>
    <row r="25" spans="1:76" x14ac:dyDescent="0.25">
      <c r="A25" s="71" t="s">
        <v>260</v>
      </c>
      <c r="B25" s="71" t="s">
        <v>278</v>
      </c>
      <c r="C25" s="71" t="s">
        <v>261</v>
      </c>
      <c r="D25" s="121">
        <v>36526</v>
      </c>
      <c r="E25" s="71" t="s">
        <v>260</v>
      </c>
      <c r="F25" s="71">
        <v>8100</v>
      </c>
      <c r="G25" s="71" t="s">
        <v>105</v>
      </c>
      <c r="H25" s="71" t="s">
        <v>289</v>
      </c>
      <c r="I25" s="71">
        <v>2</v>
      </c>
      <c r="J25" s="71" t="s">
        <v>262</v>
      </c>
      <c r="K25" s="71">
        <v>0</v>
      </c>
      <c r="L25" s="121">
        <v>45307</v>
      </c>
      <c r="M25" s="71" t="s">
        <v>340</v>
      </c>
      <c r="N25" s="71">
        <v>4</v>
      </c>
      <c r="O25" s="71" t="s">
        <v>132</v>
      </c>
      <c r="P25" s="71" t="s">
        <v>263</v>
      </c>
      <c r="Q25" s="71" t="s">
        <v>264</v>
      </c>
      <c r="R25" s="71">
        <v>1200</v>
      </c>
      <c r="S25" s="71" t="s">
        <v>285</v>
      </c>
      <c r="T25" s="71">
        <v>20</v>
      </c>
      <c r="U25" s="71">
        <v>900</v>
      </c>
      <c r="V25" s="71">
        <v>830</v>
      </c>
      <c r="W25" s="71">
        <v>0</v>
      </c>
      <c r="X25" s="71">
        <v>830</v>
      </c>
      <c r="Y25" s="71">
        <v>20</v>
      </c>
      <c r="Z25" s="71">
        <v>20</v>
      </c>
      <c r="AA25" s="71">
        <v>17.5</v>
      </c>
      <c r="AB25" s="71">
        <v>80</v>
      </c>
      <c r="AC25" s="71">
        <v>70</v>
      </c>
      <c r="AF25" s="71">
        <v>180</v>
      </c>
      <c r="AG25" s="71">
        <v>166</v>
      </c>
      <c r="AH25" s="71">
        <v>0</v>
      </c>
      <c r="AI25" s="71">
        <v>166</v>
      </c>
      <c r="AJ25" s="71">
        <v>4</v>
      </c>
      <c r="AK25" s="71">
        <v>4</v>
      </c>
      <c r="AL25" s="71">
        <v>3.5</v>
      </c>
      <c r="AM25" s="71">
        <v>16</v>
      </c>
      <c r="AN25" s="71">
        <v>14</v>
      </c>
      <c r="AQ25" s="71">
        <v>0</v>
      </c>
      <c r="AR25" s="71">
        <v>1</v>
      </c>
      <c r="AS25" s="71">
        <v>1</v>
      </c>
      <c r="AT25" s="71">
        <v>1</v>
      </c>
      <c r="AU25" s="71">
        <v>1</v>
      </c>
      <c r="AV25" s="71">
        <v>0</v>
      </c>
      <c r="AW25" s="71" t="s">
        <v>266</v>
      </c>
      <c r="AX25" s="71" t="s">
        <v>266</v>
      </c>
      <c r="AY25" s="71" t="s">
        <v>267</v>
      </c>
      <c r="AZ25" s="71" t="s">
        <v>268</v>
      </c>
      <c r="BA25" s="71" t="s">
        <v>281</v>
      </c>
      <c r="BB25" s="71" t="s">
        <v>282</v>
      </c>
      <c r="BC25" s="71">
        <v>3968</v>
      </c>
      <c r="BD25" s="71" t="s">
        <v>283</v>
      </c>
      <c r="BE25" s="71">
        <v>0</v>
      </c>
      <c r="BF25" s="71" t="s">
        <v>270</v>
      </c>
      <c r="BG25" s="71" t="s">
        <v>270</v>
      </c>
      <c r="BH25" s="71" t="s">
        <v>271</v>
      </c>
      <c r="BI25" s="71" t="s">
        <v>105</v>
      </c>
      <c r="BJ25" s="71" t="s">
        <v>182</v>
      </c>
      <c r="BK25" s="71" t="s">
        <v>284</v>
      </c>
      <c r="BX25" s="71" t="s">
        <v>322</v>
      </c>
    </row>
    <row r="26" spans="1:76" x14ac:dyDescent="0.25">
      <c r="A26" s="71" t="s">
        <v>260</v>
      </c>
      <c r="B26" s="71" t="s">
        <v>278</v>
      </c>
      <c r="C26" s="71" t="s">
        <v>261</v>
      </c>
      <c r="D26" s="121">
        <v>36526</v>
      </c>
      <c r="E26" s="71" t="s">
        <v>260</v>
      </c>
      <c r="F26" s="71">
        <v>8079</v>
      </c>
      <c r="G26" s="71" t="s">
        <v>105</v>
      </c>
      <c r="H26" s="71" t="s">
        <v>289</v>
      </c>
      <c r="I26" s="71">
        <v>2</v>
      </c>
      <c r="J26" s="71" t="s">
        <v>262</v>
      </c>
      <c r="K26" s="71">
        <v>0</v>
      </c>
      <c r="L26" s="121">
        <v>45303</v>
      </c>
      <c r="M26" s="71" t="s">
        <v>348</v>
      </c>
      <c r="N26" s="71">
        <v>9</v>
      </c>
      <c r="O26" s="71" t="s">
        <v>132</v>
      </c>
      <c r="P26" s="71" t="s">
        <v>263</v>
      </c>
      <c r="Q26" s="71" t="s">
        <v>264</v>
      </c>
      <c r="R26" s="71">
        <v>1200</v>
      </c>
      <c r="S26" s="71" t="s">
        <v>285</v>
      </c>
      <c r="T26" s="71">
        <v>20</v>
      </c>
      <c r="U26" s="71">
        <v>430</v>
      </c>
      <c r="V26" s="71">
        <v>280</v>
      </c>
      <c r="W26" s="71">
        <v>620</v>
      </c>
      <c r="X26" s="71">
        <v>900</v>
      </c>
      <c r="Y26" s="71">
        <v>20</v>
      </c>
      <c r="Z26" s="71">
        <v>20</v>
      </c>
      <c r="AA26" s="71">
        <v>16.670000000000002</v>
      </c>
      <c r="AB26" s="71">
        <v>180</v>
      </c>
      <c r="AC26" s="71">
        <v>150</v>
      </c>
      <c r="AF26" s="71">
        <v>86</v>
      </c>
      <c r="AG26" s="71">
        <v>56</v>
      </c>
      <c r="AH26" s="71">
        <v>124</v>
      </c>
      <c r="AI26" s="71">
        <v>180</v>
      </c>
      <c r="AJ26" s="71">
        <v>4</v>
      </c>
      <c r="AK26" s="71">
        <v>4</v>
      </c>
      <c r="AL26" s="71">
        <v>3.33</v>
      </c>
      <c r="AM26" s="71">
        <v>36</v>
      </c>
      <c r="AN26" s="71">
        <v>30</v>
      </c>
      <c r="AQ26" s="71">
        <v>0</v>
      </c>
      <c r="AR26" s="71">
        <v>1</v>
      </c>
      <c r="AS26" s="71">
        <v>1</v>
      </c>
      <c r="AT26" s="71">
        <v>1</v>
      </c>
      <c r="AU26" s="71">
        <v>1</v>
      </c>
      <c r="AV26" s="71">
        <v>0</v>
      </c>
      <c r="AW26" s="71" t="s">
        <v>266</v>
      </c>
      <c r="AX26" s="71" t="s">
        <v>266</v>
      </c>
      <c r="AY26" s="71" t="s">
        <v>267</v>
      </c>
      <c r="AZ26" s="71" t="s">
        <v>268</v>
      </c>
      <c r="BA26" s="71" t="s">
        <v>281</v>
      </c>
      <c r="BB26" s="71" t="s">
        <v>282</v>
      </c>
      <c r="BC26" s="71">
        <v>3968</v>
      </c>
      <c r="BD26" s="71" t="s">
        <v>283</v>
      </c>
      <c r="BE26" s="71">
        <v>0</v>
      </c>
      <c r="BF26" s="71" t="s">
        <v>270</v>
      </c>
      <c r="BG26" s="71" t="s">
        <v>270</v>
      </c>
      <c r="BH26" s="71" t="s">
        <v>271</v>
      </c>
      <c r="BI26" s="71" t="s">
        <v>105</v>
      </c>
      <c r="BJ26" s="71" t="s">
        <v>182</v>
      </c>
      <c r="BK26" s="71" t="s">
        <v>284</v>
      </c>
      <c r="BX26" s="71" t="s">
        <v>349</v>
      </c>
    </row>
    <row r="27" spans="1:76" x14ac:dyDescent="0.25">
      <c r="A27" s="71" t="s">
        <v>260</v>
      </c>
      <c r="B27" s="71" t="s">
        <v>278</v>
      </c>
      <c r="C27" s="71" t="s">
        <v>261</v>
      </c>
      <c r="D27" s="121">
        <v>36526</v>
      </c>
      <c r="E27" s="71" t="s">
        <v>260</v>
      </c>
      <c r="F27" s="71">
        <v>8040</v>
      </c>
      <c r="G27" s="71" t="s">
        <v>105</v>
      </c>
      <c r="H27" s="71" t="s">
        <v>289</v>
      </c>
      <c r="I27" s="71">
        <v>2</v>
      </c>
      <c r="J27" s="71" t="s">
        <v>262</v>
      </c>
      <c r="K27" s="71">
        <v>0</v>
      </c>
      <c r="L27" s="121">
        <v>45294</v>
      </c>
      <c r="M27" s="71" t="s">
        <v>350</v>
      </c>
      <c r="N27" s="71">
        <v>5</v>
      </c>
      <c r="O27" s="71" t="s">
        <v>132</v>
      </c>
      <c r="P27" s="71" t="s">
        <v>263</v>
      </c>
      <c r="Q27" s="71" t="s">
        <v>264</v>
      </c>
      <c r="R27" s="71">
        <v>1200</v>
      </c>
      <c r="S27" s="71" t="s">
        <v>285</v>
      </c>
      <c r="T27" s="71">
        <v>20</v>
      </c>
      <c r="U27" s="71">
        <v>540</v>
      </c>
      <c r="V27" s="71">
        <v>430</v>
      </c>
      <c r="W27" s="71">
        <v>0</v>
      </c>
      <c r="X27" s="71">
        <v>430</v>
      </c>
      <c r="Y27" s="71">
        <v>20</v>
      </c>
      <c r="Z27" s="71">
        <v>20</v>
      </c>
      <c r="AA27" s="71">
        <v>22</v>
      </c>
      <c r="AB27" s="71">
        <v>100</v>
      </c>
      <c r="AC27" s="71">
        <v>110</v>
      </c>
      <c r="AF27" s="71">
        <v>108</v>
      </c>
      <c r="AG27" s="71">
        <v>86</v>
      </c>
      <c r="AH27" s="71">
        <v>0</v>
      </c>
      <c r="AI27" s="71">
        <v>86</v>
      </c>
      <c r="AJ27" s="71">
        <v>4</v>
      </c>
      <c r="AK27" s="71">
        <v>4</v>
      </c>
      <c r="AL27" s="71">
        <v>4.4000000000000004</v>
      </c>
      <c r="AM27" s="71">
        <v>20</v>
      </c>
      <c r="AN27" s="71">
        <v>22</v>
      </c>
      <c r="AQ27" s="71">
        <v>0</v>
      </c>
      <c r="AR27" s="71">
        <v>1</v>
      </c>
      <c r="AS27" s="71">
        <v>1</v>
      </c>
      <c r="AT27" s="71">
        <v>1</v>
      </c>
      <c r="AU27" s="71">
        <v>1</v>
      </c>
      <c r="AV27" s="71">
        <v>0</v>
      </c>
      <c r="AW27" s="71" t="s">
        <v>266</v>
      </c>
      <c r="AX27" s="71" t="s">
        <v>266</v>
      </c>
      <c r="AY27" s="71" t="s">
        <v>267</v>
      </c>
      <c r="AZ27" s="71" t="s">
        <v>268</v>
      </c>
      <c r="BA27" s="71" t="s">
        <v>281</v>
      </c>
      <c r="BB27" s="71" t="s">
        <v>282</v>
      </c>
      <c r="BC27" s="71">
        <v>3968</v>
      </c>
      <c r="BD27" s="71" t="s">
        <v>283</v>
      </c>
      <c r="BE27" s="71">
        <v>0</v>
      </c>
      <c r="BF27" s="71" t="s">
        <v>270</v>
      </c>
      <c r="BG27" s="71" t="s">
        <v>270</v>
      </c>
      <c r="BH27" s="71" t="s">
        <v>271</v>
      </c>
      <c r="BI27" s="71" t="s">
        <v>105</v>
      </c>
      <c r="BJ27" s="71" t="s">
        <v>182</v>
      </c>
      <c r="BK27" s="71" t="s">
        <v>284</v>
      </c>
      <c r="BX27" s="71" t="s">
        <v>351</v>
      </c>
    </row>
    <row r="28" spans="1:76" x14ac:dyDescent="0.25">
      <c r="A28" s="71" t="s">
        <v>260</v>
      </c>
      <c r="B28" s="71" t="s">
        <v>278</v>
      </c>
      <c r="C28" s="71" t="s">
        <v>261</v>
      </c>
      <c r="D28" s="121">
        <v>36526</v>
      </c>
      <c r="E28" s="71" t="s">
        <v>260</v>
      </c>
      <c r="F28" s="71">
        <v>8032</v>
      </c>
      <c r="G28" s="71" t="s">
        <v>105</v>
      </c>
      <c r="H28" s="71" t="s">
        <v>289</v>
      </c>
      <c r="I28" s="71">
        <v>2</v>
      </c>
      <c r="J28" s="71" t="s">
        <v>262</v>
      </c>
      <c r="K28" s="71">
        <v>0</v>
      </c>
      <c r="L28" s="121">
        <v>45289</v>
      </c>
      <c r="M28" s="71" t="s">
        <v>352</v>
      </c>
      <c r="N28" s="71">
        <v>9</v>
      </c>
      <c r="O28" s="71" t="s">
        <v>132</v>
      </c>
      <c r="P28" s="71" t="s">
        <v>263</v>
      </c>
      <c r="Q28" s="71" t="s">
        <v>264</v>
      </c>
      <c r="R28" s="71">
        <v>1200</v>
      </c>
      <c r="S28" s="71" t="s">
        <v>285</v>
      </c>
      <c r="T28" s="71">
        <v>20</v>
      </c>
      <c r="U28" s="71">
        <v>740</v>
      </c>
      <c r="V28" s="71">
        <v>540</v>
      </c>
      <c r="W28" s="71">
        <v>0</v>
      </c>
      <c r="X28" s="71">
        <v>540</v>
      </c>
      <c r="Y28" s="71">
        <v>20</v>
      </c>
      <c r="Z28" s="71">
        <v>20</v>
      </c>
      <c r="AA28" s="71">
        <v>22.22</v>
      </c>
      <c r="AB28" s="71">
        <v>180</v>
      </c>
      <c r="AC28" s="71">
        <v>200</v>
      </c>
      <c r="AF28" s="71">
        <v>148</v>
      </c>
      <c r="AG28" s="71">
        <v>108</v>
      </c>
      <c r="AH28" s="71">
        <v>0</v>
      </c>
      <c r="AI28" s="71">
        <v>108</v>
      </c>
      <c r="AJ28" s="71">
        <v>4</v>
      </c>
      <c r="AK28" s="71">
        <v>4</v>
      </c>
      <c r="AL28" s="71">
        <v>4.4400000000000004</v>
      </c>
      <c r="AM28" s="71">
        <v>36</v>
      </c>
      <c r="AN28" s="71">
        <v>40</v>
      </c>
      <c r="AQ28" s="71">
        <v>0</v>
      </c>
      <c r="AR28" s="71">
        <v>1</v>
      </c>
      <c r="AS28" s="71">
        <v>1</v>
      </c>
      <c r="AT28" s="71">
        <v>1</v>
      </c>
      <c r="AU28" s="71">
        <v>1</v>
      </c>
      <c r="AV28" s="71">
        <v>0</v>
      </c>
      <c r="AW28" s="71" t="s">
        <v>266</v>
      </c>
      <c r="AX28" s="71" t="s">
        <v>266</v>
      </c>
      <c r="AY28" s="71" t="s">
        <v>267</v>
      </c>
      <c r="AZ28" s="71" t="s">
        <v>268</v>
      </c>
      <c r="BA28" s="71" t="s">
        <v>281</v>
      </c>
      <c r="BB28" s="71" t="s">
        <v>282</v>
      </c>
      <c r="BC28" s="71">
        <v>3968</v>
      </c>
      <c r="BD28" s="71" t="s">
        <v>283</v>
      </c>
      <c r="BE28" s="71">
        <v>0</v>
      </c>
      <c r="BF28" s="71" t="s">
        <v>270</v>
      </c>
      <c r="BG28" s="71" t="s">
        <v>270</v>
      </c>
      <c r="BH28" s="71" t="s">
        <v>271</v>
      </c>
      <c r="BI28" s="71" t="s">
        <v>105</v>
      </c>
      <c r="BJ28" s="71" t="s">
        <v>182</v>
      </c>
      <c r="BK28" s="71" t="s">
        <v>284</v>
      </c>
      <c r="BX28" s="71" t="s">
        <v>353</v>
      </c>
    </row>
    <row r="29" spans="1:76" x14ac:dyDescent="0.25">
      <c r="A29" s="71" t="s">
        <v>260</v>
      </c>
      <c r="B29" s="71" t="s">
        <v>278</v>
      </c>
      <c r="C29" s="71" t="s">
        <v>261</v>
      </c>
      <c r="D29" s="121">
        <v>36526</v>
      </c>
      <c r="E29" s="71" t="s">
        <v>260</v>
      </c>
      <c r="F29" s="71">
        <v>8100</v>
      </c>
      <c r="G29" s="71" t="s">
        <v>105</v>
      </c>
      <c r="H29" s="71" t="s">
        <v>290</v>
      </c>
      <c r="I29" s="71">
        <v>6</v>
      </c>
      <c r="J29" s="71" t="s">
        <v>291</v>
      </c>
      <c r="K29" s="71">
        <v>0</v>
      </c>
      <c r="L29" s="121">
        <v>45307</v>
      </c>
      <c r="M29" s="71" t="s">
        <v>354</v>
      </c>
      <c r="N29" s="71">
        <v>4</v>
      </c>
      <c r="O29" s="71" t="s">
        <v>138</v>
      </c>
      <c r="P29" s="71" t="s">
        <v>263</v>
      </c>
      <c r="Q29" s="71" t="s">
        <v>264</v>
      </c>
      <c r="R29" s="71">
        <v>1000</v>
      </c>
      <c r="S29" s="71" t="s">
        <v>265</v>
      </c>
      <c r="T29" s="71">
        <v>100</v>
      </c>
      <c r="U29" s="71">
        <v>470</v>
      </c>
      <c r="V29" s="71">
        <v>470</v>
      </c>
      <c r="W29" s="71">
        <v>0</v>
      </c>
      <c r="X29" s="71">
        <v>470</v>
      </c>
      <c r="Y29" s="71">
        <v>12</v>
      </c>
      <c r="Z29" s="71">
        <v>0</v>
      </c>
      <c r="AA29" s="71">
        <v>0</v>
      </c>
      <c r="AB29" s="71">
        <v>48</v>
      </c>
      <c r="AC29" s="71">
        <v>0</v>
      </c>
      <c r="AF29" s="71">
        <v>470</v>
      </c>
      <c r="AG29" s="71">
        <v>470</v>
      </c>
      <c r="AH29" s="71">
        <v>0</v>
      </c>
      <c r="AI29" s="71">
        <v>470</v>
      </c>
      <c r="AJ29" s="71">
        <v>12</v>
      </c>
      <c r="AK29" s="71">
        <v>0</v>
      </c>
      <c r="AL29" s="71">
        <v>0</v>
      </c>
      <c r="AM29" s="71">
        <v>48</v>
      </c>
      <c r="AN29" s="71">
        <v>0</v>
      </c>
      <c r="AQ29" s="71">
        <v>0</v>
      </c>
      <c r="AR29" s="71">
        <v>1</v>
      </c>
      <c r="AS29" s="71">
        <v>1</v>
      </c>
      <c r="AT29" s="71">
        <v>1</v>
      </c>
      <c r="AU29" s="71">
        <v>1</v>
      </c>
      <c r="AV29" s="71">
        <v>1</v>
      </c>
      <c r="AW29" s="71" t="s">
        <v>266</v>
      </c>
      <c r="AX29" s="71" t="s">
        <v>266</v>
      </c>
      <c r="AY29" s="71" t="s">
        <v>267</v>
      </c>
      <c r="AZ29" s="71" t="s">
        <v>268</v>
      </c>
      <c r="BA29" s="71" t="s">
        <v>281</v>
      </c>
      <c r="BB29" s="71" t="s">
        <v>282</v>
      </c>
      <c r="BC29" s="71">
        <v>3968</v>
      </c>
      <c r="BD29" s="71" t="s">
        <v>283</v>
      </c>
      <c r="BE29" s="71">
        <v>0</v>
      </c>
      <c r="BF29" s="71" t="s">
        <v>270</v>
      </c>
      <c r="BG29" s="71" t="s">
        <v>294</v>
      </c>
      <c r="BH29" s="71" t="s">
        <v>271</v>
      </c>
      <c r="BI29" s="71" t="s">
        <v>105</v>
      </c>
      <c r="BJ29" s="71" t="s">
        <v>182</v>
      </c>
      <c r="BK29" s="71" t="s">
        <v>284</v>
      </c>
      <c r="BX29" s="71" t="s">
        <v>355</v>
      </c>
    </row>
    <row r="30" spans="1:76" x14ac:dyDescent="0.25">
      <c r="A30" s="71" t="s">
        <v>260</v>
      </c>
      <c r="B30" s="71" t="s">
        <v>278</v>
      </c>
      <c r="C30" s="71" t="s">
        <v>261</v>
      </c>
      <c r="D30" s="121">
        <v>36526</v>
      </c>
      <c r="E30" s="71" t="s">
        <v>260</v>
      </c>
      <c r="F30" s="71">
        <v>8079</v>
      </c>
      <c r="G30" s="71" t="s">
        <v>105</v>
      </c>
      <c r="H30" s="71" t="s">
        <v>290</v>
      </c>
      <c r="I30" s="71">
        <v>6</v>
      </c>
      <c r="J30" s="71" t="s">
        <v>291</v>
      </c>
      <c r="K30" s="71">
        <v>0</v>
      </c>
      <c r="L30" s="121">
        <v>45303</v>
      </c>
      <c r="M30" s="71" t="s">
        <v>356</v>
      </c>
      <c r="N30" s="71">
        <v>9</v>
      </c>
      <c r="O30" s="71" t="s">
        <v>138</v>
      </c>
      <c r="P30" s="71" t="s">
        <v>263</v>
      </c>
      <c r="Q30" s="71" t="s">
        <v>264</v>
      </c>
      <c r="R30" s="71">
        <v>1000</v>
      </c>
      <c r="S30" s="71" t="s">
        <v>265</v>
      </c>
      <c r="T30" s="71">
        <v>100</v>
      </c>
      <c r="U30" s="71">
        <v>470</v>
      </c>
      <c r="V30" s="71">
        <v>470</v>
      </c>
      <c r="W30" s="71">
        <v>0</v>
      </c>
      <c r="X30" s="71">
        <v>470</v>
      </c>
      <c r="Y30" s="71">
        <v>12</v>
      </c>
      <c r="Z30" s="71">
        <v>0</v>
      </c>
      <c r="AA30" s="71">
        <v>0</v>
      </c>
      <c r="AB30" s="71">
        <v>108</v>
      </c>
      <c r="AC30" s="71">
        <v>0</v>
      </c>
      <c r="AF30" s="71">
        <v>470</v>
      </c>
      <c r="AG30" s="71">
        <v>470</v>
      </c>
      <c r="AH30" s="71">
        <v>0</v>
      </c>
      <c r="AI30" s="71">
        <v>470</v>
      </c>
      <c r="AJ30" s="71">
        <v>12</v>
      </c>
      <c r="AK30" s="71">
        <v>0</v>
      </c>
      <c r="AL30" s="71">
        <v>0</v>
      </c>
      <c r="AM30" s="71">
        <v>108</v>
      </c>
      <c r="AN30" s="71">
        <v>0</v>
      </c>
      <c r="AQ30" s="71">
        <v>0</v>
      </c>
      <c r="AR30" s="71">
        <v>1</v>
      </c>
      <c r="AS30" s="71">
        <v>1</v>
      </c>
      <c r="AT30" s="71">
        <v>1</v>
      </c>
      <c r="AU30" s="71">
        <v>1</v>
      </c>
      <c r="AV30" s="71">
        <v>1</v>
      </c>
      <c r="AW30" s="71" t="s">
        <v>266</v>
      </c>
      <c r="AX30" s="71" t="s">
        <v>266</v>
      </c>
      <c r="AY30" s="71" t="s">
        <v>267</v>
      </c>
      <c r="AZ30" s="71" t="s">
        <v>268</v>
      </c>
      <c r="BA30" s="71" t="s">
        <v>281</v>
      </c>
      <c r="BB30" s="71" t="s">
        <v>282</v>
      </c>
      <c r="BC30" s="71">
        <v>3968</v>
      </c>
      <c r="BD30" s="71" t="s">
        <v>283</v>
      </c>
      <c r="BE30" s="71">
        <v>0</v>
      </c>
      <c r="BF30" s="71" t="s">
        <v>270</v>
      </c>
      <c r="BG30" s="71" t="s">
        <v>294</v>
      </c>
      <c r="BH30" s="71" t="s">
        <v>271</v>
      </c>
      <c r="BI30" s="71" t="s">
        <v>105</v>
      </c>
      <c r="BJ30" s="71" t="s">
        <v>182</v>
      </c>
      <c r="BK30" s="71" t="s">
        <v>284</v>
      </c>
      <c r="BX30" s="71" t="s">
        <v>357</v>
      </c>
    </row>
    <row r="31" spans="1:76" x14ac:dyDescent="0.25">
      <c r="A31" s="71" t="s">
        <v>260</v>
      </c>
      <c r="B31" s="71" t="s">
        <v>278</v>
      </c>
      <c r="C31" s="71" t="s">
        <v>261</v>
      </c>
      <c r="D31" s="121">
        <v>36526</v>
      </c>
      <c r="E31" s="71" t="s">
        <v>260</v>
      </c>
      <c r="F31" s="71">
        <v>8040</v>
      </c>
      <c r="G31" s="71" t="s">
        <v>105</v>
      </c>
      <c r="H31" s="71" t="s">
        <v>290</v>
      </c>
      <c r="I31" s="71">
        <v>6</v>
      </c>
      <c r="J31" s="71" t="s">
        <v>291</v>
      </c>
      <c r="K31" s="71">
        <v>0</v>
      </c>
      <c r="L31" s="121">
        <v>45294</v>
      </c>
      <c r="M31" s="71" t="s">
        <v>358</v>
      </c>
      <c r="N31" s="71">
        <v>5</v>
      </c>
      <c r="O31" s="71" t="s">
        <v>138</v>
      </c>
      <c r="P31" s="71" t="s">
        <v>263</v>
      </c>
      <c r="Q31" s="71" t="s">
        <v>264</v>
      </c>
      <c r="R31" s="71">
        <v>1000</v>
      </c>
      <c r="S31" s="71" t="s">
        <v>265</v>
      </c>
      <c r="T31" s="71">
        <v>100</v>
      </c>
      <c r="U31" s="71">
        <v>470</v>
      </c>
      <c r="V31" s="71">
        <v>470</v>
      </c>
      <c r="W31" s="71">
        <v>0</v>
      </c>
      <c r="X31" s="71">
        <v>470</v>
      </c>
      <c r="Y31" s="71">
        <v>12</v>
      </c>
      <c r="Z31" s="71">
        <v>0</v>
      </c>
      <c r="AA31" s="71">
        <v>0</v>
      </c>
      <c r="AB31" s="71">
        <v>60</v>
      </c>
      <c r="AC31" s="71">
        <v>0</v>
      </c>
      <c r="AF31" s="71">
        <v>470</v>
      </c>
      <c r="AG31" s="71">
        <v>470</v>
      </c>
      <c r="AH31" s="71">
        <v>0</v>
      </c>
      <c r="AI31" s="71">
        <v>470</v>
      </c>
      <c r="AJ31" s="71">
        <v>12</v>
      </c>
      <c r="AK31" s="71">
        <v>0</v>
      </c>
      <c r="AL31" s="71">
        <v>0</v>
      </c>
      <c r="AM31" s="71">
        <v>60</v>
      </c>
      <c r="AN31" s="71">
        <v>0</v>
      </c>
      <c r="AQ31" s="71">
        <v>0</v>
      </c>
      <c r="AR31" s="71">
        <v>1</v>
      </c>
      <c r="AS31" s="71">
        <v>1</v>
      </c>
      <c r="AT31" s="71">
        <v>1</v>
      </c>
      <c r="AU31" s="71">
        <v>1</v>
      </c>
      <c r="AV31" s="71">
        <v>1</v>
      </c>
      <c r="AW31" s="71" t="s">
        <v>266</v>
      </c>
      <c r="AX31" s="71" t="s">
        <v>266</v>
      </c>
      <c r="AY31" s="71" t="s">
        <v>267</v>
      </c>
      <c r="AZ31" s="71" t="s">
        <v>268</v>
      </c>
      <c r="BA31" s="71" t="s">
        <v>281</v>
      </c>
      <c r="BB31" s="71" t="s">
        <v>282</v>
      </c>
      <c r="BC31" s="71">
        <v>3968</v>
      </c>
      <c r="BD31" s="71" t="s">
        <v>283</v>
      </c>
      <c r="BE31" s="71">
        <v>0</v>
      </c>
      <c r="BF31" s="71" t="s">
        <v>270</v>
      </c>
      <c r="BG31" s="71" t="s">
        <v>294</v>
      </c>
      <c r="BH31" s="71" t="s">
        <v>271</v>
      </c>
      <c r="BI31" s="71" t="s">
        <v>105</v>
      </c>
      <c r="BJ31" s="71" t="s">
        <v>182</v>
      </c>
      <c r="BK31" s="71" t="s">
        <v>284</v>
      </c>
      <c r="BX31" s="71" t="s">
        <v>359</v>
      </c>
    </row>
    <row r="32" spans="1:76" x14ac:dyDescent="0.25">
      <c r="A32" s="71" t="s">
        <v>260</v>
      </c>
      <c r="B32" s="71" t="s">
        <v>278</v>
      </c>
      <c r="C32" s="71" t="s">
        <v>261</v>
      </c>
      <c r="D32" s="121">
        <v>36526</v>
      </c>
      <c r="E32" s="71" t="s">
        <v>260</v>
      </c>
      <c r="F32" s="71">
        <v>8032</v>
      </c>
      <c r="G32" s="71" t="s">
        <v>105</v>
      </c>
      <c r="H32" s="71" t="s">
        <v>290</v>
      </c>
      <c r="I32" s="71">
        <v>6</v>
      </c>
      <c r="J32" s="71" t="s">
        <v>291</v>
      </c>
      <c r="K32" s="71">
        <v>0</v>
      </c>
      <c r="L32" s="121">
        <v>45289</v>
      </c>
      <c r="M32" s="71" t="s">
        <v>360</v>
      </c>
      <c r="N32" s="71">
        <v>9</v>
      </c>
      <c r="O32" s="71" t="s">
        <v>138</v>
      </c>
      <c r="P32" s="71" t="s">
        <v>263</v>
      </c>
      <c r="Q32" s="71" t="s">
        <v>264</v>
      </c>
      <c r="R32" s="71">
        <v>1000</v>
      </c>
      <c r="S32" s="71" t="s">
        <v>265</v>
      </c>
      <c r="T32" s="71">
        <v>100</v>
      </c>
      <c r="U32" s="71">
        <v>580</v>
      </c>
      <c r="V32" s="71">
        <v>470</v>
      </c>
      <c r="W32" s="71">
        <v>0</v>
      </c>
      <c r="X32" s="71">
        <v>470</v>
      </c>
      <c r="Y32" s="71">
        <v>12</v>
      </c>
      <c r="Z32" s="71">
        <v>0</v>
      </c>
      <c r="AA32" s="71">
        <v>12.22</v>
      </c>
      <c r="AB32" s="71">
        <v>108</v>
      </c>
      <c r="AC32" s="71">
        <v>110</v>
      </c>
      <c r="AF32" s="71">
        <v>580</v>
      </c>
      <c r="AG32" s="71">
        <v>470</v>
      </c>
      <c r="AH32" s="71">
        <v>0</v>
      </c>
      <c r="AI32" s="71">
        <v>470</v>
      </c>
      <c r="AJ32" s="71">
        <v>12</v>
      </c>
      <c r="AK32" s="71">
        <v>0</v>
      </c>
      <c r="AL32" s="71">
        <v>12.22</v>
      </c>
      <c r="AM32" s="71">
        <v>108</v>
      </c>
      <c r="AN32" s="71">
        <v>110</v>
      </c>
      <c r="AQ32" s="71">
        <v>0</v>
      </c>
      <c r="AR32" s="71">
        <v>1</v>
      </c>
      <c r="AS32" s="71">
        <v>1</v>
      </c>
      <c r="AT32" s="71">
        <v>1</v>
      </c>
      <c r="AU32" s="71">
        <v>1</v>
      </c>
      <c r="AV32" s="71">
        <v>1</v>
      </c>
      <c r="AW32" s="71" t="s">
        <v>266</v>
      </c>
      <c r="AX32" s="71" t="s">
        <v>266</v>
      </c>
      <c r="AY32" s="71" t="s">
        <v>267</v>
      </c>
      <c r="AZ32" s="71" t="s">
        <v>268</v>
      </c>
      <c r="BA32" s="71" t="s">
        <v>281</v>
      </c>
      <c r="BB32" s="71" t="s">
        <v>282</v>
      </c>
      <c r="BC32" s="71">
        <v>3968</v>
      </c>
      <c r="BD32" s="71" t="s">
        <v>283</v>
      </c>
      <c r="BE32" s="71">
        <v>0</v>
      </c>
      <c r="BF32" s="71" t="s">
        <v>270</v>
      </c>
      <c r="BG32" s="71" t="s">
        <v>294</v>
      </c>
      <c r="BH32" s="71" t="s">
        <v>271</v>
      </c>
      <c r="BI32" s="71" t="s">
        <v>105</v>
      </c>
      <c r="BJ32" s="71" t="s">
        <v>182</v>
      </c>
      <c r="BK32" s="71" t="s">
        <v>284</v>
      </c>
      <c r="BX32" s="71" t="s">
        <v>361</v>
      </c>
    </row>
    <row r="33" spans="1:76" x14ac:dyDescent="0.25">
      <c r="A33" s="71" t="s">
        <v>260</v>
      </c>
      <c r="B33" s="71" t="s">
        <v>278</v>
      </c>
      <c r="C33" s="71" t="s">
        <v>261</v>
      </c>
      <c r="D33" s="121">
        <v>36526</v>
      </c>
      <c r="E33" s="71" t="s">
        <v>260</v>
      </c>
      <c r="F33" s="71">
        <v>8100</v>
      </c>
      <c r="G33" s="71" t="s">
        <v>105</v>
      </c>
      <c r="H33" s="71" t="s">
        <v>292</v>
      </c>
      <c r="I33" s="71">
        <v>1</v>
      </c>
      <c r="J33" s="71" t="s">
        <v>293</v>
      </c>
      <c r="K33" s="71">
        <v>0</v>
      </c>
      <c r="L33" s="121">
        <v>45307</v>
      </c>
      <c r="M33" s="71" t="s">
        <v>362</v>
      </c>
      <c r="N33" s="71">
        <v>4</v>
      </c>
      <c r="O33" s="71" t="s">
        <v>133</v>
      </c>
      <c r="P33" s="71" t="s">
        <v>263</v>
      </c>
      <c r="Q33" s="71" t="s">
        <v>264</v>
      </c>
      <c r="R33" s="71">
        <v>1000</v>
      </c>
      <c r="S33" s="71" t="s">
        <v>265</v>
      </c>
      <c r="T33" s="71">
        <v>100</v>
      </c>
      <c r="U33" s="71">
        <v>1000</v>
      </c>
      <c r="V33" s="71">
        <v>980</v>
      </c>
      <c r="W33" s="71">
        <v>0</v>
      </c>
      <c r="X33" s="71">
        <v>980</v>
      </c>
      <c r="Y33" s="71">
        <v>10</v>
      </c>
      <c r="Z33" s="71">
        <v>0</v>
      </c>
      <c r="AA33" s="71">
        <v>5</v>
      </c>
      <c r="AB33" s="71">
        <v>40</v>
      </c>
      <c r="AC33" s="71">
        <v>20</v>
      </c>
      <c r="AF33" s="71">
        <v>1000</v>
      </c>
      <c r="AG33" s="71">
        <v>980</v>
      </c>
      <c r="AH33" s="71">
        <v>0</v>
      </c>
      <c r="AI33" s="71">
        <v>980</v>
      </c>
      <c r="AJ33" s="71">
        <v>10</v>
      </c>
      <c r="AK33" s="71">
        <v>0</v>
      </c>
      <c r="AL33" s="71">
        <v>5</v>
      </c>
      <c r="AM33" s="71">
        <v>40</v>
      </c>
      <c r="AN33" s="71">
        <v>20</v>
      </c>
      <c r="AQ33" s="71">
        <v>0</v>
      </c>
      <c r="AR33" s="71">
        <v>1</v>
      </c>
      <c r="AS33" s="71">
        <v>1</v>
      </c>
      <c r="AT33" s="71">
        <v>1</v>
      </c>
      <c r="AU33" s="71">
        <v>1</v>
      </c>
      <c r="AV33" s="71">
        <v>0</v>
      </c>
      <c r="AW33" s="71" t="s">
        <v>266</v>
      </c>
      <c r="AX33" s="71" t="s">
        <v>266</v>
      </c>
      <c r="AY33" s="71" t="s">
        <v>267</v>
      </c>
      <c r="AZ33" s="71" t="s">
        <v>268</v>
      </c>
      <c r="BA33" s="71" t="s">
        <v>281</v>
      </c>
      <c r="BB33" s="71" t="s">
        <v>282</v>
      </c>
      <c r="BC33" s="71">
        <v>3968</v>
      </c>
      <c r="BD33" s="71" t="s">
        <v>283</v>
      </c>
      <c r="BE33" s="71">
        <v>0</v>
      </c>
      <c r="BF33" s="71" t="s">
        <v>270</v>
      </c>
      <c r="BG33" s="71" t="s">
        <v>294</v>
      </c>
      <c r="BH33" s="71" t="s">
        <v>271</v>
      </c>
      <c r="BI33" s="71" t="s">
        <v>105</v>
      </c>
      <c r="BJ33" s="71" t="s">
        <v>182</v>
      </c>
      <c r="BK33" s="71" t="s">
        <v>284</v>
      </c>
      <c r="BX33" s="71" t="s">
        <v>361</v>
      </c>
    </row>
    <row r="34" spans="1:76" x14ac:dyDescent="0.25">
      <c r="A34" s="71" t="s">
        <v>260</v>
      </c>
      <c r="B34" s="71" t="s">
        <v>278</v>
      </c>
      <c r="C34" s="71" t="s">
        <v>261</v>
      </c>
      <c r="D34" s="121">
        <v>36526</v>
      </c>
      <c r="E34" s="71" t="s">
        <v>260</v>
      </c>
      <c r="F34" s="71">
        <v>8079</v>
      </c>
      <c r="G34" s="71" t="s">
        <v>105</v>
      </c>
      <c r="H34" s="71" t="s">
        <v>292</v>
      </c>
      <c r="I34" s="71">
        <v>1</v>
      </c>
      <c r="J34" s="71" t="s">
        <v>293</v>
      </c>
      <c r="K34" s="71">
        <v>0</v>
      </c>
      <c r="L34" s="121">
        <v>45303</v>
      </c>
      <c r="M34" s="71" t="s">
        <v>363</v>
      </c>
      <c r="N34" s="71">
        <v>9</v>
      </c>
      <c r="O34" s="71" t="s">
        <v>133</v>
      </c>
      <c r="P34" s="71" t="s">
        <v>263</v>
      </c>
      <c r="Q34" s="71" t="s">
        <v>264</v>
      </c>
      <c r="R34" s="71">
        <v>1000</v>
      </c>
      <c r="S34" s="71" t="s">
        <v>265</v>
      </c>
      <c r="T34" s="71">
        <v>100</v>
      </c>
      <c r="U34" s="71">
        <v>700</v>
      </c>
      <c r="V34" s="71">
        <v>630</v>
      </c>
      <c r="W34" s="71">
        <v>370</v>
      </c>
      <c r="X34" s="71">
        <v>1000</v>
      </c>
      <c r="Y34" s="71">
        <v>10</v>
      </c>
      <c r="Z34" s="71">
        <v>0</v>
      </c>
      <c r="AA34" s="71">
        <v>7.78</v>
      </c>
      <c r="AB34" s="71">
        <v>90</v>
      </c>
      <c r="AC34" s="71">
        <v>70</v>
      </c>
      <c r="AF34" s="71">
        <v>700</v>
      </c>
      <c r="AG34" s="71">
        <v>630</v>
      </c>
      <c r="AH34" s="71">
        <v>370</v>
      </c>
      <c r="AI34" s="71">
        <v>1000</v>
      </c>
      <c r="AJ34" s="71">
        <v>10</v>
      </c>
      <c r="AK34" s="71">
        <v>0</v>
      </c>
      <c r="AL34" s="71">
        <v>7.78</v>
      </c>
      <c r="AM34" s="71">
        <v>90</v>
      </c>
      <c r="AN34" s="71">
        <v>70</v>
      </c>
      <c r="AQ34" s="71">
        <v>0</v>
      </c>
      <c r="AR34" s="71">
        <v>1</v>
      </c>
      <c r="AS34" s="71">
        <v>1</v>
      </c>
      <c r="AT34" s="71">
        <v>1</v>
      </c>
      <c r="AU34" s="71">
        <v>1</v>
      </c>
      <c r="AV34" s="71">
        <v>0</v>
      </c>
      <c r="AW34" s="71" t="s">
        <v>266</v>
      </c>
      <c r="AX34" s="71" t="s">
        <v>266</v>
      </c>
      <c r="AY34" s="71" t="s">
        <v>267</v>
      </c>
      <c r="AZ34" s="71" t="s">
        <v>268</v>
      </c>
      <c r="BA34" s="71" t="s">
        <v>281</v>
      </c>
      <c r="BB34" s="71" t="s">
        <v>282</v>
      </c>
      <c r="BC34" s="71">
        <v>3968</v>
      </c>
      <c r="BD34" s="71" t="s">
        <v>283</v>
      </c>
      <c r="BE34" s="71">
        <v>0</v>
      </c>
      <c r="BF34" s="71" t="s">
        <v>270</v>
      </c>
      <c r="BG34" s="71" t="s">
        <v>294</v>
      </c>
      <c r="BH34" s="71" t="s">
        <v>271</v>
      </c>
      <c r="BI34" s="71" t="s">
        <v>105</v>
      </c>
      <c r="BJ34" s="71" t="s">
        <v>182</v>
      </c>
      <c r="BK34" s="71" t="s">
        <v>284</v>
      </c>
      <c r="BX34" s="71" t="s">
        <v>364</v>
      </c>
    </row>
    <row r="35" spans="1:76" x14ac:dyDescent="0.25">
      <c r="A35" s="71" t="s">
        <v>260</v>
      </c>
      <c r="B35" s="71" t="s">
        <v>278</v>
      </c>
      <c r="C35" s="71" t="s">
        <v>261</v>
      </c>
      <c r="D35" s="121">
        <v>36526</v>
      </c>
      <c r="E35" s="71" t="s">
        <v>260</v>
      </c>
      <c r="F35" s="71">
        <v>8040</v>
      </c>
      <c r="G35" s="71" t="s">
        <v>105</v>
      </c>
      <c r="H35" s="71" t="s">
        <v>292</v>
      </c>
      <c r="I35" s="71">
        <v>1</v>
      </c>
      <c r="J35" s="71" t="s">
        <v>293</v>
      </c>
      <c r="K35" s="71">
        <v>0</v>
      </c>
      <c r="L35" s="121">
        <v>45294</v>
      </c>
      <c r="M35" s="71" t="s">
        <v>309</v>
      </c>
      <c r="N35" s="71">
        <v>5</v>
      </c>
      <c r="O35" s="71" t="s">
        <v>133</v>
      </c>
      <c r="P35" s="71" t="s">
        <v>263</v>
      </c>
      <c r="Q35" s="71" t="s">
        <v>264</v>
      </c>
      <c r="R35" s="71">
        <v>1000</v>
      </c>
      <c r="S35" s="71" t="s">
        <v>265</v>
      </c>
      <c r="T35" s="71">
        <v>100</v>
      </c>
      <c r="U35" s="71">
        <v>750</v>
      </c>
      <c r="V35" s="71">
        <v>700</v>
      </c>
      <c r="W35" s="71">
        <v>0</v>
      </c>
      <c r="X35" s="71">
        <v>700</v>
      </c>
      <c r="Y35" s="71">
        <v>10</v>
      </c>
      <c r="Z35" s="71">
        <v>0</v>
      </c>
      <c r="AA35" s="71">
        <v>10</v>
      </c>
      <c r="AB35" s="71">
        <v>50</v>
      </c>
      <c r="AC35" s="71">
        <v>50</v>
      </c>
      <c r="AF35" s="71">
        <v>750</v>
      </c>
      <c r="AG35" s="71">
        <v>700</v>
      </c>
      <c r="AH35" s="71">
        <v>0</v>
      </c>
      <c r="AI35" s="71">
        <v>700</v>
      </c>
      <c r="AJ35" s="71">
        <v>10</v>
      </c>
      <c r="AK35" s="71">
        <v>0</v>
      </c>
      <c r="AL35" s="71">
        <v>10</v>
      </c>
      <c r="AM35" s="71">
        <v>50</v>
      </c>
      <c r="AN35" s="71">
        <v>50</v>
      </c>
      <c r="AQ35" s="71">
        <v>0</v>
      </c>
      <c r="AR35" s="71">
        <v>1</v>
      </c>
      <c r="AS35" s="71">
        <v>1</v>
      </c>
      <c r="AT35" s="71">
        <v>1</v>
      </c>
      <c r="AU35" s="71">
        <v>1</v>
      </c>
      <c r="AV35" s="71">
        <v>0</v>
      </c>
      <c r="AW35" s="71" t="s">
        <v>266</v>
      </c>
      <c r="AX35" s="71" t="s">
        <v>266</v>
      </c>
      <c r="AY35" s="71" t="s">
        <v>267</v>
      </c>
      <c r="AZ35" s="71" t="s">
        <v>268</v>
      </c>
      <c r="BA35" s="71" t="s">
        <v>281</v>
      </c>
      <c r="BB35" s="71" t="s">
        <v>282</v>
      </c>
      <c r="BC35" s="71">
        <v>3968</v>
      </c>
      <c r="BD35" s="71" t="s">
        <v>283</v>
      </c>
      <c r="BE35" s="71">
        <v>0</v>
      </c>
      <c r="BF35" s="71" t="s">
        <v>270</v>
      </c>
      <c r="BG35" s="71" t="s">
        <v>294</v>
      </c>
      <c r="BH35" s="71" t="s">
        <v>271</v>
      </c>
      <c r="BI35" s="71" t="s">
        <v>105</v>
      </c>
      <c r="BJ35" s="71" t="s">
        <v>182</v>
      </c>
      <c r="BK35" s="71" t="s">
        <v>284</v>
      </c>
      <c r="BX35" s="71" t="s">
        <v>365</v>
      </c>
    </row>
    <row r="36" spans="1:76" x14ac:dyDescent="0.25">
      <c r="A36" s="71" t="s">
        <v>260</v>
      </c>
      <c r="B36" s="71" t="s">
        <v>278</v>
      </c>
      <c r="C36" s="71" t="s">
        <v>261</v>
      </c>
      <c r="D36" s="121">
        <v>36526</v>
      </c>
      <c r="E36" s="71" t="s">
        <v>260</v>
      </c>
      <c r="F36" s="71">
        <v>8032</v>
      </c>
      <c r="G36" s="71" t="s">
        <v>105</v>
      </c>
      <c r="H36" s="71" t="s">
        <v>292</v>
      </c>
      <c r="I36" s="71">
        <v>1</v>
      </c>
      <c r="J36" s="71" t="s">
        <v>293</v>
      </c>
      <c r="K36" s="71">
        <v>0</v>
      </c>
      <c r="L36" s="121">
        <v>45289</v>
      </c>
      <c r="M36" s="71" t="s">
        <v>318</v>
      </c>
      <c r="N36" s="71">
        <v>9</v>
      </c>
      <c r="O36" s="71" t="s">
        <v>133</v>
      </c>
      <c r="P36" s="71" t="s">
        <v>263</v>
      </c>
      <c r="Q36" s="71" t="s">
        <v>264</v>
      </c>
      <c r="R36" s="71">
        <v>1000</v>
      </c>
      <c r="S36" s="71" t="s">
        <v>265</v>
      </c>
      <c r="T36" s="71">
        <v>100</v>
      </c>
      <c r="U36" s="71">
        <v>840</v>
      </c>
      <c r="V36" s="71">
        <v>750</v>
      </c>
      <c r="W36" s="71">
        <v>0</v>
      </c>
      <c r="X36" s="71">
        <v>750</v>
      </c>
      <c r="Y36" s="71">
        <v>10</v>
      </c>
      <c r="Z36" s="71">
        <v>0</v>
      </c>
      <c r="AA36" s="71">
        <v>10</v>
      </c>
      <c r="AB36" s="71">
        <v>90</v>
      </c>
      <c r="AC36" s="71">
        <v>90</v>
      </c>
      <c r="AF36" s="71">
        <v>840</v>
      </c>
      <c r="AG36" s="71">
        <v>750</v>
      </c>
      <c r="AH36" s="71">
        <v>0</v>
      </c>
      <c r="AI36" s="71">
        <v>750</v>
      </c>
      <c r="AJ36" s="71">
        <v>10</v>
      </c>
      <c r="AK36" s="71">
        <v>0</v>
      </c>
      <c r="AL36" s="71">
        <v>10</v>
      </c>
      <c r="AM36" s="71">
        <v>90</v>
      </c>
      <c r="AN36" s="71">
        <v>90</v>
      </c>
      <c r="AQ36" s="71">
        <v>0</v>
      </c>
      <c r="AR36" s="71">
        <v>1</v>
      </c>
      <c r="AS36" s="71">
        <v>1</v>
      </c>
      <c r="AT36" s="71">
        <v>1</v>
      </c>
      <c r="AU36" s="71">
        <v>1</v>
      </c>
      <c r="AV36" s="71">
        <v>0</v>
      </c>
      <c r="AW36" s="71" t="s">
        <v>266</v>
      </c>
      <c r="AX36" s="71" t="s">
        <v>266</v>
      </c>
      <c r="AY36" s="71" t="s">
        <v>267</v>
      </c>
      <c r="AZ36" s="71" t="s">
        <v>268</v>
      </c>
      <c r="BA36" s="71" t="s">
        <v>281</v>
      </c>
      <c r="BB36" s="71" t="s">
        <v>282</v>
      </c>
      <c r="BC36" s="71">
        <v>3968</v>
      </c>
      <c r="BD36" s="71" t="s">
        <v>283</v>
      </c>
      <c r="BE36" s="71">
        <v>0</v>
      </c>
      <c r="BF36" s="71" t="s">
        <v>270</v>
      </c>
      <c r="BG36" s="71" t="s">
        <v>294</v>
      </c>
      <c r="BH36" s="71" t="s">
        <v>271</v>
      </c>
      <c r="BI36" s="71" t="s">
        <v>105</v>
      </c>
      <c r="BJ36" s="71" t="s">
        <v>182</v>
      </c>
      <c r="BK36" s="71" t="s">
        <v>284</v>
      </c>
      <c r="BX36" s="71" t="s">
        <v>366</v>
      </c>
    </row>
    <row r="37" spans="1:76" x14ac:dyDescent="0.25">
      <c r="A37" s="71" t="s">
        <v>260</v>
      </c>
      <c r="B37" s="71" t="s">
        <v>278</v>
      </c>
      <c r="C37" s="71" t="s">
        <v>261</v>
      </c>
      <c r="D37" s="121">
        <v>36526</v>
      </c>
      <c r="E37" s="71" t="s">
        <v>260</v>
      </c>
      <c r="F37" s="71">
        <v>8100</v>
      </c>
      <c r="G37" s="71" t="s">
        <v>105</v>
      </c>
      <c r="H37" s="71" t="s">
        <v>295</v>
      </c>
      <c r="I37" s="71">
        <v>1</v>
      </c>
      <c r="J37" s="71" t="s">
        <v>275</v>
      </c>
      <c r="K37" s="71">
        <v>0</v>
      </c>
      <c r="L37" s="121">
        <v>45307</v>
      </c>
      <c r="M37" s="71" t="s">
        <v>367</v>
      </c>
      <c r="N37" s="71">
        <v>4</v>
      </c>
      <c r="O37" s="71" t="s">
        <v>129</v>
      </c>
      <c r="P37" s="71" t="s">
        <v>263</v>
      </c>
      <c r="Q37" s="71" t="s">
        <v>264</v>
      </c>
      <c r="R37" s="71">
        <v>1000</v>
      </c>
      <c r="S37" s="71" t="s">
        <v>265</v>
      </c>
      <c r="T37" s="71">
        <v>100</v>
      </c>
      <c r="U37" s="71">
        <v>900</v>
      </c>
      <c r="V37" s="71">
        <v>890</v>
      </c>
      <c r="W37" s="71">
        <v>0</v>
      </c>
      <c r="X37" s="71">
        <v>890</v>
      </c>
      <c r="Y37" s="71">
        <v>30</v>
      </c>
      <c r="Z37" s="71">
        <v>0</v>
      </c>
      <c r="AA37" s="71">
        <v>2.5</v>
      </c>
      <c r="AB37" s="71">
        <v>120</v>
      </c>
      <c r="AC37" s="71">
        <v>10</v>
      </c>
      <c r="AF37" s="71">
        <v>900</v>
      </c>
      <c r="AG37" s="71">
        <v>890</v>
      </c>
      <c r="AH37" s="71">
        <v>0</v>
      </c>
      <c r="AI37" s="71">
        <v>890</v>
      </c>
      <c r="AJ37" s="71">
        <v>30</v>
      </c>
      <c r="AK37" s="71">
        <v>0</v>
      </c>
      <c r="AL37" s="71">
        <v>2.5</v>
      </c>
      <c r="AM37" s="71">
        <v>120</v>
      </c>
      <c r="AN37" s="71">
        <v>10</v>
      </c>
      <c r="AQ37" s="71">
        <v>0</v>
      </c>
      <c r="AR37" s="71">
        <v>1</v>
      </c>
      <c r="AS37" s="71">
        <v>0</v>
      </c>
      <c r="AT37" s="71">
        <v>0</v>
      </c>
      <c r="AU37" s="71">
        <v>0</v>
      </c>
      <c r="AV37" s="71">
        <v>1</v>
      </c>
      <c r="AW37" s="71" t="s">
        <v>266</v>
      </c>
      <c r="AX37" s="71" t="s">
        <v>266</v>
      </c>
      <c r="AY37" s="71" t="s">
        <v>267</v>
      </c>
      <c r="AZ37" s="71" t="s">
        <v>268</v>
      </c>
      <c r="BA37" s="71" t="s">
        <v>281</v>
      </c>
      <c r="BB37" s="71" t="s">
        <v>282</v>
      </c>
      <c r="BC37" s="71">
        <v>3968</v>
      </c>
      <c r="BD37" s="71" t="s">
        <v>283</v>
      </c>
      <c r="BE37" s="71">
        <v>0</v>
      </c>
      <c r="BF37" s="71" t="s">
        <v>270</v>
      </c>
      <c r="BG37" s="71" t="s">
        <v>294</v>
      </c>
      <c r="BH37" s="71" t="s">
        <v>271</v>
      </c>
      <c r="BI37" s="71" t="s">
        <v>105</v>
      </c>
      <c r="BJ37" s="71" t="s">
        <v>182</v>
      </c>
      <c r="BK37" s="71" t="s">
        <v>284</v>
      </c>
      <c r="BX37" s="71" t="s">
        <v>368</v>
      </c>
    </row>
    <row r="38" spans="1:76" x14ac:dyDescent="0.25">
      <c r="A38" s="71" t="s">
        <v>260</v>
      </c>
      <c r="B38" s="71" t="s">
        <v>278</v>
      </c>
      <c r="C38" s="71" t="s">
        <v>261</v>
      </c>
      <c r="D38" s="121">
        <v>36526</v>
      </c>
      <c r="E38" s="71" t="s">
        <v>260</v>
      </c>
      <c r="F38" s="71">
        <v>8079</v>
      </c>
      <c r="G38" s="71" t="s">
        <v>105</v>
      </c>
      <c r="H38" s="71" t="s">
        <v>295</v>
      </c>
      <c r="I38" s="71">
        <v>1</v>
      </c>
      <c r="J38" s="71" t="s">
        <v>275</v>
      </c>
      <c r="K38" s="71">
        <v>0</v>
      </c>
      <c r="L38" s="121">
        <v>45303</v>
      </c>
      <c r="M38" s="71" t="s">
        <v>311</v>
      </c>
      <c r="N38" s="71">
        <v>9</v>
      </c>
      <c r="O38" s="71" t="s">
        <v>129</v>
      </c>
      <c r="P38" s="71" t="s">
        <v>263</v>
      </c>
      <c r="Q38" s="71" t="s">
        <v>264</v>
      </c>
      <c r="R38" s="71">
        <v>1000</v>
      </c>
      <c r="S38" s="71" t="s">
        <v>265</v>
      </c>
      <c r="T38" s="71">
        <v>100</v>
      </c>
      <c r="U38" s="71">
        <v>700</v>
      </c>
      <c r="V38" s="71">
        <v>600</v>
      </c>
      <c r="W38" s="71">
        <v>300</v>
      </c>
      <c r="X38" s="71">
        <v>900</v>
      </c>
      <c r="Y38" s="71">
        <v>30</v>
      </c>
      <c r="Z38" s="71">
        <v>0</v>
      </c>
      <c r="AA38" s="71">
        <v>11.11</v>
      </c>
      <c r="AB38" s="71">
        <v>270</v>
      </c>
      <c r="AC38" s="71">
        <v>100</v>
      </c>
      <c r="AF38" s="71">
        <v>700</v>
      </c>
      <c r="AG38" s="71">
        <v>600</v>
      </c>
      <c r="AH38" s="71">
        <v>300</v>
      </c>
      <c r="AI38" s="71">
        <v>900</v>
      </c>
      <c r="AJ38" s="71">
        <v>30</v>
      </c>
      <c r="AK38" s="71">
        <v>0</v>
      </c>
      <c r="AL38" s="71">
        <v>11.11</v>
      </c>
      <c r="AM38" s="71">
        <v>270</v>
      </c>
      <c r="AN38" s="71">
        <v>100</v>
      </c>
      <c r="AQ38" s="71">
        <v>0</v>
      </c>
      <c r="AR38" s="71">
        <v>1</v>
      </c>
      <c r="AS38" s="71">
        <v>0</v>
      </c>
      <c r="AT38" s="71">
        <v>0</v>
      </c>
      <c r="AU38" s="71">
        <v>0</v>
      </c>
      <c r="AV38" s="71">
        <v>1</v>
      </c>
      <c r="AW38" s="71" t="s">
        <v>266</v>
      </c>
      <c r="AX38" s="71" t="s">
        <v>266</v>
      </c>
      <c r="AY38" s="71" t="s">
        <v>267</v>
      </c>
      <c r="AZ38" s="71" t="s">
        <v>268</v>
      </c>
      <c r="BA38" s="71" t="s">
        <v>281</v>
      </c>
      <c r="BB38" s="71" t="s">
        <v>282</v>
      </c>
      <c r="BC38" s="71">
        <v>3968</v>
      </c>
      <c r="BD38" s="71" t="s">
        <v>283</v>
      </c>
      <c r="BE38" s="71">
        <v>0</v>
      </c>
      <c r="BF38" s="71" t="s">
        <v>270</v>
      </c>
      <c r="BG38" s="71" t="s">
        <v>294</v>
      </c>
      <c r="BH38" s="71" t="s">
        <v>271</v>
      </c>
      <c r="BI38" s="71" t="s">
        <v>105</v>
      </c>
      <c r="BJ38" s="71" t="s">
        <v>182</v>
      </c>
      <c r="BK38" s="71" t="s">
        <v>284</v>
      </c>
      <c r="BX38" s="71" t="s">
        <v>369</v>
      </c>
    </row>
    <row r="39" spans="1:76" x14ac:dyDescent="0.25">
      <c r="A39" s="71" t="s">
        <v>260</v>
      </c>
      <c r="B39" s="71" t="s">
        <v>278</v>
      </c>
      <c r="C39" s="71" t="s">
        <v>261</v>
      </c>
      <c r="D39" s="121">
        <v>36526</v>
      </c>
      <c r="E39" s="71" t="s">
        <v>260</v>
      </c>
      <c r="F39" s="71">
        <v>8040</v>
      </c>
      <c r="G39" s="71" t="s">
        <v>105</v>
      </c>
      <c r="H39" s="71" t="s">
        <v>295</v>
      </c>
      <c r="I39" s="71">
        <v>1</v>
      </c>
      <c r="J39" s="71" t="s">
        <v>275</v>
      </c>
      <c r="K39" s="71">
        <v>0</v>
      </c>
      <c r="L39" s="121">
        <v>45294</v>
      </c>
      <c r="M39" s="71" t="s">
        <v>370</v>
      </c>
      <c r="N39" s="71">
        <v>5</v>
      </c>
      <c r="O39" s="71" t="s">
        <v>129</v>
      </c>
      <c r="P39" s="71" t="s">
        <v>263</v>
      </c>
      <c r="Q39" s="71" t="s">
        <v>264</v>
      </c>
      <c r="R39" s="71">
        <v>1000</v>
      </c>
      <c r="S39" s="71" t="s">
        <v>265</v>
      </c>
      <c r="T39" s="71">
        <v>100</v>
      </c>
      <c r="U39" s="71">
        <v>700</v>
      </c>
      <c r="V39" s="71">
        <v>700</v>
      </c>
      <c r="W39" s="71">
        <v>0</v>
      </c>
      <c r="X39" s="71">
        <v>700</v>
      </c>
      <c r="Y39" s="71">
        <v>30</v>
      </c>
      <c r="Z39" s="71">
        <v>0</v>
      </c>
      <c r="AA39" s="71">
        <v>0</v>
      </c>
      <c r="AB39" s="71">
        <v>150</v>
      </c>
      <c r="AC39" s="71">
        <v>0</v>
      </c>
      <c r="AF39" s="71">
        <v>700</v>
      </c>
      <c r="AG39" s="71">
        <v>700</v>
      </c>
      <c r="AH39" s="71">
        <v>0</v>
      </c>
      <c r="AI39" s="71">
        <v>700</v>
      </c>
      <c r="AJ39" s="71">
        <v>30</v>
      </c>
      <c r="AK39" s="71">
        <v>0</v>
      </c>
      <c r="AL39" s="71">
        <v>0</v>
      </c>
      <c r="AM39" s="71">
        <v>150</v>
      </c>
      <c r="AN39" s="71">
        <v>0</v>
      </c>
      <c r="AQ39" s="71">
        <v>0</v>
      </c>
      <c r="AR39" s="71">
        <v>1</v>
      </c>
      <c r="AS39" s="71">
        <v>0</v>
      </c>
      <c r="AT39" s="71">
        <v>0</v>
      </c>
      <c r="AU39" s="71">
        <v>0</v>
      </c>
      <c r="AV39" s="71">
        <v>1</v>
      </c>
      <c r="AW39" s="71" t="s">
        <v>266</v>
      </c>
      <c r="AX39" s="71" t="s">
        <v>266</v>
      </c>
      <c r="AY39" s="71" t="s">
        <v>267</v>
      </c>
      <c r="AZ39" s="71" t="s">
        <v>268</v>
      </c>
      <c r="BA39" s="71" t="s">
        <v>281</v>
      </c>
      <c r="BB39" s="71" t="s">
        <v>282</v>
      </c>
      <c r="BC39" s="71">
        <v>3968</v>
      </c>
      <c r="BD39" s="71" t="s">
        <v>283</v>
      </c>
      <c r="BE39" s="71">
        <v>0</v>
      </c>
      <c r="BF39" s="71" t="s">
        <v>270</v>
      </c>
      <c r="BG39" s="71" t="s">
        <v>294</v>
      </c>
      <c r="BH39" s="71" t="s">
        <v>271</v>
      </c>
      <c r="BI39" s="71" t="s">
        <v>105</v>
      </c>
      <c r="BJ39" s="71" t="s">
        <v>182</v>
      </c>
      <c r="BK39" s="71" t="s">
        <v>284</v>
      </c>
      <c r="BX39" s="71" t="s">
        <v>359</v>
      </c>
    </row>
    <row r="40" spans="1:76" x14ac:dyDescent="0.25">
      <c r="A40" s="71" t="s">
        <v>260</v>
      </c>
      <c r="B40" s="71" t="s">
        <v>278</v>
      </c>
      <c r="C40" s="71" t="s">
        <v>261</v>
      </c>
      <c r="D40" s="121">
        <v>36526</v>
      </c>
      <c r="E40" s="71" t="s">
        <v>260</v>
      </c>
      <c r="F40" s="71">
        <v>8032</v>
      </c>
      <c r="G40" s="71" t="s">
        <v>105</v>
      </c>
      <c r="H40" s="71" t="s">
        <v>295</v>
      </c>
      <c r="I40" s="71">
        <v>1</v>
      </c>
      <c r="J40" s="71" t="s">
        <v>275</v>
      </c>
      <c r="K40" s="71">
        <v>0</v>
      </c>
      <c r="L40" s="121">
        <v>45289</v>
      </c>
      <c r="M40" s="71" t="s">
        <v>371</v>
      </c>
      <c r="N40" s="71">
        <v>9</v>
      </c>
      <c r="O40" s="71" t="s">
        <v>129</v>
      </c>
      <c r="P40" s="71" t="s">
        <v>263</v>
      </c>
      <c r="Q40" s="71" t="s">
        <v>264</v>
      </c>
      <c r="R40" s="71">
        <v>1000</v>
      </c>
      <c r="S40" s="71" t="s">
        <v>265</v>
      </c>
      <c r="T40" s="71">
        <v>100</v>
      </c>
      <c r="U40" s="71">
        <v>740</v>
      </c>
      <c r="V40" s="71">
        <v>700</v>
      </c>
      <c r="W40" s="71">
        <v>0</v>
      </c>
      <c r="X40" s="71">
        <v>700</v>
      </c>
      <c r="Y40" s="71">
        <v>30</v>
      </c>
      <c r="Z40" s="71">
        <v>0</v>
      </c>
      <c r="AA40" s="71">
        <v>4.4400000000000004</v>
      </c>
      <c r="AB40" s="71">
        <v>270</v>
      </c>
      <c r="AC40" s="71">
        <v>40</v>
      </c>
      <c r="AF40" s="71">
        <v>740</v>
      </c>
      <c r="AG40" s="71">
        <v>700</v>
      </c>
      <c r="AH40" s="71">
        <v>0</v>
      </c>
      <c r="AI40" s="71">
        <v>700</v>
      </c>
      <c r="AJ40" s="71">
        <v>30</v>
      </c>
      <c r="AK40" s="71">
        <v>0</v>
      </c>
      <c r="AL40" s="71">
        <v>4.4400000000000004</v>
      </c>
      <c r="AM40" s="71">
        <v>270</v>
      </c>
      <c r="AN40" s="71">
        <v>40</v>
      </c>
      <c r="AQ40" s="71">
        <v>0</v>
      </c>
      <c r="AR40" s="71">
        <v>1</v>
      </c>
      <c r="AS40" s="71">
        <v>0</v>
      </c>
      <c r="AT40" s="71">
        <v>0</v>
      </c>
      <c r="AU40" s="71">
        <v>0</v>
      </c>
      <c r="AV40" s="71">
        <v>1</v>
      </c>
      <c r="AW40" s="71" t="s">
        <v>266</v>
      </c>
      <c r="AX40" s="71" t="s">
        <v>266</v>
      </c>
      <c r="AY40" s="71" t="s">
        <v>267</v>
      </c>
      <c r="AZ40" s="71" t="s">
        <v>268</v>
      </c>
      <c r="BA40" s="71" t="s">
        <v>281</v>
      </c>
      <c r="BB40" s="71" t="s">
        <v>282</v>
      </c>
      <c r="BC40" s="71">
        <v>3968</v>
      </c>
      <c r="BD40" s="71" t="s">
        <v>283</v>
      </c>
      <c r="BE40" s="71">
        <v>0</v>
      </c>
      <c r="BF40" s="71" t="s">
        <v>270</v>
      </c>
      <c r="BG40" s="71" t="s">
        <v>294</v>
      </c>
      <c r="BH40" s="71" t="s">
        <v>271</v>
      </c>
      <c r="BI40" s="71" t="s">
        <v>105</v>
      </c>
      <c r="BJ40" s="71" t="s">
        <v>182</v>
      </c>
      <c r="BK40" s="71" t="s">
        <v>284</v>
      </c>
      <c r="BX40" s="71" t="s">
        <v>372</v>
      </c>
    </row>
    <row r="41" spans="1:76" x14ac:dyDescent="0.25">
      <c r="A41" s="71" t="s">
        <v>260</v>
      </c>
      <c r="B41" s="71" t="s">
        <v>278</v>
      </c>
      <c r="C41" s="71" t="s">
        <v>261</v>
      </c>
      <c r="D41" s="121">
        <v>36526</v>
      </c>
      <c r="E41" s="71" t="s">
        <v>260</v>
      </c>
      <c r="F41" s="71">
        <v>8100</v>
      </c>
      <c r="G41" s="71" t="s">
        <v>105</v>
      </c>
      <c r="H41" s="71" t="s">
        <v>296</v>
      </c>
      <c r="I41" s="71">
        <v>1</v>
      </c>
      <c r="J41" s="71" t="s">
        <v>275</v>
      </c>
      <c r="K41" s="71">
        <v>0</v>
      </c>
      <c r="L41" s="121">
        <v>45307</v>
      </c>
      <c r="M41" s="71" t="s">
        <v>367</v>
      </c>
      <c r="N41" s="71">
        <v>4</v>
      </c>
      <c r="O41" s="71" t="s">
        <v>129</v>
      </c>
      <c r="P41" s="71" t="s">
        <v>263</v>
      </c>
      <c r="Q41" s="71" t="s">
        <v>264</v>
      </c>
      <c r="R41" s="71">
        <v>1000</v>
      </c>
      <c r="S41" s="71" t="s">
        <v>265</v>
      </c>
      <c r="T41" s="71">
        <v>100</v>
      </c>
      <c r="U41" s="71">
        <v>1000</v>
      </c>
      <c r="V41" s="71">
        <v>1000</v>
      </c>
      <c r="W41" s="71">
        <v>0</v>
      </c>
      <c r="X41" s="71">
        <v>1000</v>
      </c>
      <c r="Y41" s="71">
        <v>30</v>
      </c>
      <c r="Z41" s="71">
        <v>0</v>
      </c>
      <c r="AA41" s="71">
        <v>0</v>
      </c>
      <c r="AB41" s="71">
        <v>120</v>
      </c>
      <c r="AC41" s="71">
        <v>0</v>
      </c>
      <c r="AF41" s="71">
        <v>1000</v>
      </c>
      <c r="AG41" s="71">
        <v>1000</v>
      </c>
      <c r="AH41" s="71">
        <v>0</v>
      </c>
      <c r="AI41" s="71">
        <v>1000</v>
      </c>
      <c r="AJ41" s="71">
        <v>30</v>
      </c>
      <c r="AK41" s="71">
        <v>0</v>
      </c>
      <c r="AL41" s="71">
        <v>0</v>
      </c>
      <c r="AM41" s="71">
        <v>120</v>
      </c>
      <c r="AN41" s="71">
        <v>0</v>
      </c>
      <c r="AQ41" s="71">
        <v>0</v>
      </c>
      <c r="AR41" s="71">
        <v>1</v>
      </c>
      <c r="AS41" s="71">
        <v>1</v>
      </c>
      <c r="AT41" s="71">
        <v>1</v>
      </c>
      <c r="AU41" s="71">
        <v>1</v>
      </c>
      <c r="AV41" s="71">
        <v>0</v>
      </c>
      <c r="AW41" s="71" t="s">
        <v>266</v>
      </c>
      <c r="AX41" s="71" t="s">
        <v>266</v>
      </c>
      <c r="AY41" s="71" t="s">
        <v>267</v>
      </c>
      <c r="AZ41" s="71" t="s">
        <v>268</v>
      </c>
      <c r="BA41" s="71" t="s">
        <v>281</v>
      </c>
      <c r="BB41" s="71" t="s">
        <v>282</v>
      </c>
      <c r="BC41" s="71">
        <v>3968</v>
      </c>
      <c r="BD41" s="71" t="s">
        <v>283</v>
      </c>
      <c r="BE41" s="71">
        <v>0</v>
      </c>
      <c r="BF41" s="71" t="s">
        <v>270</v>
      </c>
      <c r="BG41" s="71" t="s">
        <v>294</v>
      </c>
      <c r="BH41" s="71" t="s">
        <v>271</v>
      </c>
      <c r="BI41" s="71" t="s">
        <v>105</v>
      </c>
      <c r="BJ41" s="71" t="s">
        <v>182</v>
      </c>
      <c r="BK41" s="71" t="s">
        <v>284</v>
      </c>
      <c r="BX41" s="71" t="s">
        <v>359</v>
      </c>
    </row>
    <row r="42" spans="1:76" x14ac:dyDescent="0.25">
      <c r="A42" s="71" t="s">
        <v>260</v>
      </c>
      <c r="B42" s="71" t="s">
        <v>278</v>
      </c>
      <c r="C42" s="71" t="s">
        <v>261</v>
      </c>
      <c r="D42" s="121">
        <v>36526</v>
      </c>
      <c r="E42" s="71" t="s">
        <v>260</v>
      </c>
      <c r="F42" s="71">
        <v>8079</v>
      </c>
      <c r="G42" s="71" t="s">
        <v>105</v>
      </c>
      <c r="H42" s="71" t="s">
        <v>296</v>
      </c>
      <c r="I42" s="71">
        <v>1</v>
      </c>
      <c r="J42" s="71" t="s">
        <v>275</v>
      </c>
      <c r="K42" s="71">
        <v>0</v>
      </c>
      <c r="L42" s="121">
        <v>45303</v>
      </c>
      <c r="M42" s="71" t="s">
        <v>316</v>
      </c>
      <c r="N42" s="71">
        <v>9</v>
      </c>
      <c r="O42" s="71" t="s">
        <v>129</v>
      </c>
      <c r="P42" s="71" t="s">
        <v>263</v>
      </c>
      <c r="Q42" s="71" t="s">
        <v>264</v>
      </c>
      <c r="R42" s="71">
        <v>1000</v>
      </c>
      <c r="S42" s="71" t="s">
        <v>265</v>
      </c>
      <c r="T42" s="71">
        <v>100</v>
      </c>
      <c r="U42" s="71">
        <v>570</v>
      </c>
      <c r="V42" s="71">
        <v>300</v>
      </c>
      <c r="W42" s="71">
        <v>700</v>
      </c>
      <c r="X42" s="71">
        <v>1000</v>
      </c>
      <c r="Y42" s="71">
        <v>30</v>
      </c>
      <c r="Z42" s="71">
        <v>30</v>
      </c>
      <c r="AA42" s="71">
        <v>30</v>
      </c>
      <c r="AB42" s="71">
        <v>270</v>
      </c>
      <c r="AC42" s="71">
        <v>270</v>
      </c>
      <c r="AF42" s="71">
        <v>570</v>
      </c>
      <c r="AG42" s="71">
        <v>300</v>
      </c>
      <c r="AH42" s="71">
        <v>700</v>
      </c>
      <c r="AI42" s="71">
        <v>1000</v>
      </c>
      <c r="AJ42" s="71">
        <v>30</v>
      </c>
      <c r="AK42" s="71">
        <v>30</v>
      </c>
      <c r="AL42" s="71">
        <v>30</v>
      </c>
      <c r="AM42" s="71">
        <v>270</v>
      </c>
      <c r="AN42" s="71">
        <v>270</v>
      </c>
      <c r="AQ42" s="71">
        <v>0</v>
      </c>
      <c r="AR42" s="71">
        <v>1</v>
      </c>
      <c r="AS42" s="71">
        <v>1</v>
      </c>
      <c r="AT42" s="71">
        <v>1</v>
      </c>
      <c r="AU42" s="71">
        <v>1</v>
      </c>
      <c r="AV42" s="71">
        <v>0</v>
      </c>
      <c r="AW42" s="71" t="s">
        <v>266</v>
      </c>
      <c r="AX42" s="71" t="s">
        <v>266</v>
      </c>
      <c r="AY42" s="71" t="s">
        <v>267</v>
      </c>
      <c r="AZ42" s="71" t="s">
        <v>268</v>
      </c>
      <c r="BA42" s="71" t="s">
        <v>281</v>
      </c>
      <c r="BB42" s="71" t="s">
        <v>282</v>
      </c>
      <c r="BC42" s="71">
        <v>3968</v>
      </c>
      <c r="BD42" s="71" t="s">
        <v>283</v>
      </c>
      <c r="BE42" s="71">
        <v>0</v>
      </c>
      <c r="BF42" s="71" t="s">
        <v>270</v>
      </c>
      <c r="BG42" s="71" t="s">
        <v>270</v>
      </c>
      <c r="BH42" s="71" t="s">
        <v>271</v>
      </c>
      <c r="BI42" s="71" t="s">
        <v>105</v>
      </c>
      <c r="BJ42" s="71" t="s">
        <v>182</v>
      </c>
      <c r="BK42" s="71" t="s">
        <v>284</v>
      </c>
      <c r="BX42" s="71" t="s">
        <v>369</v>
      </c>
    </row>
    <row r="43" spans="1:76" x14ac:dyDescent="0.25">
      <c r="A43" s="71" t="s">
        <v>260</v>
      </c>
      <c r="B43" s="71" t="s">
        <v>278</v>
      </c>
      <c r="C43" s="71" t="s">
        <v>261</v>
      </c>
      <c r="D43" s="121">
        <v>36526</v>
      </c>
      <c r="E43" s="71" t="s">
        <v>260</v>
      </c>
      <c r="F43" s="71">
        <v>8040</v>
      </c>
      <c r="G43" s="71" t="s">
        <v>105</v>
      </c>
      <c r="H43" s="71" t="s">
        <v>296</v>
      </c>
      <c r="I43" s="71">
        <v>1</v>
      </c>
      <c r="J43" s="71" t="s">
        <v>275</v>
      </c>
      <c r="K43" s="71">
        <v>0</v>
      </c>
      <c r="L43" s="121">
        <v>45294</v>
      </c>
      <c r="M43" s="71" t="s">
        <v>373</v>
      </c>
      <c r="N43" s="71">
        <v>5</v>
      </c>
      <c r="O43" s="71" t="s">
        <v>129</v>
      </c>
      <c r="P43" s="71" t="s">
        <v>263</v>
      </c>
      <c r="Q43" s="71" t="s">
        <v>264</v>
      </c>
      <c r="R43" s="71">
        <v>1000</v>
      </c>
      <c r="S43" s="71" t="s">
        <v>265</v>
      </c>
      <c r="T43" s="71">
        <v>100</v>
      </c>
      <c r="U43" s="71">
        <v>730</v>
      </c>
      <c r="V43" s="71">
        <v>570</v>
      </c>
      <c r="W43" s="71">
        <v>0</v>
      </c>
      <c r="X43" s="71">
        <v>570</v>
      </c>
      <c r="Y43" s="71">
        <v>30</v>
      </c>
      <c r="Z43" s="71">
        <v>30</v>
      </c>
      <c r="AA43" s="71">
        <v>32</v>
      </c>
      <c r="AB43" s="71">
        <v>150</v>
      </c>
      <c r="AC43" s="71">
        <v>160</v>
      </c>
      <c r="AF43" s="71">
        <v>730</v>
      </c>
      <c r="AG43" s="71">
        <v>570</v>
      </c>
      <c r="AH43" s="71">
        <v>0</v>
      </c>
      <c r="AI43" s="71">
        <v>570</v>
      </c>
      <c r="AJ43" s="71">
        <v>30</v>
      </c>
      <c r="AK43" s="71">
        <v>30</v>
      </c>
      <c r="AL43" s="71">
        <v>32</v>
      </c>
      <c r="AM43" s="71">
        <v>150</v>
      </c>
      <c r="AN43" s="71">
        <v>160</v>
      </c>
      <c r="AQ43" s="71">
        <v>0</v>
      </c>
      <c r="AR43" s="71">
        <v>1</v>
      </c>
      <c r="AS43" s="71">
        <v>1</v>
      </c>
      <c r="AT43" s="71">
        <v>1</v>
      </c>
      <c r="AU43" s="71">
        <v>1</v>
      </c>
      <c r="AV43" s="71">
        <v>0</v>
      </c>
      <c r="AW43" s="71" t="s">
        <v>266</v>
      </c>
      <c r="AX43" s="71" t="s">
        <v>266</v>
      </c>
      <c r="AY43" s="71" t="s">
        <v>267</v>
      </c>
      <c r="AZ43" s="71" t="s">
        <v>268</v>
      </c>
      <c r="BA43" s="71" t="s">
        <v>281</v>
      </c>
      <c r="BB43" s="71" t="s">
        <v>282</v>
      </c>
      <c r="BC43" s="71">
        <v>3968</v>
      </c>
      <c r="BD43" s="71" t="s">
        <v>283</v>
      </c>
      <c r="BE43" s="71">
        <v>0</v>
      </c>
      <c r="BF43" s="71" t="s">
        <v>270</v>
      </c>
      <c r="BG43" s="71" t="s">
        <v>270</v>
      </c>
      <c r="BH43" s="71" t="s">
        <v>271</v>
      </c>
      <c r="BI43" s="71" t="s">
        <v>105</v>
      </c>
      <c r="BJ43" s="71" t="s">
        <v>182</v>
      </c>
      <c r="BK43" s="71" t="s">
        <v>284</v>
      </c>
      <c r="BX43" s="71" t="s">
        <v>359</v>
      </c>
    </row>
    <row r="44" spans="1:76" x14ac:dyDescent="0.25">
      <c r="A44" s="71" t="s">
        <v>260</v>
      </c>
      <c r="B44" s="71" t="s">
        <v>278</v>
      </c>
      <c r="C44" s="71" t="s">
        <v>261</v>
      </c>
      <c r="D44" s="121">
        <v>36526</v>
      </c>
      <c r="E44" s="71" t="s">
        <v>260</v>
      </c>
      <c r="F44" s="71">
        <v>8032</v>
      </c>
      <c r="G44" s="71" t="s">
        <v>105</v>
      </c>
      <c r="H44" s="71" t="s">
        <v>296</v>
      </c>
      <c r="I44" s="71">
        <v>1</v>
      </c>
      <c r="J44" s="71" t="s">
        <v>275</v>
      </c>
      <c r="K44" s="71">
        <v>0</v>
      </c>
      <c r="L44" s="121">
        <v>45289</v>
      </c>
      <c r="M44" s="71" t="s">
        <v>374</v>
      </c>
      <c r="N44" s="71">
        <v>9</v>
      </c>
      <c r="O44" s="71" t="s">
        <v>129</v>
      </c>
      <c r="P44" s="71" t="s">
        <v>263</v>
      </c>
      <c r="Q44" s="71" t="s">
        <v>264</v>
      </c>
      <c r="R44" s="71">
        <v>1000</v>
      </c>
      <c r="S44" s="71" t="s">
        <v>265</v>
      </c>
      <c r="T44" s="71">
        <v>100</v>
      </c>
      <c r="U44" s="71">
        <v>780</v>
      </c>
      <c r="V44" s="71">
        <v>730</v>
      </c>
      <c r="W44" s="71">
        <v>0</v>
      </c>
      <c r="X44" s="71">
        <v>730</v>
      </c>
      <c r="Y44" s="71">
        <v>30</v>
      </c>
      <c r="Z44" s="71">
        <v>30</v>
      </c>
      <c r="AA44" s="71">
        <v>5.56</v>
      </c>
      <c r="AB44" s="71">
        <v>270</v>
      </c>
      <c r="AC44" s="71">
        <v>50</v>
      </c>
      <c r="AF44" s="71">
        <v>780</v>
      </c>
      <c r="AG44" s="71">
        <v>730</v>
      </c>
      <c r="AH44" s="71">
        <v>0</v>
      </c>
      <c r="AI44" s="71">
        <v>730</v>
      </c>
      <c r="AJ44" s="71">
        <v>30</v>
      </c>
      <c r="AK44" s="71">
        <v>30</v>
      </c>
      <c r="AL44" s="71">
        <v>5.56</v>
      </c>
      <c r="AM44" s="71">
        <v>270</v>
      </c>
      <c r="AN44" s="71">
        <v>50</v>
      </c>
      <c r="AQ44" s="71">
        <v>0</v>
      </c>
      <c r="AR44" s="71">
        <v>1</v>
      </c>
      <c r="AS44" s="71">
        <v>1</v>
      </c>
      <c r="AT44" s="71">
        <v>1</v>
      </c>
      <c r="AU44" s="71">
        <v>1</v>
      </c>
      <c r="AV44" s="71">
        <v>0</v>
      </c>
      <c r="AW44" s="71" t="s">
        <v>266</v>
      </c>
      <c r="AX44" s="71" t="s">
        <v>266</v>
      </c>
      <c r="AY44" s="71" t="s">
        <v>267</v>
      </c>
      <c r="AZ44" s="71" t="s">
        <v>268</v>
      </c>
      <c r="BA44" s="71" t="s">
        <v>281</v>
      </c>
      <c r="BB44" s="71" t="s">
        <v>282</v>
      </c>
      <c r="BC44" s="71">
        <v>3968</v>
      </c>
      <c r="BD44" s="71" t="s">
        <v>283</v>
      </c>
      <c r="BE44" s="71">
        <v>0</v>
      </c>
      <c r="BF44" s="71" t="s">
        <v>270</v>
      </c>
      <c r="BG44" s="71" t="s">
        <v>270</v>
      </c>
      <c r="BH44" s="71" t="s">
        <v>271</v>
      </c>
      <c r="BI44" s="71" t="s">
        <v>105</v>
      </c>
      <c r="BJ44" s="71" t="s">
        <v>182</v>
      </c>
      <c r="BK44" s="71" t="s">
        <v>284</v>
      </c>
      <c r="BX44" s="71" t="s">
        <v>372</v>
      </c>
    </row>
    <row r="45" spans="1:76" x14ac:dyDescent="0.25">
      <c r="A45" s="71" t="s">
        <v>260</v>
      </c>
      <c r="B45" s="71" t="s">
        <v>278</v>
      </c>
      <c r="C45" s="71" t="s">
        <v>261</v>
      </c>
      <c r="D45" s="121">
        <v>36526</v>
      </c>
      <c r="E45" s="71" t="s">
        <v>260</v>
      </c>
      <c r="F45" s="71">
        <v>8100</v>
      </c>
      <c r="G45" s="71" t="s">
        <v>105</v>
      </c>
      <c r="H45" s="71" t="s">
        <v>297</v>
      </c>
      <c r="I45" s="71">
        <v>1</v>
      </c>
      <c r="J45" s="71" t="s">
        <v>291</v>
      </c>
      <c r="K45" s="71">
        <v>0</v>
      </c>
      <c r="L45" s="121">
        <v>45307</v>
      </c>
      <c r="M45" s="71" t="s">
        <v>375</v>
      </c>
      <c r="N45" s="71">
        <v>4</v>
      </c>
      <c r="O45" s="71" t="s">
        <v>129</v>
      </c>
      <c r="P45" s="71" t="s">
        <v>263</v>
      </c>
      <c r="Q45" s="71" t="s">
        <v>264</v>
      </c>
      <c r="R45" s="71">
        <v>1000</v>
      </c>
      <c r="S45" s="71" t="s">
        <v>265</v>
      </c>
      <c r="T45" s="71">
        <v>100</v>
      </c>
      <c r="U45" s="71">
        <v>930</v>
      </c>
      <c r="V45" s="71">
        <v>930</v>
      </c>
      <c r="W45" s="71">
        <v>0</v>
      </c>
      <c r="X45" s="71">
        <v>930</v>
      </c>
      <c r="Y45" s="71">
        <v>20</v>
      </c>
      <c r="Z45" s="71">
        <v>0</v>
      </c>
      <c r="AA45" s="71">
        <v>0</v>
      </c>
      <c r="AB45" s="71">
        <v>80</v>
      </c>
      <c r="AC45" s="71">
        <v>0</v>
      </c>
      <c r="AF45" s="71">
        <v>930</v>
      </c>
      <c r="AG45" s="71">
        <v>930</v>
      </c>
      <c r="AH45" s="71">
        <v>0</v>
      </c>
      <c r="AI45" s="71">
        <v>930</v>
      </c>
      <c r="AJ45" s="71">
        <v>20</v>
      </c>
      <c r="AK45" s="71">
        <v>0</v>
      </c>
      <c r="AL45" s="71">
        <v>0</v>
      </c>
      <c r="AM45" s="71">
        <v>80</v>
      </c>
      <c r="AN45" s="71">
        <v>0</v>
      </c>
      <c r="AQ45" s="71">
        <v>0</v>
      </c>
      <c r="AR45" s="71">
        <v>1</v>
      </c>
      <c r="AS45" s="71">
        <v>0</v>
      </c>
      <c r="AT45" s="71">
        <v>0</v>
      </c>
      <c r="AU45" s="71">
        <v>0</v>
      </c>
      <c r="AV45" s="71">
        <v>1</v>
      </c>
      <c r="AW45" s="71" t="s">
        <v>266</v>
      </c>
      <c r="AX45" s="71" t="s">
        <v>266</v>
      </c>
      <c r="AY45" s="71" t="s">
        <v>267</v>
      </c>
      <c r="AZ45" s="71" t="s">
        <v>268</v>
      </c>
      <c r="BA45" s="71" t="s">
        <v>281</v>
      </c>
      <c r="BB45" s="71" t="s">
        <v>282</v>
      </c>
      <c r="BC45" s="71">
        <v>3968</v>
      </c>
      <c r="BD45" s="71" t="s">
        <v>283</v>
      </c>
      <c r="BE45" s="71">
        <v>0</v>
      </c>
      <c r="BF45" s="71" t="s">
        <v>270</v>
      </c>
      <c r="BG45" s="71" t="s">
        <v>294</v>
      </c>
      <c r="BH45" s="71" t="s">
        <v>271</v>
      </c>
      <c r="BI45" s="71" t="s">
        <v>105</v>
      </c>
      <c r="BJ45" s="71" t="s">
        <v>182</v>
      </c>
      <c r="BK45" s="71" t="s">
        <v>284</v>
      </c>
      <c r="BX45" s="71" t="s">
        <v>355</v>
      </c>
    </row>
    <row r="46" spans="1:76" x14ac:dyDescent="0.25">
      <c r="A46" s="71" t="s">
        <v>260</v>
      </c>
      <c r="B46" s="71" t="s">
        <v>278</v>
      </c>
      <c r="C46" s="71" t="s">
        <v>261</v>
      </c>
      <c r="D46" s="121">
        <v>36526</v>
      </c>
      <c r="E46" s="71" t="s">
        <v>260</v>
      </c>
      <c r="F46" s="71">
        <v>8079</v>
      </c>
      <c r="G46" s="71" t="s">
        <v>105</v>
      </c>
      <c r="H46" s="71" t="s">
        <v>297</v>
      </c>
      <c r="I46" s="71">
        <v>1</v>
      </c>
      <c r="J46" s="71" t="s">
        <v>291</v>
      </c>
      <c r="K46" s="71">
        <v>0</v>
      </c>
      <c r="L46" s="121">
        <v>45303</v>
      </c>
      <c r="M46" s="71" t="s">
        <v>376</v>
      </c>
      <c r="N46" s="71">
        <v>9</v>
      </c>
      <c r="O46" s="71" t="s">
        <v>129</v>
      </c>
      <c r="P46" s="71" t="s">
        <v>263</v>
      </c>
      <c r="Q46" s="71" t="s">
        <v>264</v>
      </c>
      <c r="R46" s="71">
        <v>1000</v>
      </c>
      <c r="S46" s="71" t="s">
        <v>265</v>
      </c>
      <c r="T46" s="71">
        <v>100</v>
      </c>
      <c r="U46" s="71">
        <v>930</v>
      </c>
      <c r="V46" s="71">
        <v>930</v>
      </c>
      <c r="W46" s="71">
        <v>0</v>
      </c>
      <c r="X46" s="71">
        <v>930</v>
      </c>
      <c r="Y46" s="71">
        <v>20</v>
      </c>
      <c r="Z46" s="71">
        <v>0</v>
      </c>
      <c r="AA46" s="71">
        <v>0</v>
      </c>
      <c r="AB46" s="71">
        <v>180</v>
      </c>
      <c r="AC46" s="71">
        <v>0</v>
      </c>
      <c r="AF46" s="71">
        <v>930</v>
      </c>
      <c r="AG46" s="71">
        <v>930</v>
      </c>
      <c r="AH46" s="71">
        <v>0</v>
      </c>
      <c r="AI46" s="71">
        <v>930</v>
      </c>
      <c r="AJ46" s="71">
        <v>20</v>
      </c>
      <c r="AK46" s="71">
        <v>0</v>
      </c>
      <c r="AL46" s="71">
        <v>0</v>
      </c>
      <c r="AM46" s="71">
        <v>180</v>
      </c>
      <c r="AN46" s="71">
        <v>0</v>
      </c>
      <c r="AQ46" s="71">
        <v>0</v>
      </c>
      <c r="AR46" s="71">
        <v>1</v>
      </c>
      <c r="AS46" s="71">
        <v>0</v>
      </c>
      <c r="AT46" s="71">
        <v>0</v>
      </c>
      <c r="AU46" s="71">
        <v>0</v>
      </c>
      <c r="AV46" s="71">
        <v>1</v>
      </c>
      <c r="AW46" s="71" t="s">
        <v>266</v>
      </c>
      <c r="AX46" s="71" t="s">
        <v>266</v>
      </c>
      <c r="AY46" s="71" t="s">
        <v>267</v>
      </c>
      <c r="AZ46" s="71" t="s">
        <v>268</v>
      </c>
      <c r="BA46" s="71" t="s">
        <v>281</v>
      </c>
      <c r="BB46" s="71" t="s">
        <v>282</v>
      </c>
      <c r="BC46" s="71">
        <v>3968</v>
      </c>
      <c r="BD46" s="71" t="s">
        <v>283</v>
      </c>
      <c r="BE46" s="71">
        <v>0</v>
      </c>
      <c r="BF46" s="71" t="s">
        <v>270</v>
      </c>
      <c r="BG46" s="71" t="s">
        <v>294</v>
      </c>
      <c r="BH46" s="71" t="s">
        <v>271</v>
      </c>
      <c r="BI46" s="71" t="s">
        <v>105</v>
      </c>
      <c r="BJ46" s="71" t="s">
        <v>182</v>
      </c>
      <c r="BK46" s="71" t="s">
        <v>284</v>
      </c>
      <c r="BX46" s="71" t="s">
        <v>357</v>
      </c>
    </row>
    <row r="47" spans="1:76" x14ac:dyDescent="0.25">
      <c r="A47" s="71" t="s">
        <v>260</v>
      </c>
      <c r="B47" s="71" t="s">
        <v>278</v>
      </c>
      <c r="C47" s="71" t="s">
        <v>261</v>
      </c>
      <c r="D47" s="121">
        <v>36526</v>
      </c>
      <c r="E47" s="71" t="s">
        <v>260</v>
      </c>
      <c r="F47" s="71">
        <v>8040</v>
      </c>
      <c r="G47" s="71" t="s">
        <v>105</v>
      </c>
      <c r="H47" s="71" t="s">
        <v>297</v>
      </c>
      <c r="I47" s="71">
        <v>1</v>
      </c>
      <c r="J47" s="71" t="s">
        <v>291</v>
      </c>
      <c r="K47" s="71">
        <v>0</v>
      </c>
      <c r="L47" s="121">
        <v>45294</v>
      </c>
      <c r="M47" s="71" t="s">
        <v>358</v>
      </c>
      <c r="N47" s="71">
        <v>5</v>
      </c>
      <c r="O47" s="71" t="s">
        <v>129</v>
      </c>
      <c r="P47" s="71" t="s">
        <v>263</v>
      </c>
      <c r="Q47" s="71" t="s">
        <v>264</v>
      </c>
      <c r="R47" s="71">
        <v>1000</v>
      </c>
      <c r="S47" s="71" t="s">
        <v>265</v>
      </c>
      <c r="T47" s="71">
        <v>100</v>
      </c>
      <c r="U47" s="71">
        <v>930</v>
      </c>
      <c r="V47" s="71">
        <v>930</v>
      </c>
      <c r="W47" s="71">
        <v>0</v>
      </c>
      <c r="X47" s="71">
        <v>930</v>
      </c>
      <c r="Y47" s="71">
        <v>20</v>
      </c>
      <c r="Z47" s="71">
        <v>0</v>
      </c>
      <c r="AA47" s="71">
        <v>0</v>
      </c>
      <c r="AB47" s="71">
        <v>100</v>
      </c>
      <c r="AC47" s="71">
        <v>0</v>
      </c>
      <c r="AF47" s="71">
        <v>930</v>
      </c>
      <c r="AG47" s="71">
        <v>930</v>
      </c>
      <c r="AH47" s="71">
        <v>0</v>
      </c>
      <c r="AI47" s="71">
        <v>930</v>
      </c>
      <c r="AJ47" s="71">
        <v>20</v>
      </c>
      <c r="AK47" s="71">
        <v>0</v>
      </c>
      <c r="AL47" s="71">
        <v>0</v>
      </c>
      <c r="AM47" s="71">
        <v>100</v>
      </c>
      <c r="AN47" s="71">
        <v>0</v>
      </c>
      <c r="AQ47" s="71">
        <v>0</v>
      </c>
      <c r="AR47" s="71">
        <v>1</v>
      </c>
      <c r="AS47" s="71">
        <v>0</v>
      </c>
      <c r="AT47" s="71">
        <v>0</v>
      </c>
      <c r="AU47" s="71">
        <v>0</v>
      </c>
      <c r="AV47" s="71">
        <v>1</v>
      </c>
      <c r="AW47" s="71" t="s">
        <v>266</v>
      </c>
      <c r="AX47" s="71" t="s">
        <v>266</v>
      </c>
      <c r="AY47" s="71" t="s">
        <v>267</v>
      </c>
      <c r="AZ47" s="71" t="s">
        <v>268</v>
      </c>
      <c r="BA47" s="71" t="s">
        <v>281</v>
      </c>
      <c r="BB47" s="71" t="s">
        <v>282</v>
      </c>
      <c r="BC47" s="71">
        <v>3968</v>
      </c>
      <c r="BD47" s="71" t="s">
        <v>283</v>
      </c>
      <c r="BE47" s="71">
        <v>0</v>
      </c>
      <c r="BF47" s="71" t="s">
        <v>270</v>
      </c>
      <c r="BG47" s="71" t="s">
        <v>294</v>
      </c>
      <c r="BH47" s="71" t="s">
        <v>271</v>
      </c>
      <c r="BI47" s="71" t="s">
        <v>105</v>
      </c>
      <c r="BJ47" s="71" t="s">
        <v>182</v>
      </c>
      <c r="BK47" s="71" t="s">
        <v>284</v>
      </c>
      <c r="BX47" s="71" t="s">
        <v>359</v>
      </c>
    </row>
    <row r="48" spans="1:76" x14ac:dyDescent="0.25">
      <c r="A48" s="71" t="s">
        <v>260</v>
      </c>
      <c r="B48" s="71" t="s">
        <v>278</v>
      </c>
      <c r="C48" s="71" t="s">
        <v>261</v>
      </c>
      <c r="D48" s="121">
        <v>36526</v>
      </c>
      <c r="E48" s="71" t="s">
        <v>260</v>
      </c>
      <c r="F48" s="71">
        <v>8032</v>
      </c>
      <c r="G48" s="71" t="s">
        <v>105</v>
      </c>
      <c r="H48" s="71" t="s">
        <v>297</v>
      </c>
      <c r="I48" s="71">
        <v>1</v>
      </c>
      <c r="J48" s="71" t="s">
        <v>291</v>
      </c>
      <c r="K48" s="71">
        <v>0</v>
      </c>
      <c r="L48" s="121">
        <v>45289</v>
      </c>
      <c r="M48" s="71" t="s">
        <v>377</v>
      </c>
      <c r="N48" s="71">
        <v>9</v>
      </c>
      <c r="O48" s="71" t="s">
        <v>129</v>
      </c>
      <c r="P48" s="71" t="s">
        <v>263</v>
      </c>
      <c r="Q48" s="71" t="s">
        <v>264</v>
      </c>
      <c r="R48" s="71">
        <v>1000</v>
      </c>
      <c r="S48" s="71" t="s">
        <v>265</v>
      </c>
      <c r="T48" s="71">
        <v>100</v>
      </c>
      <c r="U48" s="71">
        <v>930</v>
      </c>
      <c r="V48" s="71">
        <v>930</v>
      </c>
      <c r="W48" s="71">
        <v>0</v>
      </c>
      <c r="X48" s="71">
        <v>930</v>
      </c>
      <c r="Y48" s="71">
        <v>20</v>
      </c>
      <c r="Z48" s="71">
        <v>0</v>
      </c>
      <c r="AA48" s="71">
        <v>0</v>
      </c>
      <c r="AB48" s="71">
        <v>180</v>
      </c>
      <c r="AC48" s="71">
        <v>0</v>
      </c>
      <c r="AF48" s="71">
        <v>930</v>
      </c>
      <c r="AG48" s="71">
        <v>930</v>
      </c>
      <c r="AH48" s="71">
        <v>0</v>
      </c>
      <c r="AI48" s="71">
        <v>930</v>
      </c>
      <c r="AJ48" s="71">
        <v>20</v>
      </c>
      <c r="AK48" s="71">
        <v>0</v>
      </c>
      <c r="AL48" s="71">
        <v>0</v>
      </c>
      <c r="AM48" s="71">
        <v>180</v>
      </c>
      <c r="AN48" s="71">
        <v>0</v>
      </c>
      <c r="AQ48" s="71">
        <v>0</v>
      </c>
      <c r="AR48" s="71">
        <v>1</v>
      </c>
      <c r="AS48" s="71">
        <v>0</v>
      </c>
      <c r="AT48" s="71">
        <v>0</v>
      </c>
      <c r="AU48" s="71">
        <v>0</v>
      </c>
      <c r="AV48" s="71">
        <v>1</v>
      </c>
      <c r="AW48" s="71" t="s">
        <v>266</v>
      </c>
      <c r="AX48" s="71" t="s">
        <v>266</v>
      </c>
      <c r="AY48" s="71" t="s">
        <v>267</v>
      </c>
      <c r="AZ48" s="71" t="s">
        <v>268</v>
      </c>
      <c r="BA48" s="71" t="s">
        <v>281</v>
      </c>
      <c r="BB48" s="71" t="s">
        <v>282</v>
      </c>
      <c r="BC48" s="71">
        <v>3968</v>
      </c>
      <c r="BD48" s="71" t="s">
        <v>283</v>
      </c>
      <c r="BE48" s="71">
        <v>0</v>
      </c>
      <c r="BF48" s="71" t="s">
        <v>270</v>
      </c>
      <c r="BG48" s="71" t="s">
        <v>294</v>
      </c>
      <c r="BH48" s="71" t="s">
        <v>271</v>
      </c>
      <c r="BI48" s="71" t="s">
        <v>105</v>
      </c>
      <c r="BJ48" s="71" t="s">
        <v>182</v>
      </c>
      <c r="BK48" s="71" t="s">
        <v>284</v>
      </c>
      <c r="BX48" s="71" t="s">
        <v>378</v>
      </c>
    </row>
    <row r="49" spans="1:76" x14ac:dyDescent="0.25">
      <c r="A49" s="71" t="s">
        <v>260</v>
      </c>
      <c r="B49" s="71" t="s">
        <v>278</v>
      </c>
      <c r="C49" s="71" t="s">
        <v>261</v>
      </c>
      <c r="D49" s="121">
        <v>36526</v>
      </c>
      <c r="E49" s="71" t="s">
        <v>260</v>
      </c>
      <c r="F49" s="71">
        <v>8100</v>
      </c>
      <c r="G49" s="71" t="s">
        <v>105</v>
      </c>
      <c r="H49" s="71" t="s">
        <v>298</v>
      </c>
      <c r="I49" s="71">
        <v>1</v>
      </c>
      <c r="J49" s="71" t="s">
        <v>299</v>
      </c>
      <c r="K49" s="71">
        <v>0</v>
      </c>
      <c r="L49" s="121">
        <v>45307</v>
      </c>
      <c r="M49" s="71" t="s">
        <v>379</v>
      </c>
      <c r="N49" s="71">
        <v>4</v>
      </c>
      <c r="O49" s="71" t="s">
        <v>133</v>
      </c>
      <c r="P49" s="71" t="s">
        <v>263</v>
      </c>
      <c r="Q49" s="71" t="s">
        <v>264</v>
      </c>
      <c r="R49" s="71">
        <v>1000</v>
      </c>
      <c r="S49" s="71" t="s">
        <v>265</v>
      </c>
      <c r="T49" s="71">
        <v>100</v>
      </c>
      <c r="U49" s="71">
        <v>1000</v>
      </c>
      <c r="V49" s="71">
        <v>900</v>
      </c>
      <c r="W49" s="71">
        <v>0</v>
      </c>
      <c r="X49" s="71">
        <v>900</v>
      </c>
      <c r="Y49" s="71">
        <v>15</v>
      </c>
      <c r="Z49" s="71">
        <v>30</v>
      </c>
      <c r="AA49" s="71">
        <v>25</v>
      </c>
      <c r="AB49" s="71">
        <v>60</v>
      </c>
      <c r="AC49" s="71">
        <v>100</v>
      </c>
      <c r="AF49" s="71">
        <v>1000</v>
      </c>
      <c r="AG49" s="71">
        <v>900</v>
      </c>
      <c r="AH49" s="71">
        <v>0</v>
      </c>
      <c r="AI49" s="71">
        <v>900</v>
      </c>
      <c r="AJ49" s="71">
        <v>15</v>
      </c>
      <c r="AK49" s="71">
        <v>30</v>
      </c>
      <c r="AL49" s="71">
        <v>25</v>
      </c>
      <c r="AM49" s="71">
        <v>60</v>
      </c>
      <c r="AN49" s="71">
        <v>100</v>
      </c>
      <c r="AQ49" s="71">
        <v>0</v>
      </c>
      <c r="AR49" s="71">
        <v>1</v>
      </c>
      <c r="AS49" s="71">
        <v>1</v>
      </c>
      <c r="AT49" s="71">
        <v>1</v>
      </c>
      <c r="AU49" s="71">
        <v>1</v>
      </c>
      <c r="AV49" s="71">
        <v>0</v>
      </c>
      <c r="AW49" s="71" t="s">
        <v>266</v>
      </c>
      <c r="AX49" s="71" t="s">
        <v>266</v>
      </c>
      <c r="AY49" s="71" t="s">
        <v>267</v>
      </c>
      <c r="AZ49" s="71" t="s">
        <v>268</v>
      </c>
      <c r="BA49" s="71" t="s">
        <v>281</v>
      </c>
      <c r="BB49" s="71" t="s">
        <v>282</v>
      </c>
      <c r="BC49" s="71">
        <v>3968</v>
      </c>
      <c r="BD49" s="71" t="s">
        <v>283</v>
      </c>
      <c r="BE49" s="71">
        <v>0</v>
      </c>
      <c r="BF49" s="71" t="s">
        <v>270</v>
      </c>
      <c r="BG49" s="71" t="s">
        <v>270</v>
      </c>
      <c r="BH49" s="71" t="s">
        <v>271</v>
      </c>
      <c r="BI49" s="71" t="s">
        <v>105</v>
      </c>
      <c r="BJ49" s="71" t="s">
        <v>182</v>
      </c>
      <c r="BK49" s="71" t="s">
        <v>284</v>
      </c>
      <c r="BX49" s="71" t="s">
        <v>361</v>
      </c>
    </row>
    <row r="50" spans="1:76" x14ac:dyDescent="0.25">
      <c r="A50" s="71" t="s">
        <v>260</v>
      </c>
      <c r="B50" s="71" t="s">
        <v>278</v>
      </c>
      <c r="C50" s="71" t="s">
        <v>261</v>
      </c>
      <c r="D50" s="121">
        <v>36526</v>
      </c>
      <c r="E50" s="71" t="s">
        <v>260</v>
      </c>
      <c r="F50" s="71">
        <v>8079</v>
      </c>
      <c r="G50" s="71" t="s">
        <v>105</v>
      </c>
      <c r="H50" s="71" t="s">
        <v>298</v>
      </c>
      <c r="I50" s="71">
        <v>1</v>
      </c>
      <c r="J50" s="71" t="s">
        <v>299</v>
      </c>
      <c r="K50" s="71">
        <v>0</v>
      </c>
      <c r="L50" s="121">
        <v>45303</v>
      </c>
      <c r="M50" s="71" t="s">
        <v>314</v>
      </c>
      <c r="N50" s="71">
        <v>9</v>
      </c>
      <c r="O50" s="71" t="s">
        <v>133</v>
      </c>
      <c r="P50" s="71" t="s">
        <v>263</v>
      </c>
      <c r="Q50" s="71" t="s">
        <v>264</v>
      </c>
      <c r="R50" s="71">
        <v>1000</v>
      </c>
      <c r="S50" s="71" t="s">
        <v>265</v>
      </c>
      <c r="T50" s="71">
        <v>100</v>
      </c>
      <c r="U50" s="71">
        <v>750</v>
      </c>
      <c r="V50" s="71">
        <v>660</v>
      </c>
      <c r="W50" s="71">
        <v>340</v>
      </c>
      <c r="X50" s="71">
        <v>1000</v>
      </c>
      <c r="Y50" s="71">
        <v>15</v>
      </c>
      <c r="Z50" s="71">
        <v>10</v>
      </c>
      <c r="AA50" s="71">
        <v>10</v>
      </c>
      <c r="AB50" s="71">
        <v>135</v>
      </c>
      <c r="AC50" s="71">
        <v>90</v>
      </c>
      <c r="AF50" s="71">
        <v>750</v>
      </c>
      <c r="AG50" s="71">
        <v>660</v>
      </c>
      <c r="AH50" s="71">
        <v>340</v>
      </c>
      <c r="AI50" s="71">
        <v>1000</v>
      </c>
      <c r="AJ50" s="71">
        <v>15</v>
      </c>
      <c r="AK50" s="71">
        <v>10</v>
      </c>
      <c r="AL50" s="71">
        <v>10</v>
      </c>
      <c r="AM50" s="71">
        <v>135</v>
      </c>
      <c r="AN50" s="71">
        <v>90</v>
      </c>
      <c r="AQ50" s="71">
        <v>0</v>
      </c>
      <c r="AR50" s="71">
        <v>1</v>
      </c>
      <c r="AS50" s="71">
        <v>1</v>
      </c>
      <c r="AT50" s="71">
        <v>1</v>
      </c>
      <c r="AU50" s="71">
        <v>1</v>
      </c>
      <c r="AV50" s="71">
        <v>0</v>
      </c>
      <c r="AW50" s="71" t="s">
        <v>266</v>
      </c>
      <c r="AX50" s="71" t="s">
        <v>266</v>
      </c>
      <c r="AY50" s="71" t="s">
        <v>267</v>
      </c>
      <c r="AZ50" s="71" t="s">
        <v>268</v>
      </c>
      <c r="BA50" s="71" t="s">
        <v>281</v>
      </c>
      <c r="BB50" s="71" t="s">
        <v>282</v>
      </c>
      <c r="BC50" s="71">
        <v>3968</v>
      </c>
      <c r="BD50" s="71" t="s">
        <v>283</v>
      </c>
      <c r="BE50" s="71">
        <v>0</v>
      </c>
      <c r="BF50" s="71" t="s">
        <v>270</v>
      </c>
      <c r="BG50" s="71" t="s">
        <v>270</v>
      </c>
      <c r="BH50" s="71" t="s">
        <v>271</v>
      </c>
      <c r="BI50" s="71" t="s">
        <v>105</v>
      </c>
      <c r="BJ50" s="71" t="s">
        <v>182</v>
      </c>
      <c r="BK50" s="71" t="s">
        <v>284</v>
      </c>
      <c r="BX50" s="71" t="s">
        <v>364</v>
      </c>
    </row>
    <row r="51" spans="1:76" x14ac:dyDescent="0.25">
      <c r="A51" s="71" t="s">
        <v>260</v>
      </c>
      <c r="B51" s="71" t="s">
        <v>278</v>
      </c>
      <c r="C51" s="71" t="s">
        <v>261</v>
      </c>
      <c r="D51" s="121">
        <v>36526</v>
      </c>
      <c r="E51" s="71" t="s">
        <v>260</v>
      </c>
      <c r="F51" s="71">
        <v>8040</v>
      </c>
      <c r="G51" s="71" t="s">
        <v>105</v>
      </c>
      <c r="H51" s="71" t="s">
        <v>298</v>
      </c>
      <c r="I51" s="71">
        <v>1</v>
      </c>
      <c r="J51" s="71" t="s">
        <v>299</v>
      </c>
      <c r="K51" s="71">
        <v>0</v>
      </c>
      <c r="L51" s="121">
        <v>45294</v>
      </c>
      <c r="M51" s="71" t="s">
        <v>380</v>
      </c>
      <c r="N51" s="71">
        <v>5</v>
      </c>
      <c r="O51" s="71" t="s">
        <v>133</v>
      </c>
      <c r="P51" s="71" t="s">
        <v>263</v>
      </c>
      <c r="Q51" s="71" t="s">
        <v>264</v>
      </c>
      <c r="R51" s="71">
        <v>1000</v>
      </c>
      <c r="S51" s="71" t="s">
        <v>265</v>
      </c>
      <c r="T51" s="71">
        <v>100</v>
      </c>
      <c r="U51" s="71">
        <v>800</v>
      </c>
      <c r="V51" s="71">
        <v>750</v>
      </c>
      <c r="W51" s="71">
        <v>0</v>
      </c>
      <c r="X51" s="71">
        <v>750</v>
      </c>
      <c r="Y51" s="71">
        <v>15</v>
      </c>
      <c r="Z51" s="71">
        <v>10</v>
      </c>
      <c r="AA51" s="71">
        <v>10</v>
      </c>
      <c r="AB51" s="71">
        <v>75</v>
      </c>
      <c r="AC51" s="71">
        <v>50</v>
      </c>
      <c r="AF51" s="71">
        <v>800</v>
      </c>
      <c r="AG51" s="71">
        <v>750</v>
      </c>
      <c r="AH51" s="71">
        <v>0</v>
      </c>
      <c r="AI51" s="71">
        <v>750</v>
      </c>
      <c r="AJ51" s="71">
        <v>15</v>
      </c>
      <c r="AK51" s="71">
        <v>10</v>
      </c>
      <c r="AL51" s="71">
        <v>10</v>
      </c>
      <c r="AM51" s="71">
        <v>75</v>
      </c>
      <c r="AN51" s="71">
        <v>50</v>
      </c>
      <c r="AQ51" s="71">
        <v>0</v>
      </c>
      <c r="AR51" s="71">
        <v>1</v>
      </c>
      <c r="AS51" s="71">
        <v>1</v>
      </c>
      <c r="AT51" s="71">
        <v>1</v>
      </c>
      <c r="AU51" s="71">
        <v>1</v>
      </c>
      <c r="AV51" s="71">
        <v>0</v>
      </c>
      <c r="AW51" s="71" t="s">
        <v>266</v>
      </c>
      <c r="AX51" s="71" t="s">
        <v>266</v>
      </c>
      <c r="AY51" s="71" t="s">
        <v>267</v>
      </c>
      <c r="AZ51" s="71" t="s">
        <v>268</v>
      </c>
      <c r="BA51" s="71" t="s">
        <v>281</v>
      </c>
      <c r="BB51" s="71" t="s">
        <v>282</v>
      </c>
      <c r="BC51" s="71">
        <v>3968</v>
      </c>
      <c r="BD51" s="71" t="s">
        <v>283</v>
      </c>
      <c r="BE51" s="71">
        <v>0</v>
      </c>
      <c r="BF51" s="71" t="s">
        <v>270</v>
      </c>
      <c r="BG51" s="71" t="s">
        <v>270</v>
      </c>
      <c r="BH51" s="71" t="s">
        <v>271</v>
      </c>
      <c r="BI51" s="71" t="s">
        <v>105</v>
      </c>
      <c r="BJ51" s="71" t="s">
        <v>182</v>
      </c>
      <c r="BK51" s="71" t="s">
        <v>284</v>
      </c>
      <c r="BX51" s="71" t="s">
        <v>365</v>
      </c>
    </row>
    <row r="52" spans="1:76" x14ac:dyDescent="0.25">
      <c r="A52" s="71" t="s">
        <v>260</v>
      </c>
      <c r="B52" s="71" t="s">
        <v>278</v>
      </c>
      <c r="C52" s="71" t="s">
        <v>261</v>
      </c>
      <c r="D52" s="121">
        <v>36526</v>
      </c>
      <c r="E52" s="71" t="s">
        <v>260</v>
      </c>
      <c r="F52" s="71">
        <v>8032</v>
      </c>
      <c r="G52" s="71" t="s">
        <v>105</v>
      </c>
      <c r="H52" s="71" t="s">
        <v>298</v>
      </c>
      <c r="I52" s="71">
        <v>1</v>
      </c>
      <c r="J52" s="71" t="s">
        <v>299</v>
      </c>
      <c r="K52" s="71">
        <v>0</v>
      </c>
      <c r="L52" s="121">
        <v>45289</v>
      </c>
      <c r="M52" s="71" t="s">
        <v>302</v>
      </c>
      <c r="N52" s="71">
        <v>9</v>
      </c>
      <c r="O52" s="71" t="s">
        <v>133</v>
      </c>
      <c r="P52" s="71" t="s">
        <v>263</v>
      </c>
      <c r="Q52" s="71" t="s">
        <v>264</v>
      </c>
      <c r="R52" s="71">
        <v>1000</v>
      </c>
      <c r="S52" s="71" t="s">
        <v>265</v>
      </c>
      <c r="T52" s="71">
        <v>100</v>
      </c>
      <c r="U52" s="71">
        <v>930</v>
      </c>
      <c r="V52" s="71">
        <v>800</v>
      </c>
      <c r="W52" s="71">
        <v>0</v>
      </c>
      <c r="X52" s="71">
        <v>800</v>
      </c>
      <c r="Y52" s="71">
        <v>15</v>
      </c>
      <c r="Z52" s="71">
        <v>15</v>
      </c>
      <c r="AA52" s="71">
        <v>14.44</v>
      </c>
      <c r="AB52" s="71">
        <v>135</v>
      </c>
      <c r="AC52" s="71">
        <v>130</v>
      </c>
      <c r="AF52" s="71">
        <v>930</v>
      </c>
      <c r="AG52" s="71">
        <v>800</v>
      </c>
      <c r="AH52" s="71">
        <v>0</v>
      </c>
      <c r="AI52" s="71">
        <v>800</v>
      </c>
      <c r="AJ52" s="71">
        <v>15</v>
      </c>
      <c r="AK52" s="71">
        <v>15</v>
      </c>
      <c r="AL52" s="71">
        <v>14.44</v>
      </c>
      <c r="AM52" s="71">
        <v>135</v>
      </c>
      <c r="AN52" s="71">
        <v>130</v>
      </c>
      <c r="AQ52" s="71">
        <v>0</v>
      </c>
      <c r="AR52" s="71">
        <v>1</v>
      </c>
      <c r="AS52" s="71">
        <v>1</v>
      </c>
      <c r="AT52" s="71">
        <v>1</v>
      </c>
      <c r="AU52" s="71">
        <v>1</v>
      </c>
      <c r="AV52" s="71">
        <v>0</v>
      </c>
      <c r="AW52" s="71" t="s">
        <v>266</v>
      </c>
      <c r="AX52" s="71" t="s">
        <v>266</v>
      </c>
      <c r="AY52" s="71" t="s">
        <v>267</v>
      </c>
      <c r="AZ52" s="71" t="s">
        <v>268</v>
      </c>
      <c r="BA52" s="71" t="s">
        <v>281</v>
      </c>
      <c r="BB52" s="71" t="s">
        <v>282</v>
      </c>
      <c r="BC52" s="71">
        <v>3968</v>
      </c>
      <c r="BD52" s="71" t="s">
        <v>283</v>
      </c>
      <c r="BE52" s="71">
        <v>0</v>
      </c>
      <c r="BF52" s="71" t="s">
        <v>270</v>
      </c>
      <c r="BG52" s="71" t="s">
        <v>270</v>
      </c>
      <c r="BH52" s="71" t="s">
        <v>271</v>
      </c>
      <c r="BI52" s="71" t="s">
        <v>105</v>
      </c>
      <c r="BJ52" s="71" t="s">
        <v>182</v>
      </c>
      <c r="BK52" s="71" t="s">
        <v>284</v>
      </c>
      <c r="BX52" s="71" t="s">
        <v>366</v>
      </c>
    </row>
    <row r="53" spans="1:76" x14ac:dyDescent="0.25">
      <c r="A53" s="71" t="s">
        <v>260</v>
      </c>
      <c r="B53" s="71" t="s">
        <v>278</v>
      </c>
      <c r="C53" s="71" t="s">
        <v>261</v>
      </c>
      <c r="D53" s="121">
        <v>36526</v>
      </c>
      <c r="E53" s="71" t="s">
        <v>260</v>
      </c>
      <c r="F53" s="71">
        <v>8100</v>
      </c>
      <c r="G53" s="71" t="s">
        <v>105</v>
      </c>
      <c r="H53" s="71" t="s">
        <v>300</v>
      </c>
      <c r="I53" s="71">
        <v>1</v>
      </c>
      <c r="J53" s="71" t="s">
        <v>301</v>
      </c>
      <c r="K53" s="71">
        <v>0</v>
      </c>
      <c r="L53" s="121">
        <v>45307</v>
      </c>
      <c r="M53" s="71" t="s">
        <v>381</v>
      </c>
      <c r="N53" s="71">
        <v>4</v>
      </c>
      <c r="O53" s="71" t="s">
        <v>125</v>
      </c>
      <c r="P53" s="71" t="s">
        <v>263</v>
      </c>
      <c r="Q53" s="71" t="s">
        <v>264</v>
      </c>
      <c r="R53" s="71">
        <v>1000</v>
      </c>
      <c r="S53" s="71" t="s">
        <v>265</v>
      </c>
      <c r="T53" s="71">
        <v>100</v>
      </c>
      <c r="U53" s="71">
        <v>1000</v>
      </c>
      <c r="V53" s="71">
        <v>900</v>
      </c>
      <c r="W53" s="71">
        <v>0</v>
      </c>
      <c r="X53" s="71">
        <v>900</v>
      </c>
      <c r="Y53" s="71">
        <v>22</v>
      </c>
      <c r="Z53" s="71">
        <v>40</v>
      </c>
      <c r="AA53" s="71">
        <v>25</v>
      </c>
      <c r="AB53" s="71">
        <v>88</v>
      </c>
      <c r="AC53" s="71">
        <v>100</v>
      </c>
      <c r="AF53" s="71">
        <v>1000</v>
      </c>
      <c r="AG53" s="71">
        <v>900</v>
      </c>
      <c r="AH53" s="71">
        <v>0</v>
      </c>
      <c r="AI53" s="71">
        <v>900</v>
      </c>
      <c r="AJ53" s="71">
        <v>22</v>
      </c>
      <c r="AK53" s="71">
        <v>40</v>
      </c>
      <c r="AL53" s="71">
        <v>25</v>
      </c>
      <c r="AM53" s="71">
        <v>88</v>
      </c>
      <c r="AN53" s="71">
        <v>100</v>
      </c>
      <c r="AQ53" s="71">
        <v>0</v>
      </c>
      <c r="AR53" s="71">
        <v>1</v>
      </c>
      <c r="AS53" s="71">
        <v>0</v>
      </c>
      <c r="AT53" s="71">
        <v>0</v>
      </c>
      <c r="AU53" s="71">
        <v>0</v>
      </c>
      <c r="AV53" s="71">
        <v>1</v>
      </c>
      <c r="AW53" s="71" t="s">
        <v>266</v>
      </c>
      <c r="AX53" s="71" t="s">
        <v>266</v>
      </c>
      <c r="AY53" s="71" t="s">
        <v>267</v>
      </c>
      <c r="AZ53" s="71" t="s">
        <v>268</v>
      </c>
      <c r="BA53" s="71" t="s">
        <v>281</v>
      </c>
      <c r="BB53" s="71" t="s">
        <v>282</v>
      </c>
      <c r="BC53" s="71">
        <v>3968</v>
      </c>
      <c r="BD53" s="71" t="s">
        <v>283</v>
      </c>
      <c r="BE53" s="71">
        <v>0</v>
      </c>
      <c r="BF53" s="71" t="s">
        <v>270</v>
      </c>
      <c r="BG53" s="71" t="s">
        <v>270</v>
      </c>
      <c r="BH53" s="71" t="s">
        <v>271</v>
      </c>
      <c r="BI53" s="71" t="s">
        <v>105</v>
      </c>
      <c r="BJ53" s="71" t="s">
        <v>182</v>
      </c>
      <c r="BK53" s="71" t="s">
        <v>284</v>
      </c>
      <c r="BX53" s="71" t="s">
        <v>361</v>
      </c>
    </row>
    <row r="54" spans="1:76" x14ac:dyDescent="0.25">
      <c r="A54" s="71" t="s">
        <v>260</v>
      </c>
      <c r="B54" s="71" t="s">
        <v>278</v>
      </c>
      <c r="C54" s="71" t="s">
        <v>261</v>
      </c>
      <c r="D54" s="121">
        <v>36526</v>
      </c>
      <c r="E54" s="71" t="s">
        <v>260</v>
      </c>
      <c r="F54" s="71">
        <v>8079</v>
      </c>
      <c r="G54" s="71" t="s">
        <v>105</v>
      </c>
      <c r="H54" s="71" t="s">
        <v>300</v>
      </c>
      <c r="I54" s="71">
        <v>1</v>
      </c>
      <c r="J54" s="71" t="s">
        <v>301</v>
      </c>
      <c r="K54" s="71">
        <v>0</v>
      </c>
      <c r="L54" s="121">
        <v>45303</v>
      </c>
      <c r="M54" s="71" t="s">
        <v>382</v>
      </c>
      <c r="N54" s="71">
        <v>9</v>
      </c>
      <c r="O54" s="71" t="s">
        <v>125</v>
      </c>
      <c r="P54" s="71" t="s">
        <v>263</v>
      </c>
      <c r="Q54" s="71" t="s">
        <v>264</v>
      </c>
      <c r="R54" s="71">
        <v>1000</v>
      </c>
      <c r="S54" s="71" t="s">
        <v>265</v>
      </c>
      <c r="T54" s="71">
        <v>100</v>
      </c>
      <c r="U54" s="71">
        <v>410</v>
      </c>
      <c r="V54" s="71">
        <v>390</v>
      </c>
      <c r="W54" s="71">
        <v>610</v>
      </c>
      <c r="X54" s="71">
        <v>1000</v>
      </c>
      <c r="Y54" s="71">
        <v>22</v>
      </c>
      <c r="Z54" s="71">
        <v>40</v>
      </c>
      <c r="AA54" s="71">
        <v>2.2200000000000002</v>
      </c>
      <c r="AB54" s="71">
        <v>198</v>
      </c>
      <c r="AC54" s="71">
        <v>20</v>
      </c>
      <c r="AF54" s="71">
        <v>410</v>
      </c>
      <c r="AG54" s="71">
        <v>390</v>
      </c>
      <c r="AH54" s="71">
        <v>610</v>
      </c>
      <c r="AI54" s="71">
        <v>1000</v>
      </c>
      <c r="AJ54" s="71">
        <v>22</v>
      </c>
      <c r="AK54" s="71">
        <v>40</v>
      </c>
      <c r="AL54" s="71">
        <v>2.2200000000000002</v>
      </c>
      <c r="AM54" s="71">
        <v>198</v>
      </c>
      <c r="AN54" s="71">
        <v>20</v>
      </c>
      <c r="AQ54" s="71">
        <v>0</v>
      </c>
      <c r="AR54" s="71">
        <v>1</v>
      </c>
      <c r="AS54" s="71">
        <v>0</v>
      </c>
      <c r="AT54" s="71">
        <v>0</v>
      </c>
      <c r="AU54" s="71">
        <v>0</v>
      </c>
      <c r="AV54" s="71">
        <v>1</v>
      </c>
      <c r="AW54" s="71" t="s">
        <v>266</v>
      </c>
      <c r="AX54" s="71" t="s">
        <v>266</v>
      </c>
      <c r="AY54" s="71" t="s">
        <v>267</v>
      </c>
      <c r="AZ54" s="71" t="s">
        <v>268</v>
      </c>
      <c r="BA54" s="71" t="s">
        <v>281</v>
      </c>
      <c r="BB54" s="71" t="s">
        <v>282</v>
      </c>
      <c r="BC54" s="71">
        <v>3968</v>
      </c>
      <c r="BD54" s="71" t="s">
        <v>283</v>
      </c>
      <c r="BE54" s="71">
        <v>0</v>
      </c>
      <c r="BF54" s="71" t="s">
        <v>270</v>
      </c>
      <c r="BG54" s="71" t="s">
        <v>383</v>
      </c>
      <c r="BH54" s="71" t="s">
        <v>271</v>
      </c>
      <c r="BI54" s="71" t="s">
        <v>105</v>
      </c>
      <c r="BJ54" s="71" t="s">
        <v>182</v>
      </c>
      <c r="BK54" s="71" t="s">
        <v>284</v>
      </c>
      <c r="BX54" s="71" t="s">
        <v>364</v>
      </c>
    </row>
    <row r="55" spans="1:76" x14ac:dyDescent="0.25">
      <c r="A55" s="71" t="s">
        <v>260</v>
      </c>
      <c r="B55" s="71" t="s">
        <v>278</v>
      </c>
      <c r="C55" s="71" t="s">
        <v>261</v>
      </c>
      <c r="D55" s="121">
        <v>36526</v>
      </c>
      <c r="E55" s="71" t="s">
        <v>260</v>
      </c>
      <c r="F55" s="71">
        <v>8040</v>
      </c>
      <c r="G55" s="71" t="s">
        <v>105</v>
      </c>
      <c r="H55" s="71" t="s">
        <v>300</v>
      </c>
      <c r="I55" s="71">
        <v>1</v>
      </c>
      <c r="J55" s="71" t="s">
        <v>301</v>
      </c>
      <c r="K55" s="71">
        <v>0</v>
      </c>
      <c r="L55" s="121">
        <v>45294</v>
      </c>
      <c r="M55" s="71" t="s">
        <v>384</v>
      </c>
      <c r="N55" s="71">
        <v>5</v>
      </c>
      <c r="O55" s="71" t="s">
        <v>125</v>
      </c>
      <c r="P55" s="71" t="s">
        <v>263</v>
      </c>
      <c r="Q55" s="71" t="s">
        <v>264</v>
      </c>
      <c r="R55" s="71">
        <v>1000</v>
      </c>
      <c r="S55" s="71" t="s">
        <v>265</v>
      </c>
      <c r="T55" s="71">
        <v>100</v>
      </c>
      <c r="U55" s="71">
        <v>410</v>
      </c>
      <c r="V55" s="71">
        <v>410</v>
      </c>
      <c r="W55" s="71">
        <v>0</v>
      </c>
      <c r="X55" s="71">
        <v>410</v>
      </c>
      <c r="Y55" s="71">
        <v>22</v>
      </c>
      <c r="Z55" s="71">
        <v>10</v>
      </c>
      <c r="AA55" s="71">
        <v>0</v>
      </c>
      <c r="AB55" s="71">
        <v>110</v>
      </c>
      <c r="AC55" s="71">
        <v>0</v>
      </c>
      <c r="AF55" s="71">
        <v>410</v>
      </c>
      <c r="AG55" s="71">
        <v>410</v>
      </c>
      <c r="AH55" s="71">
        <v>0</v>
      </c>
      <c r="AI55" s="71">
        <v>410</v>
      </c>
      <c r="AJ55" s="71">
        <v>22</v>
      </c>
      <c r="AK55" s="71">
        <v>10</v>
      </c>
      <c r="AL55" s="71">
        <v>0</v>
      </c>
      <c r="AM55" s="71">
        <v>110</v>
      </c>
      <c r="AN55" s="71">
        <v>0</v>
      </c>
      <c r="AQ55" s="71">
        <v>0</v>
      </c>
      <c r="AR55" s="71">
        <v>1</v>
      </c>
      <c r="AS55" s="71">
        <v>0</v>
      </c>
      <c r="AT55" s="71">
        <v>0</v>
      </c>
      <c r="AU55" s="71">
        <v>0</v>
      </c>
      <c r="AV55" s="71">
        <v>1</v>
      </c>
      <c r="AW55" s="71" t="s">
        <v>266</v>
      </c>
      <c r="AX55" s="71" t="s">
        <v>266</v>
      </c>
      <c r="AY55" s="71" t="s">
        <v>267</v>
      </c>
      <c r="AZ55" s="71" t="s">
        <v>268</v>
      </c>
      <c r="BA55" s="71" t="s">
        <v>281</v>
      </c>
      <c r="BB55" s="71" t="s">
        <v>282</v>
      </c>
      <c r="BC55" s="71">
        <v>3968</v>
      </c>
      <c r="BD55" s="71" t="s">
        <v>283</v>
      </c>
      <c r="BE55" s="71">
        <v>0</v>
      </c>
      <c r="BF55" s="71" t="s">
        <v>270</v>
      </c>
      <c r="BG55" s="71" t="s">
        <v>385</v>
      </c>
      <c r="BH55" s="71" t="s">
        <v>271</v>
      </c>
      <c r="BI55" s="71" t="s">
        <v>105</v>
      </c>
      <c r="BJ55" s="71" t="s">
        <v>182</v>
      </c>
      <c r="BK55" s="71" t="s">
        <v>284</v>
      </c>
      <c r="BX55" s="71" t="s">
        <v>386</v>
      </c>
    </row>
    <row r="56" spans="1:76" x14ac:dyDescent="0.25">
      <c r="A56" s="71" t="s">
        <v>260</v>
      </c>
      <c r="B56" s="71" t="s">
        <v>278</v>
      </c>
      <c r="C56" s="71" t="s">
        <v>261</v>
      </c>
      <c r="D56" s="121">
        <v>36526</v>
      </c>
      <c r="E56" s="71" t="s">
        <v>260</v>
      </c>
      <c r="F56" s="71">
        <v>8032</v>
      </c>
      <c r="G56" s="71" t="s">
        <v>105</v>
      </c>
      <c r="H56" s="71" t="s">
        <v>300</v>
      </c>
      <c r="I56" s="71">
        <v>1</v>
      </c>
      <c r="J56" s="71" t="s">
        <v>301</v>
      </c>
      <c r="K56" s="71">
        <v>0</v>
      </c>
      <c r="L56" s="121">
        <v>45289</v>
      </c>
      <c r="M56" s="71" t="s">
        <v>310</v>
      </c>
      <c r="N56" s="71">
        <v>9</v>
      </c>
      <c r="O56" s="71" t="s">
        <v>125</v>
      </c>
      <c r="P56" s="71" t="s">
        <v>263</v>
      </c>
      <c r="Q56" s="71" t="s">
        <v>264</v>
      </c>
      <c r="R56" s="71">
        <v>1000</v>
      </c>
      <c r="S56" s="71" t="s">
        <v>265</v>
      </c>
      <c r="T56" s="71">
        <v>100</v>
      </c>
      <c r="U56" s="71">
        <v>410</v>
      </c>
      <c r="V56" s="71">
        <v>410</v>
      </c>
      <c r="W56" s="71">
        <v>0</v>
      </c>
      <c r="X56" s="71">
        <v>410</v>
      </c>
      <c r="Y56" s="71">
        <v>22</v>
      </c>
      <c r="Z56" s="71">
        <v>0</v>
      </c>
      <c r="AA56" s="71">
        <v>0</v>
      </c>
      <c r="AB56" s="71">
        <v>198</v>
      </c>
      <c r="AC56" s="71">
        <v>0</v>
      </c>
      <c r="AF56" s="71">
        <v>410</v>
      </c>
      <c r="AG56" s="71">
        <v>410</v>
      </c>
      <c r="AH56" s="71">
        <v>0</v>
      </c>
      <c r="AI56" s="71">
        <v>410</v>
      </c>
      <c r="AJ56" s="71">
        <v>22</v>
      </c>
      <c r="AK56" s="71">
        <v>0</v>
      </c>
      <c r="AL56" s="71">
        <v>0</v>
      </c>
      <c r="AM56" s="71">
        <v>198</v>
      </c>
      <c r="AN56" s="71">
        <v>0</v>
      </c>
      <c r="AQ56" s="71">
        <v>0</v>
      </c>
      <c r="AR56" s="71">
        <v>1</v>
      </c>
      <c r="AS56" s="71">
        <v>0</v>
      </c>
      <c r="AT56" s="71">
        <v>0</v>
      </c>
      <c r="AU56" s="71">
        <v>0</v>
      </c>
      <c r="AV56" s="71">
        <v>1</v>
      </c>
      <c r="AW56" s="71" t="s">
        <v>266</v>
      </c>
      <c r="AX56" s="71" t="s">
        <v>266</v>
      </c>
      <c r="AY56" s="71" t="s">
        <v>267</v>
      </c>
      <c r="AZ56" s="71" t="s">
        <v>268</v>
      </c>
      <c r="BA56" s="71" t="s">
        <v>281</v>
      </c>
      <c r="BB56" s="71" t="s">
        <v>282</v>
      </c>
      <c r="BC56" s="71">
        <v>3968</v>
      </c>
      <c r="BD56" s="71" t="s">
        <v>283</v>
      </c>
      <c r="BE56" s="71">
        <v>0</v>
      </c>
      <c r="BF56" s="71" t="s">
        <v>270</v>
      </c>
      <c r="BG56" s="71" t="s">
        <v>294</v>
      </c>
      <c r="BH56" s="71" t="s">
        <v>271</v>
      </c>
      <c r="BI56" s="71" t="s">
        <v>105</v>
      </c>
      <c r="BJ56" s="71" t="s">
        <v>182</v>
      </c>
      <c r="BK56" s="71" t="s">
        <v>284</v>
      </c>
      <c r="BX56" s="71" t="s">
        <v>387</v>
      </c>
    </row>
    <row r="57" spans="1:76" hidden="1" x14ac:dyDescent="0.25">
      <c r="A57" s="71" t="s">
        <v>260</v>
      </c>
      <c r="B57" s="71" t="s">
        <v>278</v>
      </c>
      <c r="C57" s="71" t="s">
        <v>261</v>
      </c>
      <c r="D57" s="121">
        <v>36526</v>
      </c>
      <c r="E57" s="71" t="s">
        <v>260</v>
      </c>
      <c r="F57" s="71">
        <v>8111</v>
      </c>
      <c r="G57" s="71" t="s">
        <v>388</v>
      </c>
      <c r="H57" s="71" t="s">
        <v>160</v>
      </c>
      <c r="I57" s="71">
        <v>1</v>
      </c>
      <c r="J57" s="71" t="s">
        <v>389</v>
      </c>
      <c r="K57" s="71">
        <v>7</v>
      </c>
      <c r="L57" s="121">
        <v>45308</v>
      </c>
      <c r="M57" s="71" t="s">
        <v>390</v>
      </c>
      <c r="N57" s="71">
        <v>8</v>
      </c>
      <c r="O57" s="71" t="s">
        <v>126</v>
      </c>
      <c r="P57" s="71" t="s">
        <v>263</v>
      </c>
      <c r="Q57" s="71" t="s">
        <v>264</v>
      </c>
      <c r="R57" s="71">
        <v>1000</v>
      </c>
      <c r="S57" s="71" t="s">
        <v>265</v>
      </c>
      <c r="T57" s="71">
        <v>100</v>
      </c>
      <c r="U57" s="71">
        <v>0</v>
      </c>
      <c r="V57" s="71">
        <v>0</v>
      </c>
      <c r="W57" s="71">
        <v>0</v>
      </c>
      <c r="X57" s="71">
        <v>0</v>
      </c>
      <c r="Y57" s="71">
        <v>20</v>
      </c>
      <c r="Z57" s="71">
        <v>20</v>
      </c>
      <c r="AA57" s="71">
        <v>0</v>
      </c>
      <c r="AB57" s="71">
        <v>160</v>
      </c>
      <c r="AC57" s="71">
        <v>0</v>
      </c>
      <c r="AF57" s="71">
        <v>0</v>
      </c>
      <c r="AG57" s="71">
        <v>0</v>
      </c>
      <c r="AH57" s="71">
        <v>0</v>
      </c>
      <c r="AI57" s="71">
        <v>0</v>
      </c>
      <c r="AJ57" s="71">
        <v>20</v>
      </c>
      <c r="AK57" s="71">
        <v>20</v>
      </c>
      <c r="AL57" s="71">
        <v>0</v>
      </c>
      <c r="AM57" s="71">
        <v>160</v>
      </c>
      <c r="AN57" s="71">
        <v>0</v>
      </c>
      <c r="AQ57" s="71">
        <v>0</v>
      </c>
      <c r="AR57" s="71">
        <v>1</v>
      </c>
      <c r="AS57" s="71">
        <v>0</v>
      </c>
      <c r="AT57" s="71">
        <v>0</v>
      </c>
      <c r="AU57" s="71">
        <v>0</v>
      </c>
      <c r="AV57" s="71">
        <v>1</v>
      </c>
      <c r="AW57" s="71" t="s">
        <v>266</v>
      </c>
      <c r="AX57" s="71" t="s">
        <v>266</v>
      </c>
      <c r="AY57" s="71" t="s">
        <v>267</v>
      </c>
      <c r="AZ57" s="71" t="s">
        <v>268</v>
      </c>
      <c r="BA57" s="71" t="s">
        <v>391</v>
      </c>
      <c r="BB57" s="71" t="s">
        <v>392</v>
      </c>
      <c r="BC57" s="71">
        <v>25406154</v>
      </c>
      <c r="BD57" s="71" t="s">
        <v>393</v>
      </c>
      <c r="BE57" s="71">
        <v>0</v>
      </c>
      <c r="BF57" s="71" t="s">
        <v>270</v>
      </c>
      <c r="BG57" s="71" t="s">
        <v>270</v>
      </c>
      <c r="BH57" s="71" t="s">
        <v>271</v>
      </c>
      <c r="BI57" s="71" t="s">
        <v>106</v>
      </c>
      <c r="BJ57" s="71" t="s">
        <v>182</v>
      </c>
      <c r="BK57" s="71" t="s">
        <v>388</v>
      </c>
      <c r="BX57" s="71" t="s">
        <v>394</v>
      </c>
    </row>
    <row r="58" spans="1:76" hidden="1" x14ac:dyDescent="0.25">
      <c r="A58" s="71" t="s">
        <v>260</v>
      </c>
      <c r="B58" s="71" t="s">
        <v>278</v>
      </c>
      <c r="C58" s="71" t="s">
        <v>261</v>
      </c>
      <c r="D58" s="121">
        <v>36526</v>
      </c>
      <c r="E58" s="71" t="s">
        <v>260</v>
      </c>
      <c r="F58" s="71">
        <v>8073</v>
      </c>
      <c r="G58" s="71" t="s">
        <v>388</v>
      </c>
      <c r="H58" s="71" t="s">
        <v>160</v>
      </c>
      <c r="I58" s="71">
        <v>1</v>
      </c>
      <c r="J58" s="71" t="s">
        <v>389</v>
      </c>
      <c r="K58" s="71">
        <v>7</v>
      </c>
      <c r="L58" s="121">
        <v>45300</v>
      </c>
      <c r="M58" s="71" t="s">
        <v>395</v>
      </c>
      <c r="N58" s="71">
        <v>7</v>
      </c>
      <c r="O58" s="71" t="s">
        <v>126</v>
      </c>
      <c r="P58" s="71" t="s">
        <v>263</v>
      </c>
      <c r="Q58" s="71" t="s">
        <v>264</v>
      </c>
      <c r="R58" s="71">
        <v>1000</v>
      </c>
      <c r="S58" s="71" t="s">
        <v>265</v>
      </c>
      <c r="T58" s="71">
        <v>100</v>
      </c>
      <c r="U58" s="71">
        <v>0</v>
      </c>
      <c r="V58" s="71">
        <v>0</v>
      </c>
      <c r="W58" s="71">
        <v>0</v>
      </c>
      <c r="X58" s="71">
        <v>0</v>
      </c>
      <c r="Y58" s="71">
        <v>20</v>
      </c>
      <c r="Z58" s="71">
        <v>20</v>
      </c>
      <c r="AA58" s="71">
        <v>0</v>
      </c>
      <c r="AB58" s="71">
        <v>140</v>
      </c>
      <c r="AC58" s="71">
        <v>0</v>
      </c>
      <c r="AF58" s="71">
        <v>0</v>
      </c>
      <c r="AG58" s="71">
        <v>0</v>
      </c>
      <c r="AH58" s="71">
        <v>0</v>
      </c>
      <c r="AI58" s="71">
        <v>0</v>
      </c>
      <c r="AJ58" s="71">
        <v>20</v>
      </c>
      <c r="AK58" s="71">
        <v>20</v>
      </c>
      <c r="AL58" s="71">
        <v>0</v>
      </c>
      <c r="AM58" s="71">
        <v>140</v>
      </c>
      <c r="AN58" s="71">
        <v>0</v>
      </c>
      <c r="AQ58" s="71">
        <v>0</v>
      </c>
      <c r="AR58" s="71">
        <v>1</v>
      </c>
      <c r="AS58" s="71">
        <v>0</v>
      </c>
      <c r="AT58" s="71">
        <v>0</v>
      </c>
      <c r="AU58" s="71">
        <v>0</v>
      </c>
      <c r="AV58" s="71">
        <v>1</v>
      </c>
      <c r="AW58" s="71" t="s">
        <v>266</v>
      </c>
      <c r="AX58" s="71" t="s">
        <v>266</v>
      </c>
      <c r="AY58" s="71" t="s">
        <v>267</v>
      </c>
      <c r="AZ58" s="71" t="s">
        <v>268</v>
      </c>
      <c r="BA58" s="71" t="s">
        <v>391</v>
      </c>
      <c r="BB58" s="71" t="s">
        <v>392</v>
      </c>
      <c r="BC58" s="71">
        <v>25406154</v>
      </c>
      <c r="BD58" s="71" t="s">
        <v>393</v>
      </c>
      <c r="BE58" s="71">
        <v>0</v>
      </c>
      <c r="BF58" s="71" t="s">
        <v>270</v>
      </c>
      <c r="BG58" s="71" t="s">
        <v>270</v>
      </c>
      <c r="BH58" s="71" t="s">
        <v>271</v>
      </c>
      <c r="BI58" s="71" t="s">
        <v>106</v>
      </c>
      <c r="BJ58" s="71" t="s">
        <v>182</v>
      </c>
      <c r="BK58" s="71" t="s">
        <v>388</v>
      </c>
      <c r="BX58" s="71" t="s">
        <v>394</v>
      </c>
    </row>
    <row r="59" spans="1:76" hidden="1" x14ac:dyDescent="0.25">
      <c r="A59" s="71" t="s">
        <v>260</v>
      </c>
      <c r="B59" s="71" t="s">
        <v>278</v>
      </c>
      <c r="C59" s="71" t="s">
        <v>261</v>
      </c>
      <c r="D59" s="121">
        <v>36526</v>
      </c>
      <c r="E59" s="71" t="s">
        <v>260</v>
      </c>
      <c r="F59" s="71">
        <v>8042</v>
      </c>
      <c r="G59" s="71" t="s">
        <v>388</v>
      </c>
      <c r="H59" s="71" t="s">
        <v>160</v>
      </c>
      <c r="I59" s="71">
        <v>1</v>
      </c>
      <c r="J59" s="71" t="s">
        <v>389</v>
      </c>
      <c r="K59" s="71">
        <v>7</v>
      </c>
      <c r="L59" s="121">
        <v>45293</v>
      </c>
      <c r="M59" s="71" t="s">
        <v>396</v>
      </c>
      <c r="N59" s="71">
        <v>7</v>
      </c>
      <c r="O59" s="71" t="s">
        <v>126</v>
      </c>
      <c r="P59" s="71" t="s">
        <v>263</v>
      </c>
      <c r="Q59" s="71" t="s">
        <v>264</v>
      </c>
      <c r="R59" s="71">
        <v>1000</v>
      </c>
      <c r="S59" s="71" t="s">
        <v>265</v>
      </c>
      <c r="T59" s="71">
        <v>100</v>
      </c>
      <c r="U59" s="71">
        <v>0</v>
      </c>
      <c r="V59" s="71">
        <v>0</v>
      </c>
      <c r="W59" s="71">
        <v>0</v>
      </c>
      <c r="X59" s="71">
        <v>0</v>
      </c>
      <c r="Y59" s="71">
        <v>20</v>
      </c>
      <c r="Z59" s="71">
        <v>20</v>
      </c>
      <c r="AA59" s="71">
        <v>0</v>
      </c>
      <c r="AB59" s="71">
        <v>140</v>
      </c>
      <c r="AC59" s="71">
        <v>0</v>
      </c>
      <c r="AF59" s="71">
        <v>0</v>
      </c>
      <c r="AG59" s="71">
        <v>0</v>
      </c>
      <c r="AH59" s="71">
        <v>0</v>
      </c>
      <c r="AI59" s="71">
        <v>0</v>
      </c>
      <c r="AJ59" s="71">
        <v>20</v>
      </c>
      <c r="AK59" s="71">
        <v>20</v>
      </c>
      <c r="AL59" s="71">
        <v>0</v>
      </c>
      <c r="AM59" s="71">
        <v>140</v>
      </c>
      <c r="AN59" s="71">
        <v>0</v>
      </c>
      <c r="AQ59" s="71">
        <v>0</v>
      </c>
      <c r="AR59" s="71">
        <v>1</v>
      </c>
      <c r="AS59" s="71">
        <v>0</v>
      </c>
      <c r="AT59" s="71">
        <v>0</v>
      </c>
      <c r="AU59" s="71">
        <v>0</v>
      </c>
      <c r="AV59" s="71">
        <v>1</v>
      </c>
      <c r="AW59" s="71" t="s">
        <v>266</v>
      </c>
      <c r="AX59" s="71" t="s">
        <v>266</v>
      </c>
      <c r="AY59" s="71" t="s">
        <v>267</v>
      </c>
      <c r="AZ59" s="71" t="s">
        <v>268</v>
      </c>
      <c r="BA59" s="71" t="s">
        <v>391</v>
      </c>
      <c r="BB59" s="71" t="s">
        <v>392</v>
      </c>
      <c r="BC59" s="71">
        <v>25406154</v>
      </c>
      <c r="BD59" s="71" t="s">
        <v>393</v>
      </c>
      <c r="BE59" s="71">
        <v>0</v>
      </c>
      <c r="BF59" s="71" t="s">
        <v>270</v>
      </c>
      <c r="BG59" s="71" t="s">
        <v>270</v>
      </c>
      <c r="BH59" s="71" t="s">
        <v>271</v>
      </c>
      <c r="BI59" s="71" t="s">
        <v>106</v>
      </c>
      <c r="BJ59" s="71" t="s">
        <v>182</v>
      </c>
      <c r="BK59" s="71" t="s">
        <v>388</v>
      </c>
      <c r="BX59" s="71" t="s">
        <v>394</v>
      </c>
    </row>
    <row r="60" spans="1:76" hidden="1" x14ac:dyDescent="0.25">
      <c r="A60" s="71" t="s">
        <v>260</v>
      </c>
      <c r="B60" s="71" t="s">
        <v>278</v>
      </c>
      <c r="C60" s="71" t="s">
        <v>261</v>
      </c>
      <c r="D60" s="121">
        <v>36526</v>
      </c>
      <c r="E60" s="71" t="s">
        <v>260</v>
      </c>
      <c r="F60" s="71">
        <v>8018</v>
      </c>
      <c r="G60" s="71" t="s">
        <v>388</v>
      </c>
      <c r="H60" s="71" t="s">
        <v>160</v>
      </c>
      <c r="I60" s="71">
        <v>1</v>
      </c>
      <c r="J60" s="71" t="s">
        <v>389</v>
      </c>
      <c r="K60" s="71">
        <v>7</v>
      </c>
      <c r="L60" s="121">
        <v>45286</v>
      </c>
      <c r="M60" s="71" t="s">
        <v>397</v>
      </c>
      <c r="N60" s="71">
        <v>12</v>
      </c>
      <c r="O60" s="71" t="s">
        <v>126</v>
      </c>
      <c r="P60" s="71" t="s">
        <v>263</v>
      </c>
      <c r="Q60" s="71" t="s">
        <v>264</v>
      </c>
      <c r="R60" s="71">
        <v>1000</v>
      </c>
      <c r="S60" s="71" t="s">
        <v>265</v>
      </c>
      <c r="T60" s="71">
        <v>100</v>
      </c>
      <c r="U60" s="71">
        <v>0</v>
      </c>
      <c r="V60" s="71">
        <v>0</v>
      </c>
      <c r="W60" s="71">
        <v>0</v>
      </c>
      <c r="X60" s="71">
        <v>0</v>
      </c>
      <c r="Y60" s="71">
        <v>20</v>
      </c>
      <c r="Z60" s="71">
        <v>20</v>
      </c>
      <c r="AA60" s="71">
        <v>0</v>
      </c>
      <c r="AB60" s="71">
        <v>240</v>
      </c>
      <c r="AC60" s="71">
        <v>0</v>
      </c>
      <c r="AF60" s="71">
        <v>0</v>
      </c>
      <c r="AG60" s="71">
        <v>0</v>
      </c>
      <c r="AH60" s="71">
        <v>0</v>
      </c>
      <c r="AI60" s="71">
        <v>0</v>
      </c>
      <c r="AJ60" s="71">
        <v>20</v>
      </c>
      <c r="AK60" s="71">
        <v>20</v>
      </c>
      <c r="AL60" s="71">
        <v>0</v>
      </c>
      <c r="AM60" s="71">
        <v>240</v>
      </c>
      <c r="AN60" s="71">
        <v>0</v>
      </c>
      <c r="AQ60" s="71">
        <v>0</v>
      </c>
      <c r="AR60" s="71">
        <v>1</v>
      </c>
      <c r="AS60" s="71">
        <v>0</v>
      </c>
      <c r="AT60" s="71">
        <v>0</v>
      </c>
      <c r="AU60" s="71">
        <v>0</v>
      </c>
      <c r="AV60" s="71">
        <v>1</v>
      </c>
      <c r="AW60" s="71" t="s">
        <v>266</v>
      </c>
      <c r="AX60" s="71" t="s">
        <v>266</v>
      </c>
      <c r="AY60" s="71" t="s">
        <v>267</v>
      </c>
      <c r="AZ60" s="71" t="s">
        <v>268</v>
      </c>
      <c r="BA60" s="71" t="s">
        <v>391</v>
      </c>
      <c r="BB60" s="71" t="s">
        <v>392</v>
      </c>
      <c r="BC60" s="71">
        <v>25406154</v>
      </c>
      <c r="BD60" s="71" t="s">
        <v>393</v>
      </c>
      <c r="BE60" s="71">
        <v>0</v>
      </c>
      <c r="BF60" s="71" t="s">
        <v>270</v>
      </c>
      <c r="BG60" s="71" t="s">
        <v>270</v>
      </c>
      <c r="BH60" s="71" t="s">
        <v>271</v>
      </c>
      <c r="BI60" s="71" t="s">
        <v>106</v>
      </c>
      <c r="BJ60" s="71" t="s">
        <v>182</v>
      </c>
      <c r="BK60" s="71" t="s">
        <v>388</v>
      </c>
      <c r="BX60" s="71" t="s">
        <v>398</v>
      </c>
    </row>
    <row r="61" spans="1:76" hidden="1" x14ac:dyDescent="0.25">
      <c r="A61" s="71" t="s">
        <v>260</v>
      </c>
      <c r="B61" s="71" t="s">
        <v>278</v>
      </c>
      <c r="C61" s="71" t="s">
        <v>261</v>
      </c>
      <c r="D61" s="121">
        <v>36526</v>
      </c>
      <c r="E61" s="71" t="s">
        <v>260</v>
      </c>
      <c r="F61" s="71">
        <v>8111</v>
      </c>
      <c r="G61" s="71" t="s">
        <v>89</v>
      </c>
      <c r="H61" s="71" t="s">
        <v>128</v>
      </c>
      <c r="I61" s="71">
        <v>1</v>
      </c>
      <c r="J61" s="71" t="s">
        <v>389</v>
      </c>
      <c r="K61" s="71">
        <v>7</v>
      </c>
      <c r="L61" s="121">
        <v>45308</v>
      </c>
      <c r="M61" s="71" t="s">
        <v>399</v>
      </c>
      <c r="N61" s="71">
        <v>8</v>
      </c>
      <c r="O61" s="71" t="s">
        <v>109</v>
      </c>
      <c r="P61" s="71" t="s">
        <v>263</v>
      </c>
      <c r="Q61" s="71" t="s">
        <v>264</v>
      </c>
      <c r="R61" s="71">
        <v>1000</v>
      </c>
      <c r="S61" s="71" t="s">
        <v>265</v>
      </c>
      <c r="T61" s="71">
        <v>100</v>
      </c>
      <c r="U61" s="71">
        <v>0</v>
      </c>
      <c r="V61" s="71">
        <v>0</v>
      </c>
      <c r="W61" s="71">
        <v>0</v>
      </c>
      <c r="X61" s="71">
        <v>0</v>
      </c>
      <c r="Y61" s="71">
        <v>35</v>
      </c>
      <c r="Z61" s="71">
        <v>35</v>
      </c>
      <c r="AA61" s="71">
        <v>0</v>
      </c>
      <c r="AB61" s="71">
        <v>280</v>
      </c>
      <c r="AC61" s="71">
        <v>0</v>
      </c>
      <c r="AF61" s="71">
        <v>0</v>
      </c>
      <c r="AG61" s="71">
        <v>0</v>
      </c>
      <c r="AH61" s="71">
        <v>0</v>
      </c>
      <c r="AI61" s="71">
        <v>0</v>
      </c>
      <c r="AJ61" s="71">
        <v>35</v>
      </c>
      <c r="AK61" s="71">
        <v>35</v>
      </c>
      <c r="AL61" s="71">
        <v>0</v>
      </c>
      <c r="AM61" s="71">
        <v>280</v>
      </c>
      <c r="AN61" s="71">
        <v>0</v>
      </c>
      <c r="AQ61" s="71">
        <v>0</v>
      </c>
      <c r="AR61" s="71">
        <v>1</v>
      </c>
      <c r="AS61" s="71">
        <v>0</v>
      </c>
      <c r="AT61" s="71">
        <v>0</v>
      </c>
      <c r="AU61" s="71">
        <v>0</v>
      </c>
      <c r="AV61" s="71">
        <v>1</v>
      </c>
      <c r="AW61" s="71" t="s">
        <v>400</v>
      </c>
      <c r="AX61" s="71" t="s">
        <v>401</v>
      </c>
      <c r="AY61" s="71" t="s">
        <v>402</v>
      </c>
      <c r="AZ61" s="71" t="s">
        <v>268</v>
      </c>
      <c r="BA61" s="71" t="s">
        <v>391</v>
      </c>
      <c r="BB61" s="71" t="s">
        <v>392</v>
      </c>
      <c r="BC61" s="71">
        <v>25406154</v>
      </c>
      <c r="BD61" s="71" t="s">
        <v>393</v>
      </c>
      <c r="BE61" s="71">
        <v>0</v>
      </c>
      <c r="BF61" s="71" t="s">
        <v>270</v>
      </c>
      <c r="BG61" s="71" t="s">
        <v>270</v>
      </c>
      <c r="BH61" s="71" t="s">
        <v>271</v>
      </c>
      <c r="BI61" s="71" t="s">
        <v>403</v>
      </c>
      <c r="BJ61" s="71" t="s">
        <v>182</v>
      </c>
      <c r="BK61" s="71" t="s">
        <v>404</v>
      </c>
      <c r="BX61" s="71" t="s">
        <v>405</v>
      </c>
    </row>
    <row r="62" spans="1:76" hidden="1" x14ac:dyDescent="0.25">
      <c r="A62" s="71" t="s">
        <v>260</v>
      </c>
      <c r="B62" s="71" t="s">
        <v>278</v>
      </c>
      <c r="C62" s="71" t="s">
        <v>261</v>
      </c>
      <c r="D62" s="121">
        <v>36526</v>
      </c>
      <c r="E62" s="71" t="s">
        <v>260</v>
      </c>
      <c r="F62" s="71">
        <v>8073</v>
      </c>
      <c r="G62" s="71" t="s">
        <v>89</v>
      </c>
      <c r="H62" s="71" t="s">
        <v>128</v>
      </c>
      <c r="I62" s="71">
        <v>1</v>
      </c>
      <c r="J62" s="71" t="s">
        <v>389</v>
      </c>
      <c r="K62" s="71">
        <v>7</v>
      </c>
      <c r="L62" s="121">
        <v>45300</v>
      </c>
      <c r="M62" s="71" t="s">
        <v>406</v>
      </c>
      <c r="N62" s="71">
        <v>7</v>
      </c>
      <c r="O62" s="71" t="s">
        <v>109</v>
      </c>
      <c r="P62" s="71" t="s">
        <v>263</v>
      </c>
      <c r="Q62" s="71" t="s">
        <v>264</v>
      </c>
      <c r="R62" s="71">
        <v>1000</v>
      </c>
      <c r="S62" s="71" t="s">
        <v>265</v>
      </c>
      <c r="T62" s="71">
        <v>100</v>
      </c>
      <c r="U62" s="71">
        <v>0</v>
      </c>
      <c r="V62" s="71">
        <v>0</v>
      </c>
      <c r="W62" s="71">
        <v>0</v>
      </c>
      <c r="X62" s="71">
        <v>0</v>
      </c>
      <c r="Y62" s="71">
        <v>35</v>
      </c>
      <c r="Z62" s="71">
        <v>35</v>
      </c>
      <c r="AA62" s="71">
        <v>0</v>
      </c>
      <c r="AB62" s="71">
        <v>245</v>
      </c>
      <c r="AC62" s="71">
        <v>0</v>
      </c>
      <c r="AF62" s="71">
        <v>0</v>
      </c>
      <c r="AG62" s="71">
        <v>0</v>
      </c>
      <c r="AH62" s="71">
        <v>0</v>
      </c>
      <c r="AI62" s="71">
        <v>0</v>
      </c>
      <c r="AJ62" s="71">
        <v>35</v>
      </c>
      <c r="AK62" s="71">
        <v>35</v>
      </c>
      <c r="AL62" s="71">
        <v>0</v>
      </c>
      <c r="AM62" s="71">
        <v>245</v>
      </c>
      <c r="AN62" s="71">
        <v>0</v>
      </c>
      <c r="AQ62" s="71">
        <v>0</v>
      </c>
      <c r="AR62" s="71">
        <v>1</v>
      </c>
      <c r="AS62" s="71">
        <v>0</v>
      </c>
      <c r="AT62" s="71">
        <v>0</v>
      </c>
      <c r="AU62" s="71">
        <v>0</v>
      </c>
      <c r="AV62" s="71">
        <v>1</v>
      </c>
      <c r="AW62" s="71" t="s">
        <v>400</v>
      </c>
      <c r="AX62" s="71" t="s">
        <v>401</v>
      </c>
      <c r="AY62" s="71" t="s">
        <v>402</v>
      </c>
      <c r="AZ62" s="71" t="s">
        <v>268</v>
      </c>
      <c r="BA62" s="71" t="s">
        <v>391</v>
      </c>
      <c r="BB62" s="71" t="s">
        <v>392</v>
      </c>
      <c r="BC62" s="71">
        <v>25406154</v>
      </c>
      <c r="BD62" s="71" t="s">
        <v>393</v>
      </c>
      <c r="BE62" s="71">
        <v>0</v>
      </c>
      <c r="BF62" s="71" t="s">
        <v>270</v>
      </c>
      <c r="BG62" s="71" t="s">
        <v>270</v>
      </c>
      <c r="BH62" s="71" t="s">
        <v>271</v>
      </c>
      <c r="BI62" s="71" t="s">
        <v>403</v>
      </c>
      <c r="BJ62" s="71" t="s">
        <v>182</v>
      </c>
      <c r="BK62" s="71" t="s">
        <v>404</v>
      </c>
      <c r="BX62" s="71" t="s">
        <v>405</v>
      </c>
    </row>
    <row r="63" spans="1:76" hidden="1" x14ac:dyDescent="0.25">
      <c r="A63" s="71" t="s">
        <v>260</v>
      </c>
      <c r="B63" s="71" t="s">
        <v>278</v>
      </c>
      <c r="C63" s="71" t="s">
        <v>261</v>
      </c>
      <c r="D63" s="121">
        <v>36526</v>
      </c>
      <c r="E63" s="71" t="s">
        <v>260</v>
      </c>
      <c r="F63" s="71">
        <v>8042</v>
      </c>
      <c r="G63" s="71" t="s">
        <v>89</v>
      </c>
      <c r="H63" s="71" t="s">
        <v>128</v>
      </c>
      <c r="I63" s="71">
        <v>1</v>
      </c>
      <c r="J63" s="71" t="s">
        <v>389</v>
      </c>
      <c r="K63" s="71">
        <v>7</v>
      </c>
      <c r="L63" s="121">
        <v>45293</v>
      </c>
      <c r="M63" s="71" t="s">
        <v>407</v>
      </c>
      <c r="N63" s="71">
        <v>7</v>
      </c>
      <c r="O63" s="71" t="s">
        <v>109</v>
      </c>
      <c r="P63" s="71" t="s">
        <v>263</v>
      </c>
      <c r="Q63" s="71" t="s">
        <v>264</v>
      </c>
      <c r="R63" s="71">
        <v>1000</v>
      </c>
      <c r="S63" s="71" t="s">
        <v>265</v>
      </c>
      <c r="T63" s="71">
        <v>100</v>
      </c>
      <c r="U63" s="71">
        <v>0</v>
      </c>
      <c r="V63" s="71">
        <v>0</v>
      </c>
      <c r="W63" s="71">
        <v>0</v>
      </c>
      <c r="X63" s="71">
        <v>0</v>
      </c>
      <c r="Y63" s="71">
        <v>35</v>
      </c>
      <c r="Z63" s="71">
        <v>35</v>
      </c>
      <c r="AA63" s="71">
        <v>0</v>
      </c>
      <c r="AB63" s="71">
        <v>245</v>
      </c>
      <c r="AC63" s="71">
        <v>0</v>
      </c>
      <c r="AF63" s="71">
        <v>0</v>
      </c>
      <c r="AG63" s="71">
        <v>0</v>
      </c>
      <c r="AH63" s="71">
        <v>0</v>
      </c>
      <c r="AI63" s="71">
        <v>0</v>
      </c>
      <c r="AJ63" s="71">
        <v>35</v>
      </c>
      <c r="AK63" s="71">
        <v>35</v>
      </c>
      <c r="AL63" s="71">
        <v>0</v>
      </c>
      <c r="AM63" s="71">
        <v>245</v>
      </c>
      <c r="AN63" s="71">
        <v>0</v>
      </c>
      <c r="AQ63" s="71">
        <v>0</v>
      </c>
      <c r="AR63" s="71">
        <v>1</v>
      </c>
      <c r="AS63" s="71">
        <v>0</v>
      </c>
      <c r="AT63" s="71">
        <v>0</v>
      </c>
      <c r="AU63" s="71">
        <v>0</v>
      </c>
      <c r="AV63" s="71">
        <v>1</v>
      </c>
      <c r="AW63" s="71" t="s">
        <v>400</v>
      </c>
      <c r="AX63" s="71" t="s">
        <v>401</v>
      </c>
      <c r="AY63" s="71" t="s">
        <v>402</v>
      </c>
      <c r="AZ63" s="71" t="s">
        <v>268</v>
      </c>
      <c r="BA63" s="71" t="s">
        <v>391</v>
      </c>
      <c r="BB63" s="71" t="s">
        <v>392</v>
      </c>
      <c r="BC63" s="71">
        <v>25406154</v>
      </c>
      <c r="BD63" s="71" t="s">
        <v>393</v>
      </c>
      <c r="BE63" s="71">
        <v>0</v>
      </c>
      <c r="BF63" s="71" t="s">
        <v>270</v>
      </c>
      <c r="BG63" s="71" t="s">
        <v>270</v>
      </c>
      <c r="BH63" s="71" t="s">
        <v>271</v>
      </c>
      <c r="BI63" s="71" t="s">
        <v>403</v>
      </c>
      <c r="BJ63" s="71" t="s">
        <v>182</v>
      </c>
      <c r="BK63" s="71" t="s">
        <v>404</v>
      </c>
      <c r="BX63" s="71" t="s">
        <v>405</v>
      </c>
    </row>
    <row r="64" spans="1:76" hidden="1" x14ac:dyDescent="0.25">
      <c r="A64" s="71" t="s">
        <v>260</v>
      </c>
      <c r="B64" s="71" t="s">
        <v>278</v>
      </c>
      <c r="C64" s="71" t="s">
        <v>261</v>
      </c>
      <c r="D64" s="121">
        <v>36526</v>
      </c>
      <c r="E64" s="71" t="s">
        <v>260</v>
      </c>
      <c r="F64" s="71">
        <v>8018</v>
      </c>
      <c r="G64" s="71" t="s">
        <v>89</v>
      </c>
      <c r="H64" s="71" t="s">
        <v>128</v>
      </c>
      <c r="I64" s="71">
        <v>1</v>
      </c>
      <c r="J64" s="71" t="s">
        <v>389</v>
      </c>
      <c r="K64" s="71">
        <v>7</v>
      </c>
      <c r="L64" s="121">
        <v>45286</v>
      </c>
      <c r="M64" s="71" t="s">
        <v>408</v>
      </c>
      <c r="N64" s="71">
        <v>12</v>
      </c>
      <c r="O64" s="71" t="s">
        <v>109</v>
      </c>
      <c r="P64" s="71" t="s">
        <v>263</v>
      </c>
      <c r="Q64" s="71" t="s">
        <v>264</v>
      </c>
      <c r="R64" s="71">
        <v>1000</v>
      </c>
      <c r="S64" s="71" t="s">
        <v>265</v>
      </c>
      <c r="T64" s="71">
        <v>100</v>
      </c>
      <c r="U64" s="71">
        <v>0</v>
      </c>
      <c r="V64" s="71">
        <v>0</v>
      </c>
      <c r="W64" s="71">
        <v>0</v>
      </c>
      <c r="X64" s="71">
        <v>0</v>
      </c>
      <c r="Y64" s="71">
        <v>35</v>
      </c>
      <c r="Z64" s="71">
        <v>35</v>
      </c>
      <c r="AA64" s="71">
        <v>0</v>
      </c>
      <c r="AB64" s="71">
        <v>420</v>
      </c>
      <c r="AC64" s="71">
        <v>0</v>
      </c>
      <c r="AF64" s="71">
        <v>0</v>
      </c>
      <c r="AG64" s="71">
        <v>0</v>
      </c>
      <c r="AH64" s="71">
        <v>0</v>
      </c>
      <c r="AI64" s="71">
        <v>0</v>
      </c>
      <c r="AJ64" s="71">
        <v>35</v>
      </c>
      <c r="AK64" s="71">
        <v>35</v>
      </c>
      <c r="AL64" s="71">
        <v>0</v>
      </c>
      <c r="AM64" s="71">
        <v>420</v>
      </c>
      <c r="AN64" s="71">
        <v>0</v>
      </c>
      <c r="AQ64" s="71">
        <v>0</v>
      </c>
      <c r="AR64" s="71">
        <v>1</v>
      </c>
      <c r="AS64" s="71">
        <v>0</v>
      </c>
      <c r="AT64" s="71">
        <v>0</v>
      </c>
      <c r="AU64" s="71">
        <v>0</v>
      </c>
      <c r="AV64" s="71">
        <v>1</v>
      </c>
      <c r="AW64" s="71" t="s">
        <v>400</v>
      </c>
      <c r="AX64" s="71" t="s">
        <v>401</v>
      </c>
      <c r="AY64" s="71" t="s">
        <v>402</v>
      </c>
      <c r="AZ64" s="71" t="s">
        <v>268</v>
      </c>
      <c r="BA64" s="71" t="s">
        <v>391</v>
      </c>
      <c r="BB64" s="71" t="s">
        <v>392</v>
      </c>
      <c r="BC64" s="71">
        <v>25406154</v>
      </c>
      <c r="BD64" s="71" t="s">
        <v>393</v>
      </c>
      <c r="BE64" s="71">
        <v>0</v>
      </c>
      <c r="BF64" s="71" t="s">
        <v>270</v>
      </c>
      <c r="BG64" s="71" t="s">
        <v>270</v>
      </c>
      <c r="BH64" s="71" t="s">
        <v>271</v>
      </c>
      <c r="BI64" s="71" t="s">
        <v>403</v>
      </c>
      <c r="BJ64" s="71" t="s">
        <v>182</v>
      </c>
      <c r="BK64" s="71" t="s">
        <v>404</v>
      </c>
      <c r="BX64" s="71" t="s">
        <v>409</v>
      </c>
    </row>
    <row r="65" spans="1:76" hidden="1" x14ac:dyDescent="0.25">
      <c r="A65" s="71" t="s">
        <v>260</v>
      </c>
      <c r="B65" s="71" t="s">
        <v>278</v>
      </c>
      <c r="C65" s="71" t="s">
        <v>261</v>
      </c>
      <c r="D65" s="121">
        <v>36526</v>
      </c>
      <c r="E65" s="71" t="s">
        <v>260</v>
      </c>
      <c r="F65" s="71">
        <v>8111</v>
      </c>
      <c r="G65" s="71" t="s">
        <v>89</v>
      </c>
      <c r="H65" s="71" t="s">
        <v>127</v>
      </c>
      <c r="I65" s="71">
        <v>1</v>
      </c>
      <c r="J65" s="71" t="s">
        <v>389</v>
      </c>
      <c r="K65" s="71">
        <v>7</v>
      </c>
      <c r="L65" s="121">
        <v>45308</v>
      </c>
      <c r="M65" s="71" t="s">
        <v>399</v>
      </c>
      <c r="N65" s="71">
        <v>8</v>
      </c>
      <c r="O65" s="71" t="s">
        <v>126</v>
      </c>
      <c r="P65" s="71" t="s">
        <v>263</v>
      </c>
      <c r="Q65" s="71" t="s">
        <v>264</v>
      </c>
      <c r="R65" s="71">
        <v>1000</v>
      </c>
      <c r="S65" s="71" t="s">
        <v>265</v>
      </c>
      <c r="T65" s="71">
        <v>100</v>
      </c>
      <c r="U65" s="71">
        <v>0</v>
      </c>
      <c r="V65" s="71">
        <v>0</v>
      </c>
      <c r="W65" s="71">
        <v>0</v>
      </c>
      <c r="X65" s="71">
        <v>0</v>
      </c>
      <c r="Y65" s="71">
        <v>35</v>
      </c>
      <c r="Z65" s="71">
        <v>35</v>
      </c>
      <c r="AA65" s="71">
        <v>0</v>
      </c>
      <c r="AB65" s="71">
        <v>280</v>
      </c>
      <c r="AC65" s="71">
        <v>0</v>
      </c>
      <c r="AF65" s="71">
        <v>0</v>
      </c>
      <c r="AG65" s="71">
        <v>0</v>
      </c>
      <c r="AH65" s="71">
        <v>0</v>
      </c>
      <c r="AI65" s="71">
        <v>0</v>
      </c>
      <c r="AJ65" s="71">
        <v>35</v>
      </c>
      <c r="AK65" s="71">
        <v>35</v>
      </c>
      <c r="AL65" s="71">
        <v>0</v>
      </c>
      <c r="AM65" s="71">
        <v>280</v>
      </c>
      <c r="AN65" s="71">
        <v>0</v>
      </c>
      <c r="AQ65" s="71">
        <v>0</v>
      </c>
      <c r="AR65" s="71">
        <v>1</v>
      </c>
      <c r="AS65" s="71">
        <v>0</v>
      </c>
      <c r="AT65" s="71">
        <v>0</v>
      </c>
      <c r="AU65" s="71">
        <v>0</v>
      </c>
      <c r="AV65" s="71">
        <v>1</v>
      </c>
      <c r="AW65" s="71" t="s">
        <v>410</v>
      </c>
      <c r="AX65" s="71" t="s">
        <v>411</v>
      </c>
      <c r="AY65" s="71" t="s">
        <v>412</v>
      </c>
      <c r="AZ65" s="71" t="s">
        <v>268</v>
      </c>
      <c r="BA65" s="71" t="s">
        <v>391</v>
      </c>
      <c r="BB65" s="71" t="s">
        <v>392</v>
      </c>
      <c r="BC65" s="71">
        <v>25406154</v>
      </c>
      <c r="BD65" s="71" t="s">
        <v>393</v>
      </c>
      <c r="BE65" s="71">
        <v>0</v>
      </c>
      <c r="BF65" s="71" t="s">
        <v>270</v>
      </c>
      <c r="BG65" s="71" t="s">
        <v>270</v>
      </c>
      <c r="BH65" s="71" t="s">
        <v>271</v>
      </c>
      <c r="BI65" s="71" t="s">
        <v>403</v>
      </c>
      <c r="BJ65" s="71" t="s">
        <v>182</v>
      </c>
      <c r="BK65" s="71" t="s">
        <v>404</v>
      </c>
      <c r="BX65" s="71" t="s">
        <v>413</v>
      </c>
    </row>
    <row r="66" spans="1:76" hidden="1" x14ac:dyDescent="0.25">
      <c r="A66" s="71" t="s">
        <v>260</v>
      </c>
      <c r="B66" s="71" t="s">
        <v>278</v>
      </c>
      <c r="C66" s="71" t="s">
        <v>261</v>
      </c>
      <c r="D66" s="121">
        <v>36526</v>
      </c>
      <c r="E66" s="71" t="s">
        <v>260</v>
      </c>
      <c r="F66" s="71">
        <v>8073</v>
      </c>
      <c r="G66" s="71" t="s">
        <v>89</v>
      </c>
      <c r="H66" s="71" t="s">
        <v>127</v>
      </c>
      <c r="I66" s="71">
        <v>1</v>
      </c>
      <c r="J66" s="71" t="s">
        <v>389</v>
      </c>
      <c r="K66" s="71">
        <v>7</v>
      </c>
      <c r="L66" s="121">
        <v>45300</v>
      </c>
      <c r="M66" s="71" t="s">
        <v>414</v>
      </c>
      <c r="N66" s="71">
        <v>7</v>
      </c>
      <c r="O66" s="71" t="s">
        <v>126</v>
      </c>
      <c r="P66" s="71" t="s">
        <v>263</v>
      </c>
      <c r="Q66" s="71" t="s">
        <v>264</v>
      </c>
      <c r="R66" s="71">
        <v>1000</v>
      </c>
      <c r="S66" s="71" t="s">
        <v>265</v>
      </c>
      <c r="T66" s="71">
        <v>100</v>
      </c>
      <c r="U66" s="71">
        <v>0</v>
      </c>
      <c r="V66" s="71">
        <v>0</v>
      </c>
      <c r="W66" s="71">
        <v>0</v>
      </c>
      <c r="X66" s="71">
        <v>0</v>
      </c>
      <c r="Y66" s="71">
        <v>35</v>
      </c>
      <c r="Z66" s="71">
        <v>35</v>
      </c>
      <c r="AA66" s="71">
        <v>0</v>
      </c>
      <c r="AB66" s="71">
        <v>245</v>
      </c>
      <c r="AC66" s="71">
        <v>0</v>
      </c>
      <c r="AF66" s="71">
        <v>0</v>
      </c>
      <c r="AG66" s="71">
        <v>0</v>
      </c>
      <c r="AH66" s="71">
        <v>0</v>
      </c>
      <c r="AI66" s="71">
        <v>0</v>
      </c>
      <c r="AJ66" s="71">
        <v>35</v>
      </c>
      <c r="AK66" s="71">
        <v>35</v>
      </c>
      <c r="AL66" s="71">
        <v>0</v>
      </c>
      <c r="AM66" s="71">
        <v>245</v>
      </c>
      <c r="AN66" s="71">
        <v>0</v>
      </c>
      <c r="AQ66" s="71">
        <v>0</v>
      </c>
      <c r="AR66" s="71">
        <v>1</v>
      </c>
      <c r="AS66" s="71">
        <v>0</v>
      </c>
      <c r="AT66" s="71">
        <v>0</v>
      </c>
      <c r="AU66" s="71">
        <v>0</v>
      </c>
      <c r="AV66" s="71">
        <v>1</v>
      </c>
      <c r="AW66" s="71" t="s">
        <v>410</v>
      </c>
      <c r="AX66" s="71" t="s">
        <v>411</v>
      </c>
      <c r="AY66" s="71" t="s">
        <v>412</v>
      </c>
      <c r="AZ66" s="71" t="s">
        <v>268</v>
      </c>
      <c r="BA66" s="71" t="s">
        <v>391</v>
      </c>
      <c r="BB66" s="71" t="s">
        <v>392</v>
      </c>
      <c r="BC66" s="71">
        <v>25406154</v>
      </c>
      <c r="BD66" s="71" t="s">
        <v>393</v>
      </c>
      <c r="BE66" s="71">
        <v>0</v>
      </c>
      <c r="BF66" s="71" t="s">
        <v>270</v>
      </c>
      <c r="BG66" s="71" t="s">
        <v>270</v>
      </c>
      <c r="BH66" s="71" t="s">
        <v>271</v>
      </c>
      <c r="BI66" s="71" t="s">
        <v>403</v>
      </c>
      <c r="BJ66" s="71" t="s">
        <v>182</v>
      </c>
      <c r="BK66" s="71" t="s">
        <v>404</v>
      </c>
      <c r="BX66" s="71" t="s">
        <v>415</v>
      </c>
    </row>
    <row r="67" spans="1:76" hidden="1" x14ac:dyDescent="0.25">
      <c r="A67" s="71" t="s">
        <v>260</v>
      </c>
      <c r="B67" s="71" t="s">
        <v>278</v>
      </c>
      <c r="C67" s="71" t="s">
        <v>261</v>
      </c>
      <c r="D67" s="121">
        <v>36526</v>
      </c>
      <c r="E67" s="71" t="s">
        <v>260</v>
      </c>
      <c r="F67" s="71">
        <v>8042</v>
      </c>
      <c r="G67" s="71" t="s">
        <v>89</v>
      </c>
      <c r="H67" s="71" t="s">
        <v>127</v>
      </c>
      <c r="I67" s="71">
        <v>1</v>
      </c>
      <c r="J67" s="71" t="s">
        <v>389</v>
      </c>
      <c r="K67" s="71">
        <v>7</v>
      </c>
      <c r="L67" s="121">
        <v>45293</v>
      </c>
      <c r="M67" s="71" t="s">
        <v>407</v>
      </c>
      <c r="N67" s="71">
        <v>7</v>
      </c>
      <c r="O67" s="71" t="s">
        <v>126</v>
      </c>
      <c r="P67" s="71" t="s">
        <v>263</v>
      </c>
      <c r="Q67" s="71" t="s">
        <v>264</v>
      </c>
      <c r="R67" s="71">
        <v>1000</v>
      </c>
      <c r="S67" s="71" t="s">
        <v>265</v>
      </c>
      <c r="T67" s="71">
        <v>100</v>
      </c>
      <c r="U67" s="71">
        <v>0</v>
      </c>
      <c r="V67" s="71">
        <v>0</v>
      </c>
      <c r="W67" s="71">
        <v>0</v>
      </c>
      <c r="X67" s="71">
        <v>0</v>
      </c>
      <c r="Y67" s="71">
        <v>35</v>
      </c>
      <c r="Z67" s="71">
        <v>35</v>
      </c>
      <c r="AA67" s="71">
        <v>0</v>
      </c>
      <c r="AB67" s="71">
        <v>245</v>
      </c>
      <c r="AC67" s="71">
        <v>0</v>
      </c>
      <c r="AF67" s="71">
        <v>0</v>
      </c>
      <c r="AG67" s="71">
        <v>0</v>
      </c>
      <c r="AH67" s="71">
        <v>0</v>
      </c>
      <c r="AI67" s="71">
        <v>0</v>
      </c>
      <c r="AJ67" s="71">
        <v>35</v>
      </c>
      <c r="AK67" s="71">
        <v>35</v>
      </c>
      <c r="AL67" s="71">
        <v>0</v>
      </c>
      <c r="AM67" s="71">
        <v>245</v>
      </c>
      <c r="AN67" s="71">
        <v>0</v>
      </c>
      <c r="AQ67" s="71">
        <v>0</v>
      </c>
      <c r="AR67" s="71">
        <v>1</v>
      </c>
      <c r="AS67" s="71">
        <v>0</v>
      </c>
      <c r="AT67" s="71">
        <v>0</v>
      </c>
      <c r="AU67" s="71">
        <v>0</v>
      </c>
      <c r="AV67" s="71">
        <v>1</v>
      </c>
      <c r="AW67" s="71" t="s">
        <v>410</v>
      </c>
      <c r="AX67" s="71" t="s">
        <v>411</v>
      </c>
      <c r="AY67" s="71" t="s">
        <v>412</v>
      </c>
      <c r="AZ67" s="71" t="s">
        <v>268</v>
      </c>
      <c r="BA67" s="71" t="s">
        <v>391</v>
      </c>
      <c r="BB67" s="71" t="s">
        <v>392</v>
      </c>
      <c r="BC67" s="71">
        <v>25406154</v>
      </c>
      <c r="BD67" s="71" t="s">
        <v>393</v>
      </c>
      <c r="BE67" s="71">
        <v>0</v>
      </c>
      <c r="BF67" s="71" t="s">
        <v>270</v>
      </c>
      <c r="BG67" s="71" t="s">
        <v>270</v>
      </c>
      <c r="BH67" s="71" t="s">
        <v>271</v>
      </c>
      <c r="BI67" s="71" t="s">
        <v>403</v>
      </c>
      <c r="BJ67" s="71" t="s">
        <v>182</v>
      </c>
      <c r="BK67" s="71" t="s">
        <v>404</v>
      </c>
      <c r="BX67" s="71" t="s">
        <v>415</v>
      </c>
    </row>
    <row r="68" spans="1:76" hidden="1" x14ac:dyDescent="0.25">
      <c r="A68" s="71" t="s">
        <v>260</v>
      </c>
      <c r="B68" s="71" t="s">
        <v>278</v>
      </c>
      <c r="C68" s="71" t="s">
        <v>261</v>
      </c>
      <c r="D68" s="121">
        <v>36526</v>
      </c>
      <c r="E68" s="71" t="s">
        <v>260</v>
      </c>
      <c r="F68" s="71">
        <v>8018</v>
      </c>
      <c r="G68" s="71" t="s">
        <v>89</v>
      </c>
      <c r="H68" s="71" t="s">
        <v>127</v>
      </c>
      <c r="I68" s="71">
        <v>1</v>
      </c>
      <c r="J68" s="71" t="s">
        <v>389</v>
      </c>
      <c r="K68" s="71">
        <v>7</v>
      </c>
      <c r="L68" s="121">
        <v>45286</v>
      </c>
      <c r="M68" s="71" t="s">
        <v>408</v>
      </c>
      <c r="N68" s="71">
        <v>12</v>
      </c>
      <c r="O68" s="71" t="s">
        <v>126</v>
      </c>
      <c r="P68" s="71" t="s">
        <v>263</v>
      </c>
      <c r="Q68" s="71" t="s">
        <v>264</v>
      </c>
      <c r="R68" s="71">
        <v>1000</v>
      </c>
      <c r="S68" s="71" t="s">
        <v>265</v>
      </c>
      <c r="T68" s="71">
        <v>100</v>
      </c>
      <c r="U68" s="71">
        <v>0</v>
      </c>
      <c r="V68" s="71">
        <v>0</v>
      </c>
      <c r="W68" s="71">
        <v>0</v>
      </c>
      <c r="X68" s="71">
        <v>0</v>
      </c>
      <c r="Y68" s="71">
        <v>35</v>
      </c>
      <c r="Z68" s="71">
        <v>35</v>
      </c>
      <c r="AA68" s="71">
        <v>0</v>
      </c>
      <c r="AB68" s="71">
        <v>420</v>
      </c>
      <c r="AC68" s="71">
        <v>0</v>
      </c>
      <c r="AF68" s="71">
        <v>0</v>
      </c>
      <c r="AG68" s="71">
        <v>0</v>
      </c>
      <c r="AH68" s="71">
        <v>0</v>
      </c>
      <c r="AI68" s="71">
        <v>0</v>
      </c>
      <c r="AJ68" s="71">
        <v>35</v>
      </c>
      <c r="AK68" s="71">
        <v>35</v>
      </c>
      <c r="AL68" s="71">
        <v>0</v>
      </c>
      <c r="AM68" s="71">
        <v>420</v>
      </c>
      <c r="AN68" s="71">
        <v>0</v>
      </c>
      <c r="AQ68" s="71">
        <v>0</v>
      </c>
      <c r="AR68" s="71">
        <v>1</v>
      </c>
      <c r="AS68" s="71">
        <v>0</v>
      </c>
      <c r="AT68" s="71">
        <v>0</v>
      </c>
      <c r="AU68" s="71">
        <v>0</v>
      </c>
      <c r="AV68" s="71">
        <v>1</v>
      </c>
      <c r="AW68" s="71" t="s">
        <v>410</v>
      </c>
      <c r="AX68" s="71" t="s">
        <v>411</v>
      </c>
      <c r="AY68" s="71" t="s">
        <v>412</v>
      </c>
      <c r="AZ68" s="71" t="s">
        <v>268</v>
      </c>
      <c r="BA68" s="71" t="s">
        <v>391</v>
      </c>
      <c r="BB68" s="71" t="s">
        <v>392</v>
      </c>
      <c r="BC68" s="71">
        <v>25406154</v>
      </c>
      <c r="BD68" s="71" t="s">
        <v>393</v>
      </c>
      <c r="BE68" s="71">
        <v>0</v>
      </c>
      <c r="BF68" s="71" t="s">
        <v>270</v>
      </c>
      <c r="BG68" s="71" t="s">
        <v>270</v>
      </c>
      <c r="BH68" s="71" t="s">
        <v>271</v>
      </c>
      <c r="BI68" s="71" t="s">
        <v>403</v>
      </c>
      <c r="BJ68" s="71" t="s">
        <v>182</v>
      </c>
      <c r="BK68" s="71" t="s">
        <v>404</v>
      </c>
      <c r="BX68" s="71" t="s">
        <v>416</v>
      </c>
    </row>
    <row r="69" spans="1:76" hidden="1" x14ac:dyDescent="0.25">
      <c r="A69" s="71" t="s">
        <v>260</v>
      </c>
      <c r="B69" s="71" t="s">
        <v>278</v>
      </c>
      <c r="C69" s="71" t="s">
        <v>261</v>
      </c>
      <c r="D69" s="121">
        <v>36526</v>
      </c>
      <c r="E69" s="71" t="s">
        <v>260</v>
      </c>
      <c r="F69" s="71">
        <v>8103</v>
      </c>
      <c r="G69" s="71" t="s">
        <v>101</v>
      </c>
      <c r="H69" s="71" t="s">
        <v>154</v>
      </c>
      <c r="I69" s="71">
        <v>1</v>
      </c>
      <c r="J69" s="71" t="s">
        <v>417</v>
      </c>
      <c r="K69" s="71">
        <v>0</v>
      </c>
      <c r="L69" s="121">
        <v>45308</v>
      </c>
      <c r="M69" s="71" t="s">
        <v>418</v>
      </c>
      <c r="N69" s="71">
        <v>8</v>
      </c>
      <c r="O69" s="71" t="s">
        <v>419</v>
      </c>
      <c r="P69" s="71" t="s">
        <v>263</v>
      </c>
      <c r="Q69" s="71" t="s">
        <v>264</v>
      </c>
      <c r="R69" s="71">
        <v>2200</v>
      </c>
      <c r="S69" s="71" t="s">
        <v>265</v>
      </c>
      <c r="T69" s="71">
        <v>100</v>
      </c>
      <c r="U69" s="71">
        <v>500</v>
      </c>
      <c r="V69" s="71">
        <v>300</v>
      </c>
      <c r="W69" s="71">
        <v>500</v>
      </c>
      <c r="X69" s="71">
        <v>800</v>
      </c>
      <c r="Y69" s="71">
        <v>80</v>
      </c>
      <c r="Z69" s="71">
        <v>80</v>
      </c>
      <c r="AA69" s="71">
        <v>25</v>
      </c>
      <c r="AB69" s="71">
        <v>640</v>
      </c>
      <c r="AC69" s="71">
        <v>200</v>
      </c>
      <c r="AF69" s="71">
        <v>500</v>
      </c>
      <c r="AG69" s="71">
        <v>300</v>
      </c>
      <c r="AH69" s="71">
        <v>500</v>
      </c>
      <c r="AI69" s="71">
        <v>800</v>
      </c>
      <c r="AJ69" s="71">
        <v>80</v>
      </c>
      <c r="AK69" s="71">
        <v>80</v>
      </c>
      <c r="AL69" s="71">
        <v>25</v>
      </c>
      <c r="AM69" s="71">
        <v>640</v>
      </c>
      <c r="AN69" s="71">
        <v>200</v>
      </c>
      <c r="AQ69" s="71">
        <v>0</v>
      </c>
      <c r="AR69" s="71">
        <v>1</v>
      </c>
      <c r="AS69" s="71">
        <v>1</v>
      </c>
      <c r="AT69" s="71">
        <v>1</v>
      </c>
      <c r="AU69" s="71">
        <v>1</v>
      </c>
      <c r="AV69" s="71">
        <v>0</v>
      </c>
      <c r="AW69" s="71" t="s">
        <v>266</v>
      </c>
      <c r="AX69" s="71" t="s">
        <v>266</v>
      </c>
      <c r="AY69" s="71" t="s">
        <v>267</v>
      </c>
      <c r="AZ69" s="71" t="s">
        <v>268</v>
      </c>
      <c r="BA69" s="71" t="s">
        <v>391</v>
      </c>
      <c r="BB69" s="71" t="s">
        <v>392</v>
      </c>
      <c r="BC69" s="71">
        <v>25406154</v>
      </c>
      <c r="BD69" s="71" t="s">
        <v>393</v>
      </c>
      <c r="BE69" s="71">
        <v>0</v>
      </c>
      <c r="BF69" s="71" t="s">
        <v>270</v>
      </c>
      <c r="BG69" s="71" t="s">
        <v>270</v>
      </c>
      <c r="BH69" s="71" t="s">
        <v>271</v>
      </c>
      <c r="BI69" s="71" t="s">
        <v>106</v>
      </c>
      <c r="BJ69" s="71" t="s">
        <v>182</v>
      </c>
      <c r="BK69" s="71" t="s">
        <v>388</v>
      </c>
      <c r="BX69" s="71" t="s">
        <v>420</v>
      </c>
    </row>
    <row r="70" spans="1:76" hidden="1" x14ac:dyDescent="0.25">
      <c r="A70" s="71" t="s">
        <v>260</v>
      </c>
      <c r="B70" s="71" t="s">
        <v>278</v>
      </c>
      <c r="C70" s="71" t="s">
        <v>261</v>
      </c>
      <c r="D70" s="121">
        <v>36526</v>
      </c>
      <c r="E70" s="71" t="s">
        <v>260</v>
      </c>
      <c r="F70" s="71">
        <v>8072</v>
      </c>
      <c r="G70" s="71" t="s">
        <v>101</v>
      </c>
      <c r="H70" s="71" t="s">
        <v>154</v>
      </c>
      <c r="I70" s="71">
        <v>1</v>
      </c>
      <c r="J70" s="71" t="s">
        <v>417</v>
      </c>
      <c r="K70" s="71">
        <v>0</v>
      </c>
      <c r="L70" s="121">
        <v>45300</v>
      </c>
      <c r="M70" s="71" t="s">
        <v>421</v>
      </c>
      <c r="N70" s="71">
        <v>7</v>
      </c>
      <c r="O70" s="71" t="s">
        <v>419</v>
      </c>
      <c r="P70" s="71" t="s">
        <v>263</v>
      </c>
      <c r="Q70" s="71" t="s">
        <v>264</v>
      </c>
      <c r="R70" s="71">
        <v>2200</v>
      </c>
      <c r="S70" s="71" t="s">
        <v>265</v>
      </c>
      <c r="T70" s="71">
        <v>100</v>
      </c>
      <c r="U70" s="71">
        <v>850</v>
      </c>
      <c r="V70" s="71">
        <v>500</v>
      </c>
      <c r="W70" s="71">
        <v>0</v>
      </c>
      <c r="X70" s="71">
        <v>500</v>
      </c>
      <c r="Y70" s="71">
        <v>80</v>
      </c>
      <c r="Z70" s="71">
        <v>80</v>
      </c>
      <c r="AA70" s="71">
        <v>50</v>
      </c>
      <c r="AB70" s="71">
        <v>560</v>
      </c>
      <c r="AC70" s="71">
        <v>350</v>
      </c>
      <c r="AF70" s="71">
        <v>850</v>
      </c>
      <c r="AG70" s="71">
        <v>500</v>
      </c>
      <c r="AH70" s="71">
        <v>0</v>
      </c>
      <c r="AI70" s="71">
        <v>500</v>
      </c>
      <c r="AJ70" s="71">
        <v>80</v>
      </c>
      <c r="AK70" s="71">
        <v>80</v>
      </c>
      <c r="AL70" s="71">
        <v>50</v>
      </c>
      <c r="AM70" s="71">
        <v>560</v>
      </c>
      <c r="AN70" s="71">
        <v>350</v>
      </c>
      <c r="AQ70" s="71">
        <v>0</v>
      </c>
      <c r="AR70" s="71">
        <v>1</v>
      </c>
      <c r="AS70" s="71">
        <v>1</v>
      </c>
      <c r="AT70" s="71">
        <v>1</v>
      </c>
      <c r="AU70" s="71">
        <v>1</v>
      </c>
      <c r="AV70" s="71">
        <v>0</v>
      </c>
      <c r="AW70" s="71" t="s">
        <v>266</v>
      </c>
      <c r="AX70" s="71" t="s">
        <v>266</v>
      </c>
      <c r="AY70" s="71" t="s">
        <v>267</v>
      </c>
      <c r="AZ70" s="71" t="s">
        <v>268</v>
      </c>
      <c r="BA70" s="71" t="s">
        <v>391</v>
      </c>
      <c r="BB70" s="71" t="s">
        <v>392</v>
      </c>
      <c r="BC70" s="71">
        <v>25406154</v>
      </c>
      <c r="BD70" s="71" t="s">
        <v>393</v>
      </c>
      <c r="BE70" s="71">
        <v>0</v>
      </c>
      <c r="BF70" s="71" t="s">
        <v>270</v>
      </c>
      <c r="BG70" s="71" t="s">
        <v>270</v>
      </c>
      <c r="BH70" s="71" t="s">
        <v>271</v>
      </c>
      <c r="BI70" s="71" t="s">
        <v>106</v>
      </c>
      <c r="BJ70" s="71" t="s">
        <v>182</v>
      </c>
      <c r="BK70" s="71" t="s">
        <v>388</v>
      </c>
      <c r="BX70" s="71" t="s">
        <v>420</v>
      </c>
    </row>
    <row r="71" spans="1:76" hidden="1" x14ac:dyDescent="0.25">
      <c r="A71" s="71" t="s">
        <v>260</v>
      </c>
      <c r="B71" s="71" t="s">
        <v>278</v>
      </c>
      <c r="C71" s="71" t="s">
        <v>261</v>
      </c>
      <c r="D71" s="121">
        <v>36526</v>
      </c>
      <c r="E71" s="71" t="s">
        <v>260</v>
      </c>
      <c r="F71" s="71">
        <v>8041</v>
      </c>
      <c r="G71" s="71" t="s">
        <v>101</v>
      </c>
      <c r="H71" s="71" t="s">
        <v>154</v>
      </c>
      <c r="I71" s="71">
        <v>1</v>
      </c>
      <c r="J71" s="71" t="s">
        <v>417</v>
      </c>
      <c r="K71" s="71">
        <v>0</v>
      </c>
      <c r="L71" s="121">
        <v>45293</v>
      </c>
      <c r="M71" s="71" t="s">
        <v>422</v>
      </c>
      <c r="N71" s="71">
        <v>7</v>
      </c>
      <c r="O71" s="71" t="s">
        <v>419</v>
      </c>
      <c r="P71" s="71" t="s">
        <v>263</v>
      </c>
      <c r="Q71" s="71" t="s">
        <v>264</v>
      </c>
      <c r="R71" s="71">
        <v>2200</v>
      </c>
      <c r="S71" s="71" t="s">
        <v>265</v>
      </c>
      <c r="T71" s="71">
        <v>100</v>
      </c>
      <c r="U71" s="71">
        <v>1000</v>
      </c>
      <c r="V71" s="71">
        <v>850</v>
      </c>
      <c r="W71" s="71">
        <v>0</v>
      </c>
      <c r="X71" s="71">
        <v>850</v>
      </c>
      <c r="Y71" s="71">
        <v>80</v>
      </c>
      <c r="Z71" s="71">
        <v>80</v>
      </c>
      <c r="AA71" s="71">
        <v>21.43</v>
      </c>
      <c r="AB71" s="71">
        <v>560</v>
      </c>
      <c r="AC71" s="71">
        <v>150</v>
      </c>
      <c r="AF71" s="71">
        <v>1000</v>
      </c>
      <c r="AG71" s="71">
        <v>850</v>
      </c>
      <c r="AH71" s="71">
        <v>0</v>
      </c>
      <c r="AI71" s="71">
        <v>850</v>
      </c>
      <c r="AJ71" s="71">
        <v>80</v>
      </c>
      <c r="AK71" s="71">
        <v>80</v>
      </c>
      <c r="AL71" s="71">
        <v>21.43</v>
      </c>
      <c r="AM71" s="71">
        <v>560</v>
      </c>
      <c r="AN71" s="71">
        <v>150</v>
      </c>
      <c r="AQ71" s="71">
        <v>0</v>
      </c>
      <c r="AR71" s="71">
        <v>1</v>
      </c>
      <c r="AS71" s="71">
        <v>1</v>
      </c>
      <c r="AT71" s="71">
        <v>1</v>
      </c>
      <c r="AU71" s="71">
        <v>1</v>
      </c>
      <c r="AV71" s="71">
        <v>0</v>
      </c>
      <c r="AW71" s="71" t="s">
        <v>266</v>
      </c>
      <c r="AX71" s="71" t="s">
        <v>266</v>
      </c>
      <c r="AY71" s="71" t="s">
        <v>267</v>
      </c>
      <c r="AZ71" s="71" t="s">
        <v>268</v>
      </c>
      <c r="BA71" s="71" t="s">
        <v>391</v>
      </c>
      <c r="BB71" s="71" t="s">
        <v>392</v>
      </c>
      <c r="BC71" s="71">
        <v>25406154</v>
      </c>
      <c r="BD71" s="71" t="s">
        <v>393</v>
      </c>
      <c r="BE71" s="71">
        <v>0</v>
      </c>
      <c r="BF71" s="71" t="s">
        <v>270</v>
      </c>
      <c r="BG71" s="71" t="s">
        <v>270</v>
      </c>
      <c r="BH71" s="71" t="s">
        <v>271</v>
      </c>
      <c r="BI71" s="71" t="s">
        <v>106</v>
      </c>
      <c r="BJ71" s="71" t="s">
        <v>182</v>
      </c>
      <c r="BK71" s="71" t="s">
        <v>388</v>
      </c>
      <c r="BX71" s="71" t="s">
        <v>420</v>
      </c>
    </row>
    <row r="72" spans="1:76" hidden="1" x14ac:dyDescent="0.25">
      <c r="A72" s="71" t="s">
        <v>260</v>
      </c>
      <c r="B72" s="71" t="s">
        <v>278</v>
      </c>
      <c r="C72" s="71" t="s">
        <v>261</v>
      </c>
      <c r="D72" s="121">
        <v>36526</v>
      </c>
      <c r="E72" s="71" t="s">
        <v>260</v>
      </c>
      <c r="F72" s="71">
        <v>8017</v>
      </c>
      <c r="G72" s="71" t="s">
        <v>101</v>
      </c>
      <c r="H72" s="71" t="s">
        <v>154</v>
      </c>
      <c r="I72" s="71">
        <v>1</v>
      </c>
      <c r="J72" s="71" t="s">
        <v>417</v>
      </c>
      <c r="K72" s="71">
        <v>0</v>
      </c>
      <c r="L72" s="121">
        <v>45286</v>
      </c>
      <c r="M72" s="71" t="s">
        <v>315</v>
      </c>
      <c r="N72" s="71">
        <v>12</v>
      </c>
      <c r="O72" s="71" t="s">
        <v>419</v>
      </c>
      <c r="P72" s="71" t="s">
        <v>263</v>
      </c>
      <c r="Q72" s="71" t="s">
        <v>264</v>
      </c>
      <c r="R72" s="71">
        <v>2200</v>
      </c>
      <c r="S72" s="71" t="s">
        <v>265</v>
      </c>
      <c r="T72" s="71">
        <v>100</v>
      </c>
      <c r="U72" s="71">
        <v>680</v>
      </c>
      <c r="V72" s="71">
        <v>530</v>
      </c>
      <c r="W72" s="71">
        <v>470</v>
      </c>
      <c r="X72" s="71">
        <v>1000</v>
      </c>
      <c r="Y72" s="71">
        <v>80</v>
      </c>
      <c r="Z72" s="71">
        <v>80</v>
      </c>
      <c r="AA72" s="71">
        <v>12.5</v>
      </c>
      <c r="AB72" s="71">
        <v>960</v>
      </c>
      <c r="AC72" s="71">
        <v>150</v>
      </c>
      <c r="AF72" s="71">
        <v>680</v>
      </c>
      <c r="AG72" s="71">
        <v>530</v>
      </c>
      <c r="AH72" s="71">
        <v>470</v>
      </c>
      <c r="AI72" s="71">
        <v>1000</v>
      </c>
      <c r="AJ72" s="71">
        <v>80</v>
      </c>
      <c r="AK72" s="71">
        <v>80</v>
      </c>
      <c r="AL72" s="71">
        <v>12.5</v>
      </c>
      <c r="AM72" s="71">
        <v>960</v>
      </c>
      <c r="AN72" s="71">
        <v>150</v>
      </c>
      <c r="AQ72" s="71">
        <v>0</v>
      </c>
      <c r="AR72" s="71">
        <v>1</v>
      </c>
      <c r="AS72" s="71">
        <v>1</v>
      </c>
      <c r="AT72" s="71">
        <v>1</v>
      </c>
      <c r="AU72" s="71">
        <v>1</v>
      </c>
      <c r="AV72" s="71">
        <v>0</v>
      </c>
      <c r="AW72" s="71" t="s">
        <v>266</v>
      </c>
      <c r="AX72" s="71" t="s">
        <v>266</v>
      </c>
      <c r="AY72" s="71" t="s">
        <v>267</v>
      </c>
      <c r="AZ72" s="71" t="s">
        <v>268</v>
      </c>
      <c r="BA72" s="71" t="s">
        <v>391</v>
      </c>
      <c r="BB72" s="71" t="s">
        <v>392</v>
      </c>
      <c r="BC72" s="71">
        <v>25406154</v>
      </c>
      <c r="BD72" s="71" t="s">
        <v>393</v>
      </c>
      <c r="BE72" s="71">
        <v>0</v>
      </c>
      <c r="BF72" s="71" t="s">
        <v>270</v>
      </c>
      <c r="BG72" s="71" t="s">
        <v>270</v>
      </c>
      <c r="BH72" s="71" t="s">
        <v>271</v>
      </c>
      <c r="BI72" s="71" t="s">
        <v>106</v>
      </c>
      <c r="BJ72" s="71" t="s">
        <v>182</v>
      </c>
      <c r="BK72" s="71" t="s">
        <v>388</v>
      </c>
      <c r="BX72" s="71" t="s">
        <v>423</v>
      </c>
    </row>
    <row r="73" spans="1:76" hidden="1" x14ac:dyDescent="0.25">
      <c r="A73" s="71" t="s">
        <v>260</v>
      </c>
      <c r="B73" s="71" t="s">
        <v>278</v>
      </c>
      <c r="C73" s="71" t="s">
        <v>261</v>
      </c>
      <c r="D73" s="121">
        <v>36526</v>
      </c>
      <c r="E73" s="71" t="s">
        <v>260</v>
      </c>
      <c r="F73" s="71">
        <v>8103</v>
      </c>
      <c r="G73" s="71" t="s">
        <v>101</v>
      </c>
      <c r="H73" s="71" t="s">
        <v>154</v>
      </c>
      <c r="I73" s="71">
        <v>2</v>
      </c>
      <c r="J73" s="71" t="s">
        <v>417</v>
      </c>
      <c r="K73" s="71">
        <v>0</v>
      </c>
      <c r="L73" s="121">
        <v>45308</v>
      </c>
      <c r="M73" s="71" t="s">
        <v>424</v>
      </c>
      <c r="N73" s="71">
        <v>8</v>
      </c>
      <c r="O73" s="71" t="s">
        <v>155</v>
      </c>
      <c r="P73" s="71" t="s">
        <v>263</v>
      </c>
      <c r="Q73" s="71" t="s">
        <v>264</v>
      </c>
      <c r="R73" s="71">
        <v>1000</v>
      </c>
      <c r="S73" s="71" t="s">
        <v>265</v>
      </c>
      <c r="T73" s="71">
        <v>100</v>
      </c>
      <c r="U73" s="71">
        <v>0</v>
      </c>
      <c r="V73" s="71">
        <v>0</v>
      </c>
      <c r="W73" s="71">
        <v>0</v>
      </c>
      <c r="X73" s="71">
        <v>0</v>
      </c>
      <c r="Y73" s="71">
        <v>20</v>
      </c>
      <c r="Z73" s="71">
        <v>20</v>
      </c>
      <c r="AA73" s="71">
        <v>0</v>
      </c>
      <c r="AB73" s="71">
        <v>160</v>
      </c>
      <c r="AC73" s="71">
        <v>0</v>
      </c>
      <c r="AF73" s="71">
        <v>0</v>
      </c>
      <c r="AG73" s="71">
        <v>0</v>
      </c>
      <c r="AH73" s="71">
        <v>0</v>
      </c>
      <c r="AI73" s="71">
        <v>0</v>
      </c>
      <c r="AJ73" s="71">
        <v>20</v>
      </c>
      <c r="AK73" s="71">
        <v>20</v>
      </c>
      <c r="AL73" s="71">
        <v>0</v>
      </c>
      <c r="AM73" s="71">
        <v>160</v>
      </c>
      <c r="AN73" s="71">
        <v>0</v>
      </c>
      <c r="AQ73" s="71">
        <v>0</v>
      </c>
      <c r="AR73" s="71">
        <v>1</v>
      </c>
      <c r="AS73" s="71">
        <v>1</v>
      </c>
      <c r="AT73" s="71">
        <v>1</v>
      </c>
      <c r="AU73" s="71">
        <v>1</v>
      </c>
      <c r="AV73" s="71">
        <v>0</v>
      </c>
      <c r="AW73" s="71" t="s">
        <v>266</v>
      </c>
      <c r="AX73" s="71" t="s">
        <v>266</v>
      </c>
      <c r="AY73" s="71" t="s">
        <v>267</v>
      </c>
      <c r="AZ73" s="71" t="s">
        <v>268</v>
      </c>
      <c r="BA73" s="71" t="s">
        <v>391</v>
      </c>
      <c r="BB73" s="71" t="s">
        <v>392</v>
      </c>
      <c r="BC73" s="71">
        <v>25406154</v>
      </c>
      <c r="BD73" s="71" t="s">
        <v>393</v>
      </c>
      <c r="BE73" s="71">
        <v>0</v>
      </c>
      <c r="BF73" s="71" t="s">
        <v>270</v>
      </c>
      <c r="BG73" s="71" t="s">
        <v>270</v>
      </c>
      <c r="BH73" s="71" t="s">
        <v>271</v>
      </c>
      <c r="BI73" s="71" t="s">
        <v>106</v>
      </c>
      <c r="BJ73" s="71" t="s">
        <v>182</v>
      </c>
      <c r="BK73" s="71" t="s">
        <v>388</v>
      </c>
      <c r="BX73" s="71" t="s">
        <v>420</v>
      </c>
    </row>
    <row r="74" spans="1:76" hidden="1" x14ac:dyDescent="0.25">
      <c r="A74" s="71" t="s">
        <v>260</v>
      </c>
      <c r="B74" s="71" t="s">
        <v>278</v>
      </c>
      <c r="C74" s="71" t="s">
        <v>261</v>
      </c>
      <c r="D74" s="121">
        <v>36526</v>
      </c>
      <c r="E74" s="71" t="s">
        <v>260</v>
      </c>
      <c r="F74" s="71">
        <v>8072</v>
      </c>
      <c r="G74" s="71" t="s">
        <v>101</v>
      </c>
      <c r="H74" s="71" t="s">
        <v>154</v>
      </c>
      <c r="I74" s="71">
        <v>2</v>
      </c>
      <c r="J74" s="71" t="s">
        <v>417</v>
      </c>
      <c r="K74" s="71">
        <v>0</v>
      </c>
      <c r="L74" s="121">
        <v>45300</v>
      </c>
      <c r="M74" s="71" t="s">
        <v>421</v>
      </c>
      <c r="N74" s="71">
        <v>7</v>
      </c>
      <c r="O74" s="71" t="s">
        <v>155</v>
      </c>
      <c r="P74" s="71" t="s">
        <v>263</v>
      </c>
      <c r="Q74" s="71" t="s">
        <v>264</v>
      </c>
      <c r="R74" s="71">
        <v>1000</v>
      </c>
      <c r="S74" s="71" t="s">
        <v>265</v>
      </c>
      <c r="T74" s="71">
        <v>100</v>
      </c>
      <c r="U74" s="71">
        <v>0</v>
      </c>
      <c r="V74" s="71">
        <v>0</v>
      </c>
      <c r="W74" s="71">
        <v>0</v>
      </c>
      <c r="X74" s="71">
        <v>0</v>
      </c>
      <c r="Y74" s="71">
        <v>20</v>
      </c>
      <c r="Z74" s="71">
        <v>20</v>
      </c>
      <c r="AA74" s="71">
        <v>0</v>
      </c>
      <c r="AB74" s="71">
        <v>140</v>
      </c>
      <c r="AC74" s="71">
        <v>0</v>
      </c>
      <c r="AF74" s="71">
        <v>0</v>
      </c>
      <c r="AG74" s="71">
        <v>0</v>
      </c>
      <c r="AH74" s="71">
        <v>0</v>
      </c>
      <c r="AI74" s="71">
        <v>0</v>
      </c>
      <c r="AJ74" s="71">
        <v>20</v>
      </c>
      <c r="AK74" s="71">
        <v>20</v>
      </c>
      <c r="AL74" s="71">
        <v>0</v>
      </c>
      <c r="AM74" s="71">
        <v>140</v>
      </c>
      <c r="AN74" s="71">
        <v>0</v>
      </c>
      <c r="AQ74" s="71">
        <v>0</v>
      </c>
      <c r="AR74" s="71">
        <v>1</v>
      </c>
      <c r="AS74" s="71">
        <v>1</v>
      </c>
      <c r="AT74" s="71">
        <v>1</v>
      </c>
      <c r="AU74" s="71">
        <v>1</v>
      </c>
      <c r="AV74" s="71">
        <v>0</v>
      </c>
      <c r="AW74" s="71" t="s">
        <v>266</v>
      </c>
      <c r="AX74" s="71" t="s">
        <v>266</v>
      </c>
      <c r="AY74" s="71" t="s">
        <v>267</v>
      </c>
      <c r="AZ74" s="71" t="s">
        <v>268</v>
      </c>
      <c r="BA74" s="71" t="s">
        <v>391</v>
      </c>
      <c r="BB74" s="71" t="s">
        <v>392</v>
      </c>
      <c r="BC74" s="71">
        <v>25406154</v>
      </c>
      <c r="BD74" s="71" t="s">
        <v>393</v>
      </c>
      <c r="BE74" s="71">
        <v>0</v>
      </c>
      <c r="BF74" s="71" t="s">
        <v>270</v>
      </c>
      <c r="BG74" s="71" t="s">
        <v>270</v>
      </c>
      <c r="BH74" s="71" t="s">
        <v>271</v>
      </c>
      <c r="BI74" s="71" t="s">
        <v>106</v>
      </c>
      <c r="BJ74" s="71" t="s">
        <v>182</v>
      </c>
      <c r="BK74" s="71" t="s">
        <v>388</v>
      </c>
      <c r="BX74" s="71" t="s">
        <v>420</v>
      </c>
    </row>
    <row r="75" spans="1:76" hidden="1" x14ac:dyDescent="0.25">
      <c r="A75" s="71" t="s">
        <v>260</v>
      </c>
      <c r="B75" s="71" t="s">
        <v>278</v>
      </c>
      <c r="C75" s="71" t="s">
        <v>261</v>
      </c>
      <c r="D75" s="121">
        <v>36526</v>
      </c>
      <c r="E75" s="71" t="s">
        <v>260</v>
      </c>
      <c r="F75" s="71">
        <v>8041</v>
      </c>
      <c r="G75" s="71" t="s">
        <v>101</v>
      </c>
      <c r="H75" s="71" t="s">
        <v>154</v>
      </c>
      <c r="I75" s="71">
        <v>2</v>
      </c>
      <c r="J75" s="71" t="s">
        <v>417</v>
      </c>
      <c r="K75" s="71">
        <v>0</v>
      </c>
      <c r="L75" s="121">
        <v>45293</v>
      </c>
      <c r="M75" s="71" t="s">
        <v>422</v>
      </c>
      <c r="N75" s="71">
        <v>7</v>
      </c>
      <c r="O75" s="71" t="s">
        <v>155</v>
      </c>
      <c r="P75" s="71" t="s">
        <v>263</v>
      </c>
      <c r="Q75" s="71" t="s">
        <v>264</v>
      </c>
      <c r="R75" s="71">
        <v>1000</v>
      </c>
      <c r="S75" s="71" t="s">
        <v>265</v>
      </c>
      <c r="T75" s="71">
        <v>100</v>
      </c>
      <c r="U75" s="71">
        <v>0</v>
      </c>
      <c r="V75" s="71">
        <v>0</v>
      </c>
      <c r="W75" s="71">
        <v>0</v>
      </c>
      <c r="X75" s="71">
        <v>0</v>
      </c>
      <c r="Y75" s="71">
        <v>20</v>
      </c>
      <c r="Z75" s="71">
        <v>20</v>
      </c>
      <c r="AA75" s="71">
        <v>0</v>
      </c>
      <c r="AB75" s="71">
        <v>140</v>
      </c>
      <c r="AC75" s="71">
        <v>0</v>
      </c>
      <c r="AF75" s="71">
        <v>0</v>
      </c>
      <c r="AG75" s="71">
        <v>0</v>
      </c>
      <c r="AH75" s="71">
        <v>0</v>
      </c>
      <c r="AI75" s="71">
        <v>0</v>
      </c>
      <c r="AJ75" s="71">
        <v>20</v>
      </c>
      <c r="AK75" s="71">
        <v>20</v>
      </c>
      <c r="AL75" s="71">
        <v>0</v>
      </c>
      <c r="AM75" s="71">
        <v>140</v>
      </c>
      <c r="AN75" s="71">
        <v>0</v>
      </c>
      <c r="AQ75" s="71">
        <v>0</v>
      </c>
      <c r="AR75" s="71">
        <v>1</v>
      </c>
      <c r="AS75" s="71">
        <v>1</v>
      </c>
      <c r="AT75" s="71">
        <v>1</v>
      </c>
      <c r="AU75" s="71">
        <v>1</v>
      </c>
      <c r="AV75" s="71">
        <v>0</v>
      </c>
      <c r="AW75" s="71" t="s">
        <v>266</v>
      </c>
      <c r="AX75" s="71" t="s">
        <v>266</v>
      </c>
      <c r="AY75" s="71" t="s">
        <v>267</v>
      </c>
      <c r="AZ75" s="71" t="s">
        <v>268</v>
      </c>
      <c r="BA75" s="71" t="s">
        <v>391</v>
      </c>
      <c r="BB75" s="71" t="s">
        <v>392</v>
      </c>
      <c r="BC75" s="71">
        <v>25406154</v>
      </c>
      <c r="BD75" s="71" t="s">
        <v>393</v>
      </c>
      <c r="BE75" s="71">
        <v>0</v>
      </c>
      <c r="BF75" s="71" t="s">
        <v>270</v>
      </c>
      <c r="BG75" s="71" t="s">
        <v>270</v>
      </c>
      <c r="BH75" s="71" t="s">
        <v>271</v>
      </c>
      <c r="BI75" s="71" t="s">
        <v>106</v>
      </c>
      <c r="BJ75" s="71" t="s">
        <v>182</v>
      </c>
      <c r="BK75" s="71" t="s">
        <v>388</v>
      </c>
      <c r="BX75" s="71" t="s">
        <v>420</v>
      </c>
    </row>
    <row r="76" spans="1:76" hidden="1" x14ac:dyDescent="0.25">
      <c r="A76" s="71" t="s">
        <v>260</v>
      </c>
      <c r="B76" s="71" t="s">
        <v>278</v>
      </c>
      <c r="C76" s="71" t="s">
        <v>261</v>
      </c>
      <c r="D76" s="121">
        <v>36526</v>
      </c>
      <c r="E76" s="71" t="s">
        <v>260</v>
      </c>
      <c r="F76" s="71">
        <v>8017</v>
      </c>
      <c r="G76" s="71" t="s">
        <v>101</v>
      </c>
      <c r="H76" s="71" t="s">
        <v>154</v>
      </c>
      <c r="I76" s="71">
        <v>2</v>
      </c>
      <c r="J76" s="71" t="s">
        <v>417</v>
      </c>
      <c r="K76" s="71">
        <v>0</v>
      </c>
      <c r="L76" s="121">
        <v>45286</v>
      </c>
      <c r="M76" s="71" t="s">
        <v>315</v>
      </c>
      <c r="N76" s="71">
        <v>12</v>
      </c>
      <c r="O76" s="71" t="s">
        <v>155</v>
      </c>
      <c r="P76" s="71" t="s">
        <v>263</v>
      </c>
      <c r="Q76" s="71" t="s">
        <v>264</v>
      </c>
      <c r="R76" s="71">
        <v>1000</v>
      </c>
      <c r="S76" s="71" t="s">
        <v>265</v>
      </c>
      <c r="T76" s="71">
        <v>100</v>
      </c>
      <c r="U76" s="71">
        <v>0</v>
      </c>
      <c r="V76" s="71">
        <v>0</v>
      </c>
      <c r="W76" s="71">
        <v>0</v>
      </c>
      <c r="X76" s="71">
        <v>0</v>
      </c>
      <c r="Y76" s="71">
        <v>20</v>
      </c>
      <c r="Z76" s="71">
        <v>20</v>
      </c>
      <c r="AA76" s="71">
        <v>0</v>
      </c>
      <c r="AB76" s="71">
        <v>240</v>
      </c>
      <c r="AC76" s="71">
        <v>0</v>
      </c>
      <c r="AF76" s="71">
        <v>0</v>
      </c>
      <c r="AG76" s="71">
        <v>0</v>
      </c>
      <c r="AH76" s="71">
        <v>0</v>
      </c>
      <c r="AI76" s="71">
        <v>0</v>
      </c>
      <c r="AJ76" s="71">
        <v>20</v>
      </c>
      <c r="AK76" s="71">
        <v>20</v>
      </c>
      <c r="AL76" s="71">
        <v>0</v>
      </c>
      <c r="AM76" s="71">
        <v>240</v>
      </c>
      <c r="AN76" s="71">
        <v>0</v>
      </c>
      <c r="AQ76" s="71">
        <v>0</v>
      </c>
      <c r="AR76" s="71">
        <v>1</v>
      </c>
      <c r="AS76" s="71">
        <v>1</v>
      </c>
      <c r="AT76" s="71">
        <v>1</v>
      </c>
      <c r="AU76" s="71">
        <v>1</v>
      </c>
      <c r="AV76" s="71">
        <v>0</v>
      </c>
      <c r="AW76" s="71" t="s">
        <v>266</v>
      </c>
      <c r="AX76" s="71" t="s">
        <v>266</v>
      </c>
      <c r="AY76" s="71" t="s">
        <v>267</v>
      </c>
      <c r="AZ76" s="71" t="s">
        <v>268</v>
      </c>
      <c r="BA76" s="71" t="s">
        <v>391</v>
      </c>
      <c r="BB76" s="71" t="s">
        <v>392</v>
      </c>
      <c r="BC76" s="71">
        <v>25406154</v>
      </c>
      <c r="BD76" s="71" t="s">
        <v>393</v>
      </c>
      <c r="BE76" s="71">
        <v>0</v>
      </c>
      <c r="BF76" s="71" t="s">
        <v>270</v>
      </c>
      <c r="BG76" s="71" t="s">
        <v>270</v>
      </c>
      <c r="BH76" s="71" t="s">
        <v>271</v>
      </c>
      <c r="BI76" s="71" t="s">
        <v>106</v>
      </c>
      <c r="BJ76" s="71" t="s">
        <v>182</v>
      </c>
      <c r="BK76" s="71" t="s">
        <v>388</v>
      </c>
      <c r="BX76" s="71" t="s">
        <v>425</v>
      </c>
    </row>
    <row r="77" spans="1:76" hidden="1" x14ac:dyDescent="0.25">
      <c r="A77" s="71" t="s">
        <v>260</v>
      </c>
      <c r="B77" s="71" t="s">
        <v>278</v>
      </c>
      <c r="C77" s="71" t="s">
        <v>261</v>
      </c>
      <c r="D77" s="121">
        <v>36526</v>
      </c>
      <c r="E77" s="71" t="s">
        <v>260</v>
      </c>
      <c r="F77" s="71">
        <v>8112</v>
      </c>
      <c r="G77" s="71" t="s">
        <v>29</v>
      </c>
      <c r="H77" s="71" t="s">
        <v>426</v>
      </c>
      <c r="I77" s="71">
        <v>1</v>
      </c>
      <c r="J77" s="71" t="s">
        <v>427</v>
      </c>
      <c r="K77" s="71">
        <v>7</v>
      </c>
      <c r="L77" s="121">
        <v>45308</v>
      </c>
      <c r="M77" s="71" t="s">
        <v>428</v>
      </c>
      <c r="N77" s="71">
        <v>8</v>
      </c>
      <c r="O77" s="71" t="s">
        <v>129</v>
      </c>
      <c r="P77" s="71" t="s">
        <v>263</v>
      </c>
      <c r="Q77" s="71" t="s">
        <v>264</v>
      </c>
      <c r="R77" s="71">
        <v>1000</v>
      </c>
      <c r="S77" s="71" t="s">
        <v>265</v>
      </c>
      <c r="T77" s="71">
        <v>100</v>
      </c>
      <c r="U77" s="71">
        <v>500</v>
      </c>
      <c r="V77" s="71">
        <v>440</v>
      </c>
      <c r="W77" s="71">
        <v>0</v>
      </c>
      <c r="X77" s="71">
        <v>440</v>
      </c>
      <c r="Y77" s="71">
        <v>20</v>
      </c>
      <c r="Z77" s="71">
        <v>20</v>
      </c>
      <c r="AA77" s="71">
        <v>7.5</v>
      </c>
      <c r="AB77" s="71">
        <v>160</v>
      </c>
      <c r="AC77" s="71">
        <v>60</v>
      </c>
      <c r="AF77" s="71">
        <v>500</v>
      </c>
      <c r="AG77" s="71">
        <v>440</v>
      </c>
      <c r="AH77" s="71">
        <v>0</v>
      </c>
      <c r="AI77" s="71">
        <v>440</v>
      </c>
      <c r="AJ77" s="71">
        <v>20</v>
      </c>
      <c r="AK77" s="71">
        <v>20</v>
      </c>
      <c r="AL77" s="71">
        <v>7.5</v>
      </c>
      <c r="AM77" s="71">
        <v>160</v>
      </c>
      <c r="AN77" s="71">
        <v>60</v>
      </c>
      <c r="AQ77" s="71">
        <v>0</v>
      </c>
      <c r="AR77" s="71">
        <v>1</v>
      </c>
      <c r="AS77" s="71">
        <v>0</v>
      </c>
      <c r="AT77" s="71">
        <v>0</v>
      </c>
      <c r="AU77" s="71">
        <v>0</v>
      </c>
      <c r="AV77" s="71">
        <v>1</v>
      </c>
      <c r="AW77" s="71" t="s">
        <v>266</v>
      </c>
      <c r="AX77" s="71" t="s">
        <v>266</v>
      </c>
      <c r="AY77" s="71" t="s">
        <v>267</v>
      </c>
      <c r="AZ77" s="71" t="s">
        <v>268</v>
      </c>
      <c r="BA77" s="71" t="s">
        <v>303</v>
      </c>
      <c r="BB77" s="71" t="s">
        <v>304</v>
      </c>
      <c r="BC77" s="71">
        <v>25406154</v>
      </c>
      <c r="BD77" s="71" t="s">
        <v>393</v>
      </c>
      <c r="BE77" s="71">
        <v>0</v>
      </c>
      <c r="BF77" s="71" t="s">
        <v>270</v>
      </c>
      <c r="BG77" s="71" t="s">
        <v>270</v>
      </c>
      <c r="BH77" s="71" t="s">
        <v>271</v>
      </c>
      <c r="BI77" s="71" t="s">
        <v>429</v>
      </c>
      <c r="BJ77" s="71" t="s">
        <v>182</v>
      </c>
      <c r="BK77" s="71" t="s">
        <v>429</v>
      </c>
      <c r="BX77" s="71" t="s">
        <v>270</v>
      </c>
    </row>
    <row r="78" spans="1:76" hidden="1" x14ac:dyDescent="0.25">
      <c r="A78" s="71" t="s">
        <v>260</v>
      </c>
      <c r="B78" s="71" t="s">
        <v>278</v>
      </c>
      <c r="C78" s="71" t="s">
        <v>261</v>
      </c>
      <c r="D78" s="121">
        <v>36526</v>
      </c>
      <c r="E78" s="71" t="s">
        <v>260</v>
      </c>
      <c r="F78" s="71">
        <v>8074</v>
      </c>
      <c r="G78" s="71" t="s">
        <v>29</v>
      </c>
      <c r="H78" s="71" t="s">
        <v>426</v>
      </c>
      <c r="I78" s="71">
        <v>1</v>
      </c>
      <c r="J78" s="71" t="s">
        <v>427</v>
      </c>
      <c r="K78" s="71">
        <v>7</v>
      </c>
      <c r="L78" s="121">
        <v>45300</v>
      </c>
      <c r="M78" s="71" t="s">
        <v>430</v>
      </c>
      <c r="N78" s="71">
        <v>7</v>
      </c>
      <c r="O78" s="71" t="s">
        <v>129</v>
      </c>
      <c r="P78" s="71" t="s">
        <v>263</v>
      </c>
      <c r="Q78" s="71" t="s">
        <v>264</v>
      </c>
      <c r="R78" s="71">
        <v>1000</v>
      </c>
      <c r="S78" s="71" t="s">
        <v>265</v>
      </c>
      <c r="T78" s="71">
        <v>100</v>
      </c>
      <c r="U78" s="71">
        <v>600</v>
      </c>
      <c r="V78" s="71">
        <v>500</v>
      </c>
      <c r="W78" s="71">
        <v>0</v>
      </c>
      <c r="X78" s="71">
        <v>500</v>
      </c>
      <c r="Y78" s="71">
        <v>20</v>
      </c>
      <c r="Z78" s="71">
        <v>20</v>
      </c>
      <c r="AA78" s="71">
        <v>14.29</v>
      </c>
      <c r="AB78" s="71">
        <v>140</v>
      </c>
      <c r="AC78" s="71">
        <v>100</v>
      </c>
      <c r="AF78" s="71">
        <v>600</v>
      </c>
      <c r="AG78" s="71">
        <v>500</v>
      </c>
      <c r="AH78" s="71">
        <v>0</v>
      </c>
      <c r="AI78" s="71">
        <v>500</v>
      </c>
      <c r="AJ78" s="71">
        <v>20</v>
      </c>
      <c r="AK78" s="71">
        <v>20</v>
      </c>
      <c r="AL78" s="71">
        <v>14.29</v>
      </c>
      <c r="AM78" s="71">
        <v>140</v>
      </c>
      <c r="AN78" s="71">
        <v>100</v>
      </c>
      <c r="AQ78" s="71">
        <v>0</v>
      </c>
      <c r="AR78" s="71">
        <v>1</v>
      </c>
      <c r="AS78" s="71">
        <v>0</v>
      </c>
      <c r="AT78" s="71">
        <v>0</v>
      </c>
      <c r="AU78" s="71">
        <v>0</v>
      </c>
      <c r="AV78" s="71">
        <v>1</v>
      </c>
      <c r="AW78" s="71" t="s">
        <v>266</v>
      </c>
      <c r="AX78" s="71" t="s">
        <v>266</v>
      </c>
      <c r="AY78" s="71" t="s">
        <v>267</v>
      </c>
      <c r="AZ78" s="71" t="s">
        <v>268</v>
      </c>
      <c r="BA78" s="71" t="s">
        <v>303</v>
      </c>
      <c r="BB78" s="71" t="s">
        <v>304</v>
      </c>
      <c r="BC78" s="71">
        <v>25406154</v>
      </c>
      <c r="BD78" s="71" t="s">
        <v>393</v>
      </c>
      <c r="BE78" s="71">
        <v>0</v>
      </c>
      <c r="BF78" s="71" t="s">
        <v>270</v>
      </c>
      <c r="BG78" s="71" t="s">
        <v>270</v>
      </c>
      <c r="BH78" s="71" t="s">
        <v>271</v>
      </c>
      <c r="BI78" s="71" t="s">
        <v>429</v>
      </c>
      <c r="BJ78" s="71" t="s">
        <v>182</v>
      </c>
      <c r="BK78" s="71" t="s">
        <v>429</v>
      </c>
      <c r="BX78" s="71" t="s">
        <v>270</v>
      </c>
    </row>
    <row r="79" spans="1:76" hidden="1" x14ac:dyDescent="0.25">
      <c r="A79" s="71" t="s">
        <v>260</v>
      </c>
      <c r="B79" s="71" t="s">
        <v>278</v>
      </c>
      <c r="C79" s="71" t="s">
        <v>261</v>
      </c>
      <c r="D79" s="121">
        <v>36526</v>
      </c>
      <c r="E79" s="71" t="s">
        <v>260</v>
      </c>
      <c r="F79" s="71">
        <v>8043</v>
      </c>
      <c r="G79" s="71" t="s">
        <v>29</v>
      </c>
      <c r="H79" s="71" t="s">
        <v>426</v>
      </c>
      <c r="I79" s="71">
        <v>1</v>
      </c>
      <c r="J79" s="71" t="s">
        <v>427</v>
      </c>
      <c r="K79" s="71">
        <v>7</v>
      </c>
      <c r="L79" s="121">
        <v>45293</v>
      </c>
      <c r="M79" s="71" t="s">
        <v>395</v>
      </c>
      <c r="N79" s="71">
        <v>7</v>
      </c>
      <c r="O79" s="71" t="s">
        <v>129</v>
      </c>
      <c r="P79" s="71" t="s">
        <v>263</v>
      </c>
      <c r="Q79" s="71" t="s">
        <v>264</v>
      </c>
      <c r="R79" s="71">
        <v>1000</v>
      </c>
      <c r="S79" s="71" t="s">
        <v>265</v>
      </c>
      <c r="T79" s="71">
        <v>100</v>
      </c>
      <c r="U79" s="71">
        <v>450</v>
      </c>
      <c r="V79" s="71">
        <v>200</v>
      </c>
      <c r="W79" s="71">
        <v>400</v>
      </c>
      <c r="X79" s="71">
        <v>600</v>
      </c>
      <c r="Y79" s="71">
        <v>20</v>
      </c>
      <c r="Z79" s="71">
        <v>20</v>
      </c>
      <c r="AA79" s="71">
        <v>35.71</v>
      </c>
      <c r="AB79" s="71">
        <v>140</v>
      </c>
      <c r="AC79" s="71">
        <v>250</v>
      </c>
      <c r="AF79" s="71">
        <v>450</v>
      </c>
      <c r="AG79" s="71">
        <v>200</v>
      </c>
      <c r="AH79" s="71">
        <v>400</v>
      </c>
      <c r="AI79" s="71">
        <v>600</v>
      </c>
      <c r="AJ79" s="71">
        <v>20</v>
      </c>
      <c r="AK79" s="71">
        <v>20</v>
      </c>
      <c r="AL79" s="71">
        <v>35.71</v>
      </c>
      <c r="AM79" s="71">
        <v>140</v>
      </c>
      <c r="AN79" s="71">
        <v>250</v>
      </c>
      <c r="AQ79" s="71">
        <v>0</v>
      </c>
      <c r="AR79" s="71">
        <v>1</v>
      </c>
      <c r="AS79" s="71">
        <v>0</v>
      </c>
      <c r="AT79" s="71">
        <v>0</v>
      </c>
      <c r="AU79" s="71">
        <v>0</v>
      </c>
      <c r="AV79" s="71">
        <v>1</v>
      </c>
      <c r="AW79" s="71" t="s">
        <v>266</v>
      </c>
      <c r="AX79" s="71" t="s">
        <v>266</v>
      </c>
      <c r="AY79" s="71" t="s">
        <v>267</v>
      </c>
      <c r="AZ79" s="71" t="s">
        <v>268</v>
      </c>
      <c r="BA79" s="71" t="s">
        <v>303</v>
      </c>
      <c r="BB79" s="71" t="s">
        <v>304</v>
      </c>
      <c r="BC79" s="71">
        <v>25406154</v>
      </c>
      <c r="BD79" s="71" t="s">
        <v>393</v>
      </c>
      <c r="BE79" s="71">
        <v>0</v>
      </c>
      <c r="BF79" s="71" t="s">
        <v>270</v>
      </c>
      <c r="BG79" s="71" t="s">
        <v>270</v>
      </c>
      <c r="BH79" s="71" t="s">
        <v>271</v>
      </c>
      <c r="BI79" s="71" t="s">
        <v>429</v>
      </c>
      <c r="BJ79" s="71" t="s">
        <v>182</v>
      </c>
      <c r="BK79" s="71" t="s">
        <v>429</v>
      </c>
      <c r="BX79" s="71" t="s">
        <v>270</v>
      </c>
    </row>
    <row r="80" spans="1:76" hidden="1" x14ac:dyDescent="0.25">
      <c r="A80" s="71" t="s">
        <v>260</v>
      </c>
      <c r="B80" s="71" t="s">
        <v>278</v>
      </c>
      <c r="C80" s="71" t="s">
        <v>261</v>
      </c>
      <c r="D80" s="121">
        <v>36526</v>
      </c>
      <c r="E80" s="71" t="s">
        <v>260</v>
      </c>
      <c r="F80" s="71">
        <v>8019</v>
      </c>
      <c r="G80" s="71" t="s">
        <v>29</v>
      </c>
      <c r="H80" s="71" t="s">
        <v>426</v>
      </c>
      <c r="I80" s="71">
        <v>1</v>
      </c>
      <c r="J80" s="71" t="s">
        <v>427</v>
      </c>
      <c r="K80" s="71">
        <v>7</v>
      </c>
      <c r="L80" s="121">
        <v>45286</v>
      </c>
      <c r="M80" s="71" t="s">
        <v>431</v>
      </c>
      <c r="N80" s="71">
        <v>12</v>
      </c>
      <c r="O80" s="71" t="s">
        <v>129</v>
      </c>
      <c r="P80" s="71" t="s">
        <v>263</v>
      </c>
      <c r="Q80" s="71" t="s">
        <v>264</v>
      </c>
      <c r="R80" s="71">
        <v>1000</v>
      </c>
      <c r="S80" s="71" t="s">
        <v>265</v>
      </c>
      <c r="T80" s="71">
        <v>100</v>
      </c>
      <c r="U80" s="71">
        <v>500</v>
      </c>
      <c r="V80" s="71">
        <v>450</v>
      </c>
      <c r="W80" s="71">
        <v>0</v>
      </c>
      <c r="X80" s="71">
        <v>450</v>
      </c>
      <c r="Y80" s="71">
        <v>20</v>
      </c>
      <c r="Z80" s="71">
        <v>20</v>
      </c>
      <c r="AA80" s="71">
        <v>4.17</v>
      </c>
      <c r="AB80" s="71">
        <v>240</v>
      </c>
      <c r="AC80" s="71">
        <v>50</v>
      </c>
      <c r="AF80" s="71">
        <v>500</v>
      </c>
      <c r="AG80" s="71">
        <v>450</v>
      </c>
      <c r="AH80" s="71">
        <v>0</v>
      </c>
      <c r="AI80" s="71">
        <v>450</v>
      </c>
      <c r="AJ80" s="71">
        <v>20</v>
      </c>
      <c r="AK80" s="71">
        <v>20</v>
      </c>
      <c r="AL80" s="71">
        <v>4.17</v>
      </c>
      <c r="AM80" s="71">
        <v>240</v>
      </c>
      <c r="AN80" s="71">
        <v>50</v>
      </c>
      <c r="AQ80" s="71">
        <v>0</v>
      </c>
      <c r="AR80" s="71">
        <v>1</v>
      </c>
      <c r="AS80" s="71">
        <v>0</v>
      </c>
      <c r="AT80" s="71">
        <v>0</v>
      </c>
      <c r="AU80" s="71">
        <v>0</v>
      </c>
      <c r="AV80" s="71">
        <v>1</v>
      </c>
      <c r="AW80" s="71" t="s">
        <v>266</v>
      </c>
      <c r="AX80" s="71" t="s">
        <v>266</v>
      </c>
      <c r="AY80" s="71" t="s">
        <v>267</v>
      </c>
      <c r="AZ80" s="71" t="s">
        <v>268</v>
      </c>
      <c r="BA80" s="71" t="s">
        <v>303</v>
      </c>
      <c r="BB80" s="71" t="s">
        <v>304</v>
      </c>
      <c r="BC80" s="71">
        <v>25406154</v>
      </c>
      <c r="BD80" s="71" t="s">
        <v>393</v>
      </c>
      <c r="BE80" s="71">
        <v>0</v>
      </c>
      <c r="BF80" s="71" t="s">
        <v>270</v>
      </c>
      <c r="BG80" s="71" t="s">
        <v>270</v>
      </c>
      <c r="BH80" s="71" t="s">
        <v>271</v>
      </c>
      <c r="BI80" s="71" t="s">
        <v>429</v>
      </c>
      <c r="BJ80" s="71" t="s">
        <v>182</v>
      </c>
      <c r="BK80" s="71" t="s">
        <v>429</v>
      </c>
      <c r="BX80" s="71" t="s">
        <v>270</v>
      </c>
    </row>
    <row r="81" spans="1:76" hidden="1" x14ac:dyDescent="0.25">
      <c r="A81" s="71" t="s">
        <v>260</v>
      </c>
      <c r="B81" s="71" t="s">
        <v>278</v>
      </c>
      <c r="C81" s="71" t="s">
        <v>261</v>
      </c>
      <c r="D81" s="121">
        <v>36526</v>
      </c>
      <c r="E81" s="71" t="s">
        <v>260</v>
      </c>
      <c r="F81" s="71">
        <v>8103</v>
      </c>
      <c r="G81" s="71" t="s">
        <v>29</v>
      </c>
      <c r="H81" s="71" t="s">
        <v>151</v>
      </c>
      <c r="I81" s="71">
        <v>1</v>
      </c>
      <c r="J81" s="71" t="s">
        <v>432</v>
      </c>
      <c r="K81" s="71">
        <v>7</v>
      </c>
      <c r="L81" s="121">
        <v>45308</v>
      </c>
      <c r="M81" s="71" t="s">
        <v>433</v>
      </c>
      <c r="N81" s="71">
        <v>8</v>
      </c>
      <c r="O81" s="71" t="s">
        <v>133</v>
      </c>
      <c r="P81" s="71" t="s">
        <v>263</v>
      </c>
      <c r="Q81" s="71" t="s">
        <v>264</v>
      </c>
      <c r="R81" s="71">
        <v>1000</v>
      </c>
      <c r="S81" s="71" t="s">
        <v>265</v>
      </c>
      <c r="T81" s="71">
        <v>100</v>
      </c>
      <c r="U81" s="71">
        <v>1000</v>
      </c>
      <c r="V81" s="71">
        <v>680</v>
      </c>
      <c r="W81" s="71">
        <v>0</v>
      </c>
      <c r="X81" s="71">
        <v>680</v>
      </c>
      <c r="Y81" s="71">
        <v>15</v>
      </c>
      <c r="Z81" s="71">
        <v>15</v>
      </c>
      <c r="AA81" s="71">
        <v>40</v>
      </c>
      <c r="AB81" s="71">
        <v>120</v>
      </c>
      <c r="AC81" s="71">
        <v>320</v>
      </c>
      <c r="AF81" s="71">
        <v>1000</v>
      </c>
      <c r="AG81" s="71">
        <v>680</v>
      </c>
      <c r="AH81" s="71">
        <v>0</v>
      </c>
      <c r="AI81" s="71">
        <v>680</v>
      </c>
      <c r="AJ81" s="71">
        <v>15</v>
      </c>
      <c r="AK81" s="71">
        <v>15</v>
      </c>
      <c r="AL81" s="71">
        <v>40</v>
      </c>
      <c r="AM81" s="71">
        <v>120</v>
      </c>
      <c r="AN81" s="71">
        <v>320</v>
      </c>
      <c r="AQ81" s="71">
        <v>0</v>
      </c>
      <c r="AR81" s="71">
        <v>1</v>
      </c>
      <c r="AS81" s="71">
        <v>1</v>
      </c>
      <c r="AT81" s="71">
        <v>1</v>
      </c>
      <c r="AU81" s="71">
        <v>1</v>
      </c>
      <c r="AV81" s="71">
        <v>0</v>
      </c>
      <c r="AW81" s="71" t="s">
        <v>266</v>
      </c>
      <c r="AX81" s="71" t="s">
        <v>266</v>
      </c>
      <c r="AY81" s="71" t="s">
        <v>267</v>
      </c>
      <c r="AZ81" s="71" t="s">
        <v>268</v>
      </c>
      <c r="BA81" s="71" t="s">
        <v>391</v>
      </c>
      <c r="BB81" s="71" t="s">
        <v>392</v>
      </c>
      <c r="BC81" s="71">
        <v>25406154</v>
      </c>
      <c r="BD81" s="71" t="s">
        <v>393</v>
      </c>
      <c r="BE81" s="71">
        <v>0</v>
      </c>
      <c r="BF81" s="71" t="s">
        <v>270</v>
      </c>
      <c r="BG81" s="71" t="s">
        <v>270</v>
      </c>
      <c r="BH81" s="71" t="s">
        <v>271</v>
      </c>
      <c r="BI81" s="71" t="s">
        <v>429</v>
      </c>
      <c r="BJ81" s="71" t="s">
        <v>182</v>
      </c>
      <c r="BK81" s="71" t="s">
        <v>429</v>
      </c>
      <c r="BX81" s="71" t="s">
        <v>434</v>
      </c>
    </row>
    <row r="82" spans="1:76" hidden="1" x14ac:dyDescent="0.25">
      <c r="A82" s="71" t="s">
        <v>260</v>
      </c>
      <c r="B82" s="71" t="s">
        <v>278</v>
      </c>
      <c r="C82" s="71" t="s">
        <v>261</v>
      </c>
      <c r="D82" s="121">
        <v>36526</v>
      </c>
      <c r="E82" s="71" t="s">
        <v>260</v>
      </c>
      <c r="F82" s="71">
        <v>8072</v>
      </c>
      <c r="G82" s="71" t="s">
        <v>29</v>
      </c>
      <c r="H82" s="71" t="s">
        <v>151</v>
      </c>
      <c r="I82" s="71">
        <v>1</v>
      </c>
      <c r="J82" s="71" t="s">
        <v>432</v>
      </c>
      <c r="K82" s="71">
        <v>7</v>
      </c>
      <c r="L82" s="121">
        <v>45300</v>
      </c>
      <c r="M82" s="71" t="s">
        <v>435</v>
      </c>
      <c r="N82" s="71">
        <v>7</v>
      </c>
      <c r="O82" s="71" t="s">
        <v>133</v>
      </c>
      <c r="P82" s="71" t="s">
        <v>263</v>
      </c>
      <c r="Q82" s="71" t="s">
        <v>264</v>
      </c>
      <c r="R82" s="71">
        <v>1000</v>
      </c>
      <c r="S82" s="71" t="s">
        <v>265</v>
      </c>
      <c r="T82" s="71">
        <v>100</v>
      </c>
      <c r="U82" s="71">
        <v>1000</v>
      </c>
      <c r="V82" s="71">
        <v>800</v>
      </c>
      <c r="W82" s="71">
        <v>200</v>
      </c>
      <c r="X82" s="71">
        <v>1000</v>
      </c>
      <c r="Y82" s="71">
        <v>15</v>
      </c>
      <c r="Z82" s="71">
        <v>15</v>
      </c>
      <c r="AA82" s="71">
        <v>28.57</v>
      </c>
      <c r="AB82" s="71">
        <v>105</v>
      </c>
      <c r="AC82" s="71">
        <v>200</v>
      </c>
      <c r="AF82" s="71">
        <v>1000</v>
      </c>
      <c r="AG82" s="71">
        <v>800</v>
      </c>
      <c r="AH82" s="71">
        <v>200</v>
      </c>
      <c r="AI82" s="71">
        <v>1000</v>
      </c>
      <c r="AJ82" s="71">
        <v>15</v>
      </c>
      <c r="AK82" s="71">
        <v>15</v>
      </c>
      <c r="AL82" s="71">
        <v>28.57</v>
      </c>
      <c r="AM82" s="71">
        <v>105</v>
      </c>
      <c r="AN82" s="71">
        <v>200</v>
      </c>
      <c r="AQ82" s="71">
        <v>0</v>
      </c>
      <c r="AR82" s="71">
        <v>1</v>
      </c>
      <c r="AS82" s="71">
        <v>1</v>
      </c>
      <c r="AT82" s="71">
        <v>1</v>
      </c>
      <c r="AU82" s="71">
        <v>1</v>
      </c>
      <c r="AV82" s="71">
        <v>0</v>
      </c>
      <c r="AW82" s="71" t="s">
        <v>266</v>
      </c>
      <c r="AX82" s="71" t="s">
        <v>266</v>
      </c>
      <c r="AY82" s="71" t="s">
        <v>267</v>
      </c>
      <c r="AZ82" s="71" t="s">
        <v>268</v>
      </c>
      <c r="BA82" s="71" t="s">
        <v>391</v>
      </c>
      <c r="BB82" s="71" t="s">
        <v>392</v>
      </c>
      <c r="BC82" s="71">
        <v>25406154</v>
      </c>
      <c r="BD82" s="71" t="s">
        <v>393</v>
      </c>
      <c r="BE82" s="71">
        <v>0</v>
      </c>
      <c r="BF82" s="71" t="s">
        <v>270</v>
      </c>
      <c r="BG82" s="71" t="s">
        <v>270</v>
      </c>
      <c r="BH82" s="71" t="s">
        <v>271</v>
      </c>
      <c r="BI82" s="71" t="s">
        <v>429</v>
      </c>
      <c r="BJ82" s="71" t="s">
        <v>182</v>
      </c>
      <c r="BK82" s="71" t="s">
        <v>429</v>
      </c>
      <c r="BX82" s="71" t="s">
        <v>436</v>
      </c>
    </row>
    <row r="83" spans="1:76" hidden="1" x14ac:dyDescent="0.25">
      <c r="A83" s="71" t="s">
        <v>260</v>
      </c>
      <c r="B83" s="71" t="s">
        <v>278</v>
      </c>
      <c r="C83" s="71" t="s">
        <v>261</v>
      </c>
      <c r="D83" s="121">
        <v>36526</v>
      </c>
      <c r="E83" s="71" t="s">
        <v>260</v>
      </c>
      <c r="F83" s="71">
        <v>8041</v>
      </c>
      <c r="G83" s="71" t="s">
        <v>29</v>
      </c>
      <c r="H83" s="71" t="s">
        <v>151</v>
      </c>
      <c r="I83" s="71">
        <v>1</v>
      </c>
      <c r="J83" s="71" t="s">
        <v>432</v>
      </c>
      <c r="K83" s="71">
        <v>7</v>
      </c>
      <c r="L83" s="121">
        <v>45293</v>
      </c>
      <c r="M83" s="71" t="s">
        <v>437</v>
      </c>
      <c r="N83" s="71">
        <v>7</v>
      </c>
      <c r="O83" s="71" t="s">
        <v>133</v>
      </c>
      <c r="P83" s="71" t="s">
        <v>263</v>
      </c>
      <c r="Q83" s="71" t="s">
        <v>264</v>
      </c>
      <c r="R83" s="71">
        <v>1000</v>
      </c>
      <c r="S83" s="71" t="s">
        <v>265</v>
      </c>
      <c r="T83" s="71">
        <v>100</v>
      </c>
      <c r="U83" s="71">
        <v>1000</v>
      </c>
      <c r="V83" s="71">
        <v>900</v>
      </c>
      <c r="W83" s="71">
        <v>100</v>
      </c>
      <c r="X83" s="71">
        <v>1000</v>
      </c>
      <c r="Y83" s="71">
        <v>15</v>
      </c>
      <c r="Z83" s="71">
        <v>15</v>
      </c>
      <c r="AA83" s="71">
        <v>14.29</v>
      </c>
      <c r="AB83" s="71">
        <v>105</v>
      </c>
      <c r="AC83" s="71">
        <v>100</v>
      </c>
      <c r="AF83" s="71">
        <v>1000</v>
      </c>
      <c r="AG83" s="71">
        <v>900</v>
      </c>
      <c r="AH83" s="71">
        <v>100</v>
      </c>
      <c r="AI83" s="71">
        <v>1000</v>
      </c>
      <c r="AJ83" s="71">
        <v>15</v>
      </c>
      <c r="AK83" s="71">
        <v>15</v>
      </c>
      <c r="AL83" s="71">
        <v>14.29</v>
      </c>
      <c r="AM83" s="71">
        <v>105</v>
      </c>
      <c r="AN83" s="71">
        <v>100</v>
      </c>
      <c r="AQ83" s="71">
        <v>0</v>
      </c>
      <c r="AR83" s="71">
        <v>1</v>
      </c>
      <c r="AS83" s="71">
        <v>1</v>
      </c>
      <c r="AT83" s="71">
        <v>1</v>
      </c>
      <c r="AU83" s="71">
        <v>1</v>
      </c>
      <c r="AV83" s="71">
        <v>0</v>
      </c>
      <c r="AW83" s="71" t="s">
        <v>266</v>
      </c>
      <c r="AX83" s="71" t="s">
        <v>266</v>
      </c>
      <c r="AY83" s="71" t="s">
        <v>267</v>
      </c>
      <c r="AZ83" s="71" t="s">
        <v>268</v>
      </c>
      <c r="BA83" s="71" t="s">
        <v>391</v>
      </c>
      <c r="BB83" s="71" t="s">
        <v>392</v>
      </c>
      <c r="BC83" s="71">
        <v>25406154</v>
      </c>
      <c r="BD83" s="71" t="s">
        <v>393</v>
      </c>
      <c r="BE83" s="71">
        <v>0</v>
      </c>
      <c r="BF83" s="71" t="s">
        <v>270</v>
      </c>
      <c r="BG83" s="71" t="s">
        <v>270</v>
      </c>
      <c r="BH83" s="71" t="s">
        <v>271</v>
      </c>
      <c r="BI83" s="71" t="s">
        <v>429</v>
      </c>
      <c r="BJ83" s="71" t="s">
        <v>182</v>
      </c>
      <c r="BK83" s="71" t="s">
        <v>429</v>
      </c>
      <c r="BX83" s="71" t="s">
        <v>434</v>
      </c>
    </row>
    <row r="84" spans="1:76" hidden="1" x14ac:dyDescent="0.25">
      <c r="A84" s="71" t="s">
        <v>260</v>
      </c>
      <c r="B84" s="71" t="s">
        <v>278</v>
      </c>
      <c r="C84" s="71" t="s">
        <v>261</v>
      </c>
      <c r="D84" s="121">
        <v>36526</v>
      </c>
      <c r="E84" s="71" t="s">
        <v>260</v>
      </c>
      <c r="F84" s="71">
        <v>8017</v>
      </c>
      <c r="G84" s="71" t="s">
        <v>29</v>
      </c>
      <c r="H84" s="71" t="s">
        <v>151</v>
      </c>
      <c r="I84" s="71">
        <v>1</v>
      </c>
      <c r="J84" s="71" t="s">
        <v>432</v>
      </c>
      <c r="K84" s="71">
        <v>7</v>
      </c>
      <c r="L84" s="121">
        <v>45286</v>
      </c>
      <c r="M84" s="71" t="s">
        <v>438</v>
      </c>
      <c r="N84" s="71">
        <v>12</v>
      </c>
      <c r="O84" s="71" t="s">
        <v>133</v>
      </c>
      <c r="P84" s="71" t="s">
        <v>263</v>
      </c>
      <c r="Q84" s="71" t="s">
        <v>264</v>
      </c>
      <c r="R84" s="71">
        <v>1000</v>
      </c>
      <c r="S84" s="71" t="s">
        <v>265</v>
      </c>
      <c r="T84" s="71">
        <v>100</v>
      </c>
      <c r="U84" s="71">
        <v>1000</v>
      </c>
      <c r="V84" s="71">
        <v>850</v>
      </c>
      <c r="W84" s="71">
        <v>150</v>
      </c>
      <c r="X84" s="71">
        <v>1000</v>
      </c>
      <c r="Y84" s="71">
        <v>15</v>
      </c>
      <c r="Z84" s="71">
        <v>15</v>
      </c>
      <c r="AA84" s="71">
        <v>12.5</v>
      </c>
      <c r="AB84" s="71">
        <v>180</v>
      </c>
      <c r="AC84" s="71">
        <v>150</v>
      </c>
      <c r="AF84" s="71">
        <v>1000</v>
      </c>
      <c r="AG84" s="71">
        <v>850</v>
      </c>
      <c r="AH84" s="71">
        <v>150</v>
      </c>
      <c r="AI84" s="71">
        <v>1000</v>
      </c>
      <c r="AJ84" s="71">
        <v>15</v>
      </c>
      <c r="AK84" s="71">
        <v>15</v>
      </c>
      <c r="AL84" s="71">
        <v>12.5</v>
      </c>
      <c r="AM84" s="71">
        <v>180</v>
      </c>
      <c r="AN84" s="71">
        <v>150</v>
      </c>
      <c r="AQ84" s="71">
        <v>0</v>
      </c>
      <c r="AR84" s="71">
        <v>1</v>
      </c>
      <c r="AS84" s="71">
        <v>1</v>
      </c>
      <c r="AT84" s="71">
        <v>1</v>
      </c>
      <c r="AU84" s="71">
        <v>1</v>
      </c>
      <c r="AV84" s="71">
        <v>0</v>
      </c>
      <c r="AW84" s="71" t="s">
        <v>266</v>
      </c>
      <c r="AX84" s="71" t="s">
        <v>266</v>
      </c>
      <c r="AY84" s="71" t="s">
        <v>267</v>
      </c>
      <c r="AZ84" s="71" t="s">
        <v>268</v>
      </c>
      <c r="BA84" s="71" t="s">
        <v>391</v>
      </c>
      <c r="BB84" s="71" t="s">
        <v>392</v>
      </c>
      <c r="BC84" s="71">
        <v>25406154</v>
      </c>
      <c r="BD84" s="71" t="s">
        <v>393</v>
      </c>
      <c r="BE84" s="71">
        <v>0</v>
      </c>
      <c r="BF84" s="71" t="s">
        <v>270</v>
      </c>
      <c r="BG84" s="71" t="s">
        <v>270</v>
      </c>
      <c r="BH84" s="71" t="s">
        <v>271</v>
      </c>
      <c r="BI84" s="71" t="s">
        <v>429</v>
      </c>
      <c r="BJ84" s="71" t="s">
        <v>182</v>
      </c>
      <c r="BK84" s="71" t="s">
        <v>429</v>
      </c>
      <c r="BX84" s="71" t="s">
        <v>439</v>
      </c>
    </row>
    <row r="85" spans="1:76" hidden="1" x14ac:dyDescent="0.25">
      <c r="A85" s="71" t="s">
        <v>260</v>
      </c>
      <c r="B85" s="71" t="s">
        <v>278</v>
      </c>
      <c r="C85" s="71" t="s">
        <v>261</v>
      </c>
      <c r="D85" s="121">
        <v>36526</v>
      </c>
      <c r="E85" s="71" t="s">
        <v>260</v>
      </c>
      <c r="F85" s="71">
        <v>8103</v>
      </c>
      <c r="G85" s="71" t="s">
        <v>29</v>
      </c>
      <c r="H85" s="71" t="s">
        <v>150</v>
      </c>
      <c r="I85" s="71">
        <v>1</v>
      </c>
      <c r="J85" s="71" t="s">
        <v>440</v>
      </c>
      <c r="K85" s="71">
        <v>7</v>
      </c>
      <c r="L85" s="121">
        <v>45308</v>
      </c>
      <c r="M85" s="71" t="s">
        <v>433</v>
      </c>
      <c r="N85" s="71">
        <v>8</v>
      </c>
      <c r="O85" s="71" t="s">
        <v>133</v>
      </c>
      <c r="P85" s="71" t="s">
        <v>263</v>
      </c>
      <c r="Q85" s="71" t="s">
        <v>264</v>
      </c>
      <c r="R85" s="71">
        <v>1000</v>
      </c>
      <c r="S85" s="71" t="s">
        <v>265</v>
      </c>
      <c r="T85" s="71">
        <v>100</v>
      </c>
      <c r="U85" s="71">
        <v>1000</v>
      </c>
      <c r="V85" s="71">
        <v>250</v>
      </c>
      <c r="W85" s="71">
        <v>600</v>
      </c>
      <c r="X85" s="71">
        <v>850</v>
      </c>
      <c r="Y85" s="71">
        <v>50</v>
      </c>
      <c r="Z85" s="71">
        <v>50</v>
      </c>
      <c r="AA85" s="71">
        <v>93.75</v>
      </c>
      <c r="AB85" s="71">
        <v>400</v>
      </c>
      <c r="AC85" s="71">
        <v>750</v>
      </c>
      <c r="AF85" s="71">
        <v>1000</v>
      </c>
      <c r="AG85" s="71">
        <v>250</v>
      </c>
      <c r="AH85" s="71">
        <v>600</v>
      </c>
      <c r="AI85" s="71">
        <v>850</v>
      </c>
      <c r="AJ85" s="71">
        <v>50</v>
      </c>
      <c r="AK85" s="71">
        <v>50</v>
      </c>
      <c r="AL85" s="71">
        <v>93.75</v>
      </c>
      <c r="AM85" s="71">
        <v>400</v>
      </c>
      <c r="AN85" s="71">
        <v>750</v>
      </c>
      <c r="AQ85" s="71">
        <v>0</v>
      </c>
      <c r="AR85" s="71">
        <v>1</v>
      </c>
      <c r="AS85" s="71">
        <v>1</v>
      </c>
      <c r="AT85" s="71">
        <v>1</v>
      </c>
      <c r="AU85" s="71">
        <v>1</v>
      </c>
      <c r="AV85" s="71">
        <v>0</v>
      </c>
      <c r="AW85" s="71" t="s">
        <v>266</v>
      </c>
      <c r="AX85" s="71" t="s">
        <v>266</v>
      </c>
      <c r="AY85" s="71" t="s">
        <v>267</v>
      </c>
      <c r="AZ85" s="71" t="s">
        <v>268</v>
      </c>
      <c r="BA85" s="71" t="s">
        <v>391</v>
      </c>
      <c r="BB85" s="71" t="s">
        <v>392</v>
      </c>
      <c r="BC85" s="71">
        <v>25406154</v>
      </c>
      <c r="BD85" s="71" t="s">
        <v>393</v>
      </c>
      <c r="BE85" s="71">
        <v>0</v>
      </c>
      <c r="BF85" s="71" t="s">
        <v>270</v>
      </c>
      <c r="BG85" s="71" t="s">
        <v>270</v>
      </c>
      <c r="BH85" s="71" t="s">
        <v>271</v>
      </c>
      <c r="BI85" s="71" t="s">
        <v>429</v>
      </c>
      <c r="BJ85" s="71" t="s">
        <v>182</v>
      </c>
      <c r="BK85" s="71" t="s">
        <v>429</v>
      </c>
      <c r="BX85" s="71" t="s">
        <v>434</v>
      </c>
    </row>
    <row r="86" spans="1:76" hidden="1" x14ac:dyDescent="0.25">
      <c r="A86" s="71" t="s">
        <v>260</v>
      </c>
      <c r="B86" s="71" t="s">
        <v>278</v>
      </c>
      <c r="C86" s="71" t="s">
        <v>261</v>
      </c>
      <c r="D86" s="121">
        <v>36526</v>
      </c>
      <c r="E86" s="71" t="s">
        <v>260</v>
      </c>
      <c r="F86" s="71">
        <v>8072</v>
      </c>
      <c r="G86" s="71" t="s">
        <v>29</v>
      </c>
      <c r="H86" s="71" t="s">
        <v>150</v>
      </c>
      <c r="I86" s="71">
        <v>1</v>
      </c>
      <c r="J86" s="71" t="s">
        <v>440</v>
      </c>
      <c r="K86" s="71">
        <v>7</v>
      </c>
      <c r="L86" s="121">
        <v>45300</v>
      </c>
      <c r="M86" s="71" t="s">
        <v>435</v>
      </c>
      <c r="N86" s="71">
        <v>7</v>
      </c>
      <c r="O86" s="71" t="s">
        <v>133</v>
      </c>
      <c r="P86" s="71" t="s">
        <v>263</v>
      </c>
      <c r="Q86" s="71" t="s">
        <v>264</v>
      </c>
      <c r="R86" s="71">
        <v>1000</v>
      </c>
      <c r="S86" s="71" t="s">
        <v>265</v>
      </c>
      <c r="T86" s="71">
        <v>100</v>
      </c>
      <c r="U86" s="71">
        <v>1000</v>
      </c>
      <c r="V86" s="71">
        <v>700</v>
      </c>
      <c r="W86" s="71">
        <v>300</v>
      </c>
      <c r="X86" s="71">
        <v>1000</v>
      </c>
      <c r="Y86" s="71">
        <v>50</v>
      </c>
      <c r="Z86" s="71">
        <v>50</v>
      </c>
      <c r="AA86" s="71">
        <v>42.86</v>
      </c>
      <c r="AB86" s="71">
        <v>350</v>
      </c>
      <c r="AC86" s="71">
        <v>300</v>
      </c>
      <c r="AF86" s="71">
        <v>1000</v>
      </c>
      <c r="AG86" s="71">
        <v>700</v>
      </c>
      <c r="AH86" s="71">
        <v>300</v>
      </c>
      <c r="AI86" s="71">
        <v>1000</v>
      </c>
      <c r="AJ86" s="71">
        <v>50</v>
      </c>
      <c r="AK86" s="71">
        <v>50</v>
      </c>
      <c r="AL86" s="71">
        <v>42.86</v>
      </c>
      <c r="AM86" s="71">
        <v>350</v>
      </c>
      <c r="AN86" s="71">
        <v>300</v>
      </c>
      <c r="AQ86" s="71">
        <v>0</v>
      </c>
      <c r="AR86" s="71">
        <v>1</v>
      </c>
      <c r="AS86" s="71">
        <v>1</v>
      </c>
      <c r="AT86" s="71">
        <v>1</v>
      </c>
      <c r="AU86" s="71">
        <v>1</v>
      </c>
      <c r="AV86" s="71">
        <v>0</v>
      </c>
      <c r="AW86" s="71" t="s">
        <v>266</v>
      </c>
      <c r="AX86" s="71" t="s">
        <v>266</v>
      </c>
      <c r="AY86" s="71" t="s">
        <v>267</v>
      </c>
      <c r="AZ86" s="71" t="s">
        <v>268</v>
      </c>
      <c r="BA86" s="71" t="s">
        <v>391</v>
      </c>
      <c r="BB86" s="71" t="s">
        <v>392</v>
      </c>
      <c r="BC86" s="71">
        <v>25406154</v>
      </c>
      <c r="BD86" s="71" t="s">
        <v>393</v>
      </c>
      <c r="BE86" s="71">
        <v>0</v>
      </c>
      <c r="BF86" s="71" t="s">
        <v>270</v>
      </c>
      <c r="BG86" s="71" t="s">
        <v>270</v>
      </c>
      <c r="BH86" s="71" t="s">
        <v>271</v>
      </c>
      <c r="BI86" s="71" t="s">
        <v>429</v>
      </c>
      <c r="BJ86" s="71" t="s">
        <v>182</v>
      </c>
      <c r="BK86" s="71" t="s">
        <v>429</v>
      </c>
      <c r="BX86" s="71" t="s">
        <v>436</v>
      </c>
    </row>
    <row r="87" spans="1:76" hidden="1" x14ac:dyDescent="0.25">
      <c r="A87" s="71" t="s">
        <v>260</v>
      </c>
      <c r="B87" s="71" t="s">
        <v>278</v>
      </c>
      <c r="C87" s="71" t="s">
        <v>261</v>
      </c>
      <c r="D87" s="121">
        <v>36526</v>
      </c>
      <c r="E87" s="71" t="s">
        <v>260</v>
      </c>
      <c r="F87" s="71">
        <v>8041</v>
      </c>
      <c r="G87" s="71" t="s">
        <v>29</v>
      </c>
      <c r="H87" s="71" t="s">
        <v>150</v>
      </c>
      <c r="I87" s="71">
        <v>1</v>
      </c>
      <c r="J87" s="71" t="s">
        <v>440</v>
      </c>
      <c r="K87" s="71">
        <v>7</v>
      </c>
      <c r="L87" s="121">
        <v>45293</v>
      </c>
      <c r="M87" s="71" t="s">
        <v>437</v>
      </c>
      <c r="N87" s="71">
        <v>7</v>
      </c>
      <c r="O87" s="71" t="s">
        <v>133</v>
      </c>
      <c r="P87" s="71" t="s">
        <v>263</v>
      </c>
      <c r="Q87" s="71" t="s">
        <v>264</v>
      </c>
      <c r="R87" s="71">
        <v>1000</v>
      </c>
      <c r="S87" s="71" t="s">
        <v>265</v>
      </c>
      <c r="T87" s="71">
        <v>100</v>
      </c>
      <c r="U87" s="71">
        <v>1000</v>
      </c>
      <c r="V87" s="71">
        <v>650</v>
      </c>
      <c r="W87" s="71">
        <v>350</v>
      </c>
      <c r="X87" s="71">
        <v>1000</v>
      </c>
      <c r="Y87" s="71">
        <v>50</v>
      </c>
      <c r="Z87" s="71">
        <v>50</v>
      </c>
      <c r="AA87" s="71">
        <v>50</v>
      </c>
      <c r="AB87" s="71">
        <v>350</v>
      </c>
      <c r="AC87" s="71">
        <v>350</v>
      </c>
      <c r="AF87" s="71">
        <v>1000</v>
      </c>
      <c r="AG87" s="71">
        <v>650</v>
      </c>
      <c r="AH87" s="71">
        <v>350</v>
      </c>
      <c r="AI87" s="71">
        <v>1000</v>
      </c>
      <c r="AJ87" s="71">
        <v>50</v>
      </c>
      <c r="AK87" s="71">
        <v>50</v>
      </c>
      <c r="AL87" s="71">
        <v>50</v>
      </c>
      <c r="AM87" s="71">
        <v>350</v>
      </c>
      <c r="AN87" s="71">
        <v>350</v>
      </c>
      <c r="AQ87" s="71">
        <v>0</v>
      </c>
      <c r="AR87" s="71">
        <v>1</v>
      </c>
      <c r="AS87" s="71">
        <v>1</v>
      </c>
      <c r="AT87" s="71">
        <v>1</v>
      </c>
      <c r="AU87" s="71">
        <v>1</v>
      </c>
      <c r="AV87" s="71">
        <v>0</v>
      </c>
      <c r="AW87" s="71" t="s">
        <v>266</v>
      </c>
      <c r="AX87" s="71" t="s">
        <v>266</v>
      </c>
      <c r="AY87" s="71" t="s">
        <v>267</v>
      </c>
      <c r="AZ87" s="71" t="s">
        <v>268</v>
      </c>
      <c r="BA87" s="71" t="s">
        <v>391</v>
      </c>
      <c r="BB87" s="71" t="s">
        <v>392</v>
      </c>
      <c r="BC87" s="71">
        <v>25406154</v>
      </c>
      <c r="BD87" s="71" t="s">
        <v>393</v>
      </c>
      <c r="BE87" s="71">
        <v>0</v>
      </c>
      <c r="BF87" s="71" t="s">
        <v>270</v>
      </c>
      <c r="BG87" s="71" t="s">
        <v>270</v>
      </c>
      <c r="BH87" s="71" t="s">
        <v>271</v>
      </c>
      <c r="BI87" s="71" t="s">
        <v>429</v>
      </c>
      <c r="BJ87" s="71" t="s">
        <v>182</v>
      </c>
      <c r="BK87" s="71" t="s">
        <v>429</v>
      </c>
      <c r="BX87" s="71" t="s">
        <v>434</v>
      </c>
    </row>
    <row r="88" spans="1:76" hidden="1" x14ac:dyDescent="0.25">
      <c r="A88" s="71" t="s">
        <v>260</v>
      </c>
      <c r="B88" s="71" t="s">
        <v>278</v>
      </c>
      <c r="C88" s="71" t="s">
        <v>261</v>
      </c>
      <c r="D88" s="121">
        <v>36526</v>
      </c>
      <c r="E88" s="71" t="s">
        <v>260</v>
      </c>
      <c r="F88" s="71">
        <v>8017</v>
      </c>
      <c r="G88" s="71" t="s">
        <v>29</v>
      </c>
      <c r="H88" s="71" t="s">
        <v>150</v>
      </c>
      <c r="I88" s="71">
        <v>1</v>
      </c>
      <c r="J88" s="71" t="s">
        <v>440</v>
      </c>
      <c r="K88" s="71">
        <v>7</v>
      </c>
      <c r="L88" s="121">
        <v>45286</v>
      </c>
      <c r="M88" s="71" t="s">
        <v>441</v>
      </c>
      <c r="N88" s="71">
        <v>12</v>
      </c>
      <c r="O88" s="71" t="s">
        <v>133</v>
      </c>
      <c r="P88" s="71" t="s">
        <v>263</v>
      </c>
      <c r="Q88" s="71" t="s">
        <v>264</v>
      </c>
      <c r="R88" s="71">
        <v>1000</v>
      </c>
      <c r="S88" s="71" t="s">
        <v>265</v>
      </c>
      <c r="T88" s="71">
        <v>100</v>
      </c>
      <c r="U88" s="71">
        <v>1000</v>
      </c>
      <c r="V88" s="71">
        <v>500</v>
      </c>
      <c r="W88" s="71">
        <v>500</v>
      </c>
      <c r="X88" s="71">
        <v>1000</v>
      </c>
      <c r="Y88" s="71">
        <v>50</v>
      </c>
      <c r="Z88" s="71">
        <v>50</v>
      </c>
      <c r="AA88" s="71">
        <v>41.67</v>
      </c>
      <c r="AB88" s="71">
        <v>600</v>
      </c>
      <c r="AC88" s="71">
        <v>500</v>
      </c>
      <c r="AF88" s="71">
        <v>1000</v>
      </c>
      <c r="AG88" s="71">
        <v>500</v>
      </c>
      <c r="AH88" s="71">
        <v>500</v>
      </c>
      <c r="AI88" s="71">
        <v>1000</v>
      </c>
      <c r="AJ88" s="71">
        <v>50</v>
      </c>
      <c r="AK88" s="71">
        <v>50</v>
      </c>
      <c r="AL88" s="71">
        <v>41.67</v>
      </c>
      <c r="AM88" s="71">
        <v>600</v>
      </c>
      <c r="AN88" s="71">
        <v>500</v>
      </c>
      <c r="AQ88" s="71">
        <v>0</v>
      </c>
      <c r="AR88" s="71">
        <v>1</v>
      </c>
      <c r="AS88" s="71">
        <v>1</v>
      </c>
      <c r="AT88" s="71">
        <v>1</v>
      </c>
      <c r="AU88" s="71">
        <v>1</v>
      </c>
      <c r="AV88" s="71">
        <v>0</v>
      </c>
      <c r="AW88" s="71" t="s">
        <v>266</v>
      </c>
      <c r="AX88" s="71" t="s">
        <v>266</v>
      </c>
      <c r="AY88" s="71" t="s">
        <v>267</v>
      </c>
      <c r="AZ88" s="71" t="s">
        <v>268</v>
      </c>
      <c r="BA88" s="71" t="s">
        <v>391</v>
      </c>
      <c r="BB88" s="71" t="s">
        <v>392</v>
      </c>
      <c r="BC88" s="71">
        <v>25406154</v>
      </c>
      <c r="BD88" s="71" t="s">
        <v>393</v>
      </c>
      <c r="BE88" s="71">
        <v>0</v>
      </c>
      <c r="BF88" s="71" t="s">
        <v>270</v>
      </c>
      <c r="BG88" s="71" t="s">
        <v>270</v>
      </c>
      <c r="BH88" s="71" t="s">
        <v>271</v>
      </c>
      <c r="BI88" s="71" t="s">
        <v>429</v>
      </c>
      <c r="BJ88" s="71" t="s">
        <v>182</v>
      </c>
      <c r="BK88" s="71" t="s">
        <v>429</v>
      </c>
      <c r="BX88" s="71" t="s">
        <v>439</v>
      </c>
    </row>
    <row r="89" spans="1:76" hidden="1" x14ac:dyDescent="0.25">
      <c r="A89" s="71" t="s">
        <v>260</v>
      </c>
      <c r="B89" s="71" t="s">
        <v>278</v>
      </c>
      <c r="C89" s="71" t="s">
        <v>261</v>
      </c>
      <c r="D89" s="121">
        <v>36526</v>
      </c>
      <c r="E89" s="71" t="s">
        <v>260</v>
      </c>
      <c r="F89" s="71">
        <v>8103</v>
      </c>
      <c r="G89" s="71" t="s">
        <v>29</v>
      </c>
      <c r="H89" s="71" t="s">
        <v>442</v>
      </c>
      <c r="I89" s="71">
        <v>1</v>
      </c>
      <c r="J89" s="71" t="s">
        <v>262</v>
      </c>
      <c r="K89" s="71">
        <v>7</v>
      </c>
      <c r="L89" s="121">
        <v>45308</v>
      </c>
      <c r="M89" s="71" t="s">
        <v>433</v>
      </c>
      <c r="N89" s="71">
        <v>8</v>
      </c>
      <c r="O89" s="71" t="s">
        <v>132</v>
      </c>
      <c r="P89" s="71" t="s">
        <v>263</v>
      </c>
      <c r="Q89" s="71" t="s">
        <v>264</v>
      </c>
      <c r="R89" s="71">
        <v>1000</v>
      </c>
      <c r="S89" s="71" t="s">
        <v>285</v>
      </c>
      <c r="T89" s="71">
        <v>20</v>
      </c>
      <c r="U89" s="71">
        <v>0</v>
      </c>
      <c r="V89" s="71">
        <v>0</v>
      </c>
      <c r="W89" s="71">
        <v>0</v>
      </c>
      <c r="X89" s="71">
        <v>0</v>
      </c>
      <c r="Y89" s="71">
        <v>15</v>
      </c>
      <c r="Z89" s="71">
        <v>15</v>
      </c>
      <c r="AA89" s="71">
        <v>0</v>
      </c>
      <c r="AB89" s="71">
        <v>120</v>
      </c>
      <c r="AC89" s="71">
        <v>0</v>
      </c>
      <c r="AF89" s="71">
        <v>0</v>
      </c>
      <c r="AG89" s="71">
        <v>0</v>
      </c>
      <c r="AH89" s="71">
        <v>0</v>
      </c>
      <c r="AI89" s="71">
        <v>0</v>
      </c>
      <c r="AJ89" s="71">
        <v>3</v>
      </c>
      <c r="AK89" s="71">
        <v>3</v>
      </c>
      <c r="AL89" s="71">
        <v>0</v>
      </c>
      <c r="AM89" s="71">
        <v>24</v>
      </c>
      <c r="AN89" s="71">
        <v>0</v>
      </c>
      <c r="AQ89" s="71">
        <v>0</v>
      </c>
      <c r="AR89" s="71">
        <v>1</v>
      </c>
      <c r="AS89" s="71">
        <v>1</v>
      </c>
      <c r="AT89" s="71">
        <v>1</v>
      </c>
      <c r="AU89" s="71">
        <v>1</v>
      </c>
      <c r="AV89" s="71">
        <v>0</v>
      </c>
      <c r="AW89" s="71" t="s">
        <v>266</v>
      </c>
      <c r="AX89" s="71" t="s">
        <v>266</v>
      </c>
      <c r="AY89" s="71" t="s">
        <v>267</v>
      </c>
      <c r="AZ89" s="71" t="s">
        <v>268</v>
      </c>
      <c r="BA89" s="71" t="s">
        <v>391</v>
      </c>
      <c r="BB89" s="71" t="s">
        <v>392</v>
      </c>
      <c r="BC89" s="71">
        <v>25406154</v>
      </c>
      <c r="BD89" s="71" t="s">
        <v>393</v>
      </c>
      <c r="BE89" s="71">
        <v>0</v>
      </c>
      <c r="BF89" s="71" t="s">
        <v>270</v>
      </c>
      <c r="BG89" s="71" t="s">
        <v>270</v>
      </c>
      <c r="BH89" s="71" t="s">
        <v>271</v>
      </c>
      <c r="BI89" s="71" t="s">
        <v>429</v>
      </c>
      <c r="BJ89" s="71" t="s">
        <v>182</v>
      </c>
      <c r="BK89" s="71" t="s">
        <v>429</v>
      </c>
      <c r="BX89" s="71" t="s">
        <v>443</v>
      </c>
    </row>
    <row r="90" spans="1:76" hidden="1" x14ac:dyDescent="0.25">
      <c r="A90" s="71" t="s">
        <v>260</v>
      </c>
      <c r="B90" s="71" t="s">
        <v>278</v>
      </c>
      <c r="C90" s="71" t="s">
        <v>261</v>
      </c>
      <c r="D90" s="121">
        <v>36526</v>
      </c>
      <c r="E90" s="71" t="s">
        <v>260</v>
      </c>
      <c r="F90" s="71">
        <v>8072</v>
      </c>
      <c r="G90" s="71" t="s">
        <v>29</v>
      </c>
      <c r="H90" s="71" t="s">
        <v>442</v>
      </c>
      <c r="I90" s="71">
        <v>1</v>
      </c>
      <c r="J90" s="71" t="s">
        <v>262</v>
      </c>
      <c r="K90" s="71">
        <v>7</v>
      </c>
      <c r="L90" s="121">
        <v>45300</v>
      </c>
      <c r="M90" s="71" t="s">
        <v>435</v>
      </c>
      <c r="N90" s="71">
        <v>7</v>
      </c>
      <c r="O90" s="71" t="s">
        <v>132</v>
      </c>
      <c r="P90" s="71" t="s">
        <v>263</v>
      </c>
      <c r="Q90" s="71" t="s">
        <v>264</v>
      </c>
      <c r="R90" s="71">
        <v>1000</v>
      </c>
      <c r="S90" s="71" t="s">
        <v>285</v>
      </c>
      <c r="T90" s="71">
        <v>20</v>
      </c>
      <c r="U90" s="71">
        <v>0</v>
      </c>
      <c r="V90" s="71">
        <v>0</v>
      </c>
      <c r="W90" s="71">
        <v>0</v>
      </c>
      <c r="X90" s="71">
        <v>0</v>
      </c>
      <c r="Y90" s="71">
        <v>15</v>
      </c>
      <c r="Z90" s="71">
        <v>15</v>
      </c>
      <c r="AA90" s="71">
        <v>0</v>
      </c>
      <c r="AB90" s="71">
        <v>105</v>
      </c>
      <c r="AC90" s="71">
        <v>0</v>
      </c>
      <c r="AF90" s="71">
        <v>0</v>
      </c>
      <c r="AG90" s="71">
        <v>0</v>
      </c>
      <c r="AH90" s="71">
        <v>0</v>
      </c>
      <c r="AI90" s="71">
        <v>0</v>
      </c>
      <c r="AJ90" s="71">
        <v>3</v>
      </c>
      <c r="AK90" s="71">
        <v>3</v>
      </c>
      <c r="AL90" s="71">
        <v>0</v>
      </c>
      <c r="AM90" s="71">
        <v>21</v>
      </c>
      <c r="AN90" s="71">
        <v>0</v>
      </c>
      <c r="AQ90" s="71">
        <v>0</v>
      </c>
      <c r="AR90" s="71">
        <v>1</v>
      </c>
      <c r="AS90" s="71">
        <v>1</v>
      </c>
      <c r="AT90" s="71">
        <v>1</v>
      </c>
      <c r="AU90" s="71">
        <v>1</v>
      </c>
      <c r="AV90" s="71">
        <v>0</v>
      </c>
      <c r="AW90" s="71" t="s">
        <v>266</v>
      </c>
      <c r="AX90" s="71" t="s">
        <v>266</v>
      </c>
      <c r="AY90" s="71" t="s">
        <v>267</v>
      </c>
      <c r="AZ90" s="71" t="s">
        <v>268</v>
      </c>
      <c r="BA90" s="71" t="s">
        <v>391</v>
      </c>
      <c r="BB90" s="71" t="s">
        <v>392</v>
      </c>
      <c r="BC90" s="71">
        <v>25406154</v>
      </c>
      <c r="BD90" s="71" t="s">
        <v>393</v>
      </c>
      <c r="BE90" s="71">
        <v>0</v>
      </c>
      <c r="BF90" s="71" t="s">
        <v>270</v>
      </c>
      <c r="BG90" s="71" t="s">
        <v>270</v>
      </c>
      <c r="BH90" s="71" t="s">
        <v>271</v>
      </c>
      <c r="BI90" s="71" t="s">
        <v>429</v>
      </c>
      <c r="BJ90" s="71" t="s">
        <v>182</v>
      </c>
      <c r="BK90" s="71" t="s">
        <v>429</v>
      </c>
      <c r="BX90" s="71" t="s">
        <v>443</v>
      </c>
    </row>
    <row r="91" spans="1:76" hidden="1" x14ac:dyDescent="0.25">
      <c r="A91" s="71" t="s">
        <v>260</v>
      </c>
      <c r="B91" s="71" t="s">
        <v>278</v>
      </c>
      <c r="C91" s="71" t="s">
        <v>261</v>
      </c>
      <c r="D91" s="121">
        <v>36526</v>
      </c>
      <c r="E91" s="71" t="s">
        <v>260</v>
      </c>
      <c r="F91" s="71">
        <v>8041</v>
      </c>
      <c r="G91" s="71" t="s">
        <v>29</v>
      </c>
      <c r="H91" s="71" t="s">
        <v>442</v>
      </c>
      <c r="I91" s="71">
        <v>1</v>
      </c>
      <c r="J91" s="71" t="s">
        <v>262</v>
      </c>
      <c r="K91" s="71">
        <v>7</v>
      </c>
      <c r="L91" s="121">
        <v>45293</v>
      </c>
      <c r="M91" s="71" t="s">
        <v>437</v>
      </c>
      <c r="N91" s="71">
        <v>7</v>
      </c>
      <c r="O91" s="71" t="s">
        <v>132</v>
      </c>
      <c r="P91" s="71" t="s">
        <v>263</v>
      </c>
      <c r="Q91" s="71" t="s">
        <v>264</v>
      </c>
      <c r="R91" s="71">
        <v>1000</v>
      </c>
      <c r="S91" s="71" t="s">
        <v>285</v>
      </c>
      <c r="T91" s="71">
        <v>20</v>
      </c>
      <c r="U91" s="71">
        <v>0</v>
      </c>
      <c r="V91" s="71">
        <v>0</v>
      </c>
      <c r="W91" s="71">
        <v>0</v>
      </c>
      <c r="X91" s="71">
        <v>0</v>
      </c>
      <c r="Y91" s="71">
        <v>15</v>
      </c>
      <c r="Z91" s="71">
        <v>15</v>
      </c>
      <c r="AA91" s="71">
        <v>0</v>
      </c>
      <c r="AB91" s="71">
        <v>105</v>
      </c>
      <c r="AC91" s="71">
        <v>0</v>
      </c>
      <c r="AF91" s="71">
        <v>0</v>
      </c>
      <c r="AG91" s="71">
        <v>0</v>
      </c>
      <c r="AH91" s="71">
        <v>0</v>
      </c>
      <c r="AI91" s="71">
        <v>0</v>
      </c>
      <c r="AJ91" s="71">
        <v>3</v>
      </c>
      <c r="AK91" s="71">
        <v>3</v>
      </c>
      <c r="AL91" s="71">
        <v>0</v>
      </c>
      <c r="AM91" s="71">
        <v>21</v>
      </c>
      <c r="AN91" s="71">
        <v>0</v>
      </c>
      <c r="AQ91" s="71">
        <v>0</v>
      </c>
      <c r="AR91" s="71">
        <v>1</v>
      </c>
      <c r="AS91" s="71">
        <v>1</v>
      </c>
      <c r="AT91" s="71">
        <v>1</v>
      </c>
      <c r="AU91" s="71">
        <v>1</v>
      </c>
      <c r="AV91" s="71">
        <v>0</v>
      </c>
      <c r="AW91" s="71" t="s">
        <v>266</v>
      </c>
      <c r="AX91" s="71" t="s">
        <v>266</v>
      </c>
      <c r="AY91" s="71" t="s">
        <v>267</v>
      </c>
      <c r="AZ91" s="71" t="s">
        <v>268</v>
      </c>
      <c r="BA91" s="71" t="s">
        <v>391</v>
      </c>
      <c r="BB91" s="71" t="s">
        <v>392</v>
      </c>
      <c r="BC91" s="71">
        <v>25406154</v>
      </c>
      <c r="BD91" s="71" t="s">
        <v>393</v>
      </c>
      <c r="BE91" s="71">
        <v>0</v>
      </c>
      <c r="BF91" s="71" t="s">
        <v>270</v>
      </c>
      <c r="BG91" s="71" t="s">
        <v>270</v>
      </c>
      <c r="BH91" s="71" t="s">
        <v>271</v>
      </c>
      <c r="BI91" s="71" t="s">
        <v>429</v>
      </c>
      <c r="BJ91" s="71" t="s">
        <v>182</v>
      </c>
      <c r="BK91" s="71" t="s">
        <v>429</v>
      </c>
      <c r="BX91" s="71" t="s">
        <v>443</v>
      </c>
    </row>
    <row r="92" spans="1:76" hidden="1" x14ac:dyDescent="0.25">
      <c r="A92" s="71" t="s">
        <v>260</v>
      </c>
      <c r="B92" s="71" t="s">
        <v>278</v>
      </c>
      <c r="C92" s="71" t="s">
        <v>261</v>
      </c>
      <c r="D92" s="121">
        <v>36526</v>
      </c>
      <c r="E92" s="71" t="s">
        <v>260</v>
      </c>
      <c r="F92" s="71">
        <v>8017</v>
      </c>
      <c r="G92" s="71" t="s">
        <v>29</v>
      </c>
      <c r="H92" s="71" t="s">
        <v>442</v>
      </c>
      <c r="I92" s="71">
        <v>1</v>
      </c>
      <c r="J92" s="71" t="s">
        <v>262</v>
      </c>
      <c r="K92" s="71">
        <v>7</v>
      </c>
      <c r="L92" s="121">
        <v>45286</v>
      </c>
      <c r="M92" s="71" t="s">
        <v>441</v>
      </c>
      <c r="N92" s="71">
        <v>12</v>
      </c>
      <c r="O92" s="71" t="s">
        <v>132</v>
      </c>
      <c r="P92" s="71" t="s">
        <v>263</v>
      </c>
      <c r="Q92" s="71" t="s">
        <v>264</v>
      </c>
      <c r="R92" s="71">
        <v>1000</v>
      </c>
      <c r="S92" s="71" t="s">
        <v>285</v>
      </c>
      <c r="T92" s="71">
        <v>20</v>
      </c>
      <c r="U92" s="71">
        <v>0</v>
      </c>
      <c r="V92" s="71">
        <v>0</v>
      </c>
      <c r="W92" s="71">
        <v>0</v>
      </c>
      <c r="X92" s="71">
        <v>0</v>
      </c>
      <c r="Y92" s="71">
        <v>15</v>
      </c>
      <c r="Z92" s="71">
        <v>15</v>
      </c>
      <c r="AA92" s="71">
        <v>0</v>
      </c>
      <c r="AB92" s="71">
        <v>180</v>
      </c>
      <c r="AC92" s="71">
        <v>0</v>
      </c>
      <c r="AF92" s="71">
        <v>0</v>
      </c>
      <c r="AG92" s="71">
        <v>0</v>
      </c>
      <c r="AH92" s="71">
        <v>0</v>
      </c>
      <c r="AI92" s="71">
        <v>0</v>
      </c>
      <c r="AJ92" s="71">
        <v>3</v>
      </c>
      <c r="AK92" s="71">
        <v>3</v>
      </c>
      <c r="AL92" s="71">
        <v>0</v>
      </c>
      <c r="AM92" s="71">
        <v>36</v>
      </c>
      <c r="AN92" s="71">
        <v>0</v>
      </c>
      <c r="AQ92" s="71">
        <v>0</v>
      </c>
      <c r="AR92" s="71">
        <v>1</v>
      </c>
      <c r="AS92" s="71">
        <v>1</v>
      </c>
      <c r="AT92" s="71">
        <v>1</v>
      </c>
      <c r="AU92" s="71">
        <v>1</v>
      </c>
      <c r="AV92" s="71">
        <v>0</v>
      </c>
      <c r="AW92" s="71" t="s">
        <v>266</v>
      </c>
      <c r="AX92" s="71" t="s">
        <v>266</v>
      </c>
      <c r="AY92" s="71" t="s">
        <v>267</v>
      </c>
      <c r="AZ92" s="71" t="s">
        <v>268</v>
      </c>
      <c r="BA92" s="71" t="s">
        <v>391</v>
      </c>
      <c r="BB92" s="71" t="s">
        <v>392</v>
      </c>
      <c r="BC92" s="71">
        <v>25406154</v>
      </c>
      <c r="BD92" s="71" t="s">
        <v>393</v>
      </c>
      <c r="BE92" s="71">
        <v>0</v>
      </c>
      <c r="BF92" s="71" t="s">
        <v>270</v>
      </c>
      <c r="BG92" s="71" t="s">
        <v>270</v>
      </c>
      <c r="BH92" s="71" t="s">
        <v>271</v>
      </c>
      <c r="BI92" s="71" t="s">
        <v>429</v>
      </c>
      <c r="BJ92" s="71" t="s">
        <v>182</v>
      </c>
      <c r="BK92" s="71" t="s">
        <v>429</v>
      </c>
      <c r="BX92" s="71" t="s">
        <v>439</v>
      </c>
    </row>
    <row r="93" spans="1:76" hidden="1" x14ac:dyDescent="0.25">
      <c r="A93" s="71" t="s">
        <v>260</v>
      </c>
      <c r="B93" s="71" t="s">
        <v>278</v>
      </c>
      <c r="C93" s="71" t="s">
        <v>261</v>
      </c>
      <c r="D93" s="121">
        <v>36526</v>
      </c>
      <c r="E93" s="71" t="s">
        <v>260</v>
      </c>
      <c r="F93" s="71">
        <v>8103</v>
      </c>
      <c r="G93" s="71" t="s">
        <v>29</v>
      </c>
      <c r="H93" s="71" t="s">
        <v>444</v>
      </c>
      <c r="I93" s="71">
        <v>1</v>
      </c>
      <c r="J93" s="71" t="s">
        <v>262</v>
      </c>
      <c r="K93" s="71">
        <v>7</v>
      </c>
      <c r="L93" s="121">
        <v>45308</v>
      </c>
      <c r="M93" s="71" t="s">
        <v>445</v>
      </c>
      <c r="N93" s="71">
        <v>8</v>
      </c>
      <c r="O93" s="71" t="s">
        <v>132</v>
      </c>
      <c r="P93" s="71" t="s">
        <v>263</v>
      </c>
      <c r="Q93" s="71" t="s">
        <v>264</v>
      </c>
      <c r="R93" s="71">
        <v>1000</v>
      </c>
      <c r="S93" s="71" t="s">
        <v>285</v>
      </c>
      <c r="T93" s="71">
        <v>20</v>
      </c>
      <c r="U93" s="71">
        <v>0</v>
      </c>
      <c r="V93" s="71">
        <v>0</v>
      </c>
      <c r="W93" s="71">
        <v>0</v>
      </c>
      <c r="X93" s="71">
        <v>0</v>
      </c>
      <c r="Y93" s="71">
        <v>15</v>
      </c>
      <c r="Z93" s="71">
        <v>15</v>
      </c>
      <c r="AA93" s="71">
        <v>0</v>
      </c>
      <c r="AB93" s="71">
        <v>120</v>
      </c>
      <c r="AC93" s="71">
        <v>0</v>
      </c>
      <c r="AF93" s="71">
        <v>0</v>
      </c>
      <c r="AG93" s="71">
        <v>0</v>
      </c>
      <c r="AH93" s="71">
        <v>0</v>
      </c>
      <c r="AI93" s="71">
        <v>0</v>
      </c>
      <c r="AJ93" s="71">
        <v>3</v>
      </c>
      <c r="AK93" s="71">
        <v>3</v>
      </c>
      <c r="AL93" s="71">
        <v>0</v>
      </c>
      <c r="AM93" s="71">
        <v>24</v>
      </c>
      <c r="AN93" s="71">
        <v>0</v>
      </c>
      <c r="AQ93" s="71">
        <v>0</v>
      </c>
      <c r="AR93" s="71">
        <v>1</v>
      </c>
      <c r="AS93" s="71">
        <v>1</v>
      </c>
      <c r="AT93" s="71">
        <v>1</v>
      </c>
      <c r="AU93" s="71">
        <v>1</v>
      </c>
      <c r="AV93" s="71">
        <v>0</v>
      </c>
      <c r="AW93" s="71" t="s">
        <v>266</v>
      </c>
      <c r="AX93" s="71" t="s">
        <v>266</v>
      </c>
      <c r="AY93" s="71" t="s">
        <v>267</v>
      </c>
      <c r="AZ93" s="71" t="s">
        <v>268</v>
      </c>
      <c r="BA93" s="71" t="s">
        <v>391</v>
      </c>
      <c r="BB93" s="71" t="s">
        <v>392</v>
      </c>
      <c r="BC93" s="71">
        <v>25406154</v>
      </c>
      <c r="BD93" s="71" t="s">
        <v>393</v>
      </c>
      <c r="BE93" s="71">
        <v>0</v>
      </c>
      <c r="BF93" s="71" t="s">
        <v>270</v>
      </c>
      <c r="BG93" s="71" t="s">
        <v>270</v>
      </c>
      <c r="BH93" s="71" t="s">
        <v>271</v>
      </c>
      <c r="BI93" s="71" t="s">
        <v>429</v>
      </c>
      <c r="BJ93" s="71" t="s">
        <v>182</v>
      </c>
      <c r="BK93" s="71" t="s">
        <v>429</v>
      </c>
      <c r="BX93" s="71" t="s">
        <v>443</v>
      </c>
    </row>
    <row r="94" spans="1:76" hidden="1" x14ac:dyDescent="0.25">
      <c r="A94" s="71" t="s">
        <v>260</v>
      </c>
      <c r="B94" s="71" t="s">
        <v>278</v>
      </c>
      <c r="C94" s="71" t="s">
        <v>261</v>
      </c>
      <c r="D94" s="121">
        <v>36526</v>
      </c>
      <c r="E94" s="71" t="s">
        <v>260</v>
      </c>
      <c r="F94" s="71">
        <v>8072</v>
      </c>
      <c r="G94" s="71" t="s">
        <v>29</v>
      </c>
      <c r="H94" s="71" t="s">
        <v>444</v>
      </c>
      <c r="I94" s="71">
        <v>1</v>
      </c>
      <c r="J94" s="71" t="s">
        <v>262</v>
      </c>
      <c r="K94" s="71">
        <v>7</v>
      </c>
      <c r="L94" s="121">
        <v>45300</v>
      </c>
      <c r="M94" s="71" t="s">
        <v>435</v>
      </c>
      <c r="N94" s="71">
        <v>7</v>
      </c>
      <c r="O94" s="71" t="s">
        <v>132</v>
      </c>
      <c r="P94" s="71" t="s">
        <v>263</v>
      </c>
      <c r="Q94" s="71" t="s">
        <v>264</v>
      </c>
      <c r="R94" s="71">
        <v>1000</v>
      </c>
      <c r="S94" s="71" t="s">
        <v>285</v>
      </c>
      <c r="T94" s="71">
        <v>20</v>
      </c>
      <c r="U94" s="71">
        <v>0</v>
      </c>
      <c r="V94" s="71">
        <v>0</v>
      </c>
      <c r="W94" s="71">
        <v>0</v>
      </c>
      <c r="X94" s="71">
        <v>0</v>
      </c>
      <c r="Y94" s="71">
        <v>15</v>
      </c>
      <c r="Z94" s="71">
        <v>15</v>
      </c>
      <c r="AA94" s="71">
        <v>0</v>
      </c>
      <c r="AB94" s="71">
        <v>105</v>
      </c>
      <c r="AC94" s="71">
        <v>0</v>
      </c>
      <c r="AF94" s="71">
        <v>0</v>
      </c>
      <c r="AG94" s="71">
        <v>0</v>
      </c>
      <c r="AH94" s="71">
        <v>0</v>
      </c>
      <c r="AI94" s="71">
        <v>0</v>
      </c>
      <c r="AJ94" s="71">
        <v>3</v>
      </c>
      <c r="AK94" s="71">
        <v>3</v>
      </c>
      <c r="AL94" s="71">
        <v>0</v>
      </c>
      <c r="AM94" s="71">
        <v>21</v>
      </c>
      <c r="AN94" s="71">
        <v>0</v>
      </c>
      <c r="AQ94" s="71">
        <v>0</v>
      </c>
      <c r="AR94" s="71">
        <v>1</v>
      </c>
      <c r="AS94" s="71">
        <v>1</v>
      </c>
      <c r="AT94" s="71">
        <v>1</v>
      </c>
      <c r="AU94" s="71">
        <v>1</v>
      </c>
      <c r="AV94" s="71">
        <v>0</v>
      </c>
      <c r="AW94" s="71" t="s">
        <v>266</v>
      </c>
      <c r="AX94" s="71" t="s">
        <v>266</v>
      </c>
      <c r="AY94" s="71" t="s">
        <v>267</v>
      </c>
      <c r="AZ94" s="71" t="s">
        <v>268</v>
      </c>
      <c r="BA94" s="71" t="s">
        <v>391</v>
      </c>
      <c r="BB94" s="71" t="s">
        <v>392</v>
      </c>
      <c r="BC94" s="71">
        <v>25406154</v>
      </c>
      <c r="BD94" s="71" t="s">
        <v>393</v>
      </c>
      <c r="BE94" s="71">
        <v>0</v>
      </c>
      <c r="BF94" s="71" t="s">
        <v>270</v>
      </c>
      <c r="BG94" s="71" t="s">
        <v>270</v>
      </c>
      <c r="BH94" s="71" t="s">
        <v>271</v>
      </c>
      <c r="BI94" s="71" t="s">
        <v>429</v>
      </c>
      <c r="BJ94" s="71" t="s">
        <v>182</v>
      </c>
      <c r="BK94" s="71" t="s">
        <v>429</v>
      </c>
      <c r="BX94" s="71" t="s">
        <v>443</v>
      </c>
    </row>
    <row r="95" spans="1:76" hidden="1" x14ac:dyDescent="0.25">
      <c r="A95" s="71" t="s">
        <v>260</v>
      </c>
      <c r="B95" s="71" t="s">
        <v>278</v>
      </c>
      <c r="C95" s="71" t="s">
        <v>261</v>
      </c>
      <c r="D95" s="121">
        <v>36526</v>
      </c>
      <c r="E95" s="71" t="s">
        <v>260</v>
      </c>
      <c r="F95" s="71">
        <v>8041</v>
      </c>
      <c r="G95" s="71" t="s">
        <v>29</v>
      </c>
      <c r="H95" s="71" t="s">
        <v>444</v>
      </c>
      <c r="I95" s="71">
        <v>1</v>
      </c>
      <c r="J95" s="71" t="s">
        <v>262</v>
      </c>
      <c r="K95" s="71">
        <v>7</v>
      </c>
      <c r="L95" s="121">
        <v>45293</v>
      </c>
      <c r="M95" s="71" t="s">
        <v>437</v>
      </c>
      <c r="N95" s="71">
        <v>7</v>
      </c>
      <c r="O95" s="71" t="s">
        <v>132</v>
      </c>
      <c r="P95" s="71" t="s">
        <v>263</v>
      </c>
      <c r="Q95" s="71" t="s">
        <v>264</v>
      </c>
      <c r="R95" s="71">
        <v>1000</v>
      </c>
      <c r="S95" s="71" t="s">
        <v>285</v>
      </c>
      <c r="T95" s="71">
        <v>20</v>
      </c>
      <c r="U95" s="71">
        <v>0</v>
      </c>
      <c r="V95" s="71">
        <v>0</v>
      </c>
      <c r="W95" s="71">
        <v>0</v>
      </c>
      <c r="X95" s="71">
        <v>0</v>
      </c>
      <c r="Y95" s="71">
        <v>15</v>
      </c>
      <c r="Z95" s="71">
        <v>15</v>
      </c>
      <c r="AA95" s="71">
        <v>0</v>
      </c>
      <c r="AB95" s="71">
        <v>105</v>
      </c>
      <c r="AC95" s="71">
        <v>0</v>
      </c>
      <c r="AF95" s="71">
        <v>0</v>
      </c>
      <c r="AG95" s="71">
        <v>0</v>
      </c>
      <c r="AH95" s="71">
        <v>0</v>
      </c>
      <c r="AI95" s="71">
        <v>0</v>
      </c>
      <c r="AJ95" s="71">
        <v>3</v>
      </c>
      <c r="AK95" s="71">
        <v>3</v>
      </c>
      <c r="AL95" s="71">
        <v>0</v>
      </c>
      <c r="AM95" s="71">
        <v>21</v>
      </c>
      <c r="AN95" s="71">
        <v>0</v>
      </c>
      <c r="AQ95" s="71">
        <v>0</v>
      </c>
      <c r="AR95" s="71">
        <v>1</v>
      </c>
      <c r="AS95" s="71">
        <v>1</v>
      </c>
      <c r="AT95" s="71">
        <v>1</v>
      </c>
      <c r="AU95" s="71">
        <v>1</v>
      </c>
      <c r="AV95" s="71">
        <v>0</v>
      </c>
      <c r="AW95" s="71" t="s">
        <v>266</v>
      </c>
      <c r="AX95" s="71" t="s">
        <v>266</v>
      </c>
      <c r="AY95" s="71" t="s">
        <v>267</v>
      </c>
      <c r="AZ95" s="71" t="s">
        <v>268</v>
      </c>
      <c r="BA95" s="71" t="s">
        <v>391</v>
      </c>
      <c r="BB95" s="71" t="s">
        <v>392</v>
      </c>
      <c r="BC95" s="71">
        <v>25406154</v>
      </c>
      <c r="BD95" s="71" t="s">
        <v>393</v>
      </c>
      <c r="BE95" s="71">
        <v>0</v>
      </c>
      <c r="BF95" s="71" t="s">
        <v>270</v>
      </c>
      <c r="BG95" s="71" t="s">
        <v>270</v>
      </c>
      <c r="BH95" s="71" t="s">
        <v>271</v>
      </c>
      <c r="BI95" s="71" t="s">
        <v>429</v>
      </c>
      <c r="BJ95" s="71" t="s">
        <v>182</v>
      </c>
      <c r="BK95" s="71" t="s">
        <v>429</v>
      </c>
      <c r="BX95" s="71" t="s">
        <v>443</v>
      </c>
    </row>
    <row r="96" spans="1:76" hidden="1" x14ac:dyDescent="0.25">
      <c r="A96" s="71" t="s">
        <v>260</v>
      </c>
      <c r="B96" s="71" t="s">
        <v>278</v>
      </c>
      <c r="C96" s="71" t="s">
        <v>261</v>
      </c>
      <c r="D96" s="121">
        <v>36526</v>
      </c>
      <c r="E96" s="71" t="s">
        <v>260</v>
      </c>
      <c r="F96" s="71">
        <v>8017</v>
      </c>
      <c r="G96" s="71" t="s">
        <v>29</v>
      </c>
      <c r="H96" s="71" t="s">
        <v>444</v>
      </c>
      <c r="I96" s="71">
        <v>1</v>
      </c>
      <c r="J96" s="71" t="s">
        <v>262</v>
      </c>
      <c r="K96" s="71">
        <v>7</v>
      </c>
      <c r="L96" s="121">
        <v>45286</v>
      </c>
      <c r="M96" s="71" t="s">
        <v>441</v>
      </c>
      <c r="N96" s="71">
        <v>12</v>
      </c>
      <c r="O96" s="71" t="s">
        <v>132</v>
      </c>
      <c r="P96" s="71" t="s">
        <v>263</v>
      </c>
      <c r="Q96" s="71" t="s">
        <v>264</v>
      </c>
      <c r="R96" s="71">
        <v>1000</v>
      </c>
      <c r="S96" s="71" t="s">
        <v>285</v>
      </c>
      <c r="T96" s="71">
        <v>20</v>
      </c>
      <c r="U96" s="71">
        <v>0</v>
      </c>
      <c r="V96" s="71">
        <v>0</v>
      </c>
      <c r="W96" s="71">
        <v>0</v>
      </c>
      <c r="X96" s="71">
        <v>0</v>
      </c>
      <c r="Y96" s="71">
        <v>15</v>
      </c>
      <c r="Z96" s="71">
        <v>15</v>
      </c>
      <c r="AA96" s="71">
        <v>0</v>
      </c>
      <c r="AB96" s="71">
        <v>180</v>
      </c>
      <c r="AC96" s="71">
        <v>0</v>
      </c>
      <c r="AF96" s="71">
        <v>0</v>
      </c>
      <c r="AG96" s="71">
        <v>0</v>
      </c>
      <c r="AH96" s="71">
        <v>0</v>
      </c>
      <c r="AI96" s="71">
        <v>0</v>
      </c>
      <c r="AJ96" s="71">
        <v>3</v>
      </c>
      <c r="AK96" s="71">
        <v>3</v>
      </c>
      <c r="AL96" s="71">
        <v>0</v>
      </c>
      <c r="AM96" s="71">
        <v>36</v>
      </c>
      <c r="AN96" s="71">
        <v>0</v>
      </c>
      <c r="AQ96" s="71">
        <v>0</v>
      </c>
      <c r="AR96" s="71">
        <v>1</v>
      </c>
      <c r="AS96" s="71">
        <v>1</v>
      </c>
      <c r="AT96" s="71">
        <v>1</v>
      </c>
      <c r="AU96" s="71">
        <v>1</v>
      </c>
      <c r="AV96" s="71">
        <v>0</v>
      </c>
      <c r="AW96" s="71" t="s">
        <v>266</v>
      </c>
      <c r="AX96" s="71" t="s">
        <v>266</v>
      </c>
      <c r="AY96" s="71" t="s">
        <v>267</v>
      </c>
      <c r="AZ96" s="71" t="s">
        <v>268</v>
      </c>
      <c r="BA96" s="71" t="s">
        <v>391</v>
      </c>
      <c r="BB96" s="71" t="s">
        <v>392</v>
      </c>
      <c r="BC96" s="71">
        <v>25406154</v>
      </c>
      <c r="BD96" s="71" t="s">
        <v>393</v>
      </c>
      <c r="BE96" s="71">
        <v>0</v>
      </c>
      <c r="BF96" s="71" t="s">
        <v>270</v>
      </c>
      <c r="BG96" s="71" t="s">
        <v>270</v>
      </c>
      <c r="BH96" s="71" t="s">
        <v>271</v>
      </c>
      <c r="BI96" s="71" t="s">
        <v>429</v>
      </c>
      <c r="BJ96" s="71" t="s">
        <v>182</v>
      </c>
      <c r="BK96" s="71" t="s">
        <v>429</v>
      </c>
      <c r="BX96" s="71" t="s">
        <v>439</v>
      </c>
    </row>
    <row r="97" spans="1:76" hidden="1" x14ac:dyDescent="0.25">
      <c r="A97" s="71" t="s">
        <v>260</v>
      </c>
      <c r="B97" s="71" t="s">
        <v>278</v>
      </c>
      <c r="C97" s="71" t="s">
        <v>261</v>
      </c>
      <c r="D97" s="121">
        <v>36526</v>
      </c>
      <c r="E97" s="71" t="s">
        <v>260</v>
      </c>
      <c r="F97" s="71">
        <v>8103</v>
      </c>
      <c r="G97" s="71" t="s">
        <v>29</v>
      </c>
      <c r="H97" s="71" t="s">
        <v>446</v>
      </c>
      <c r="I97" s="71">
        <v>1</v>
      </c>
      <c r="J97" s="71" t="s">
        <v>262</v>
      </c>
      <c r="K97" s="71">
        <v>7</v>
      </c>
      <c r="L97" s="121">
        <v>45308</v>
      </c>
      <c r="M97" s="71" t="s">
        <v>445</v>
      </c>
      <c r="N97" s="71">
        <v>8</v>
      </c>
      <c r="O97" s="71" t="s">
        <v>132</v>
      </c>
      <c r="P97" s="71" t="s">
        <v>263</v>
      </c>
      <c r="Q97" s="71" t="s">
        <v>264</v>
      </c>
      <c r="R97" s="71">
        <v>1000</v>
      </c>
      <c r="S97" s="71" t="s">
        <v>285</v>
      </c>
      <c r="T97" s="71">
        <v>20</v>
      </c>
      <c r="U97" s="71">
        <v>0</v>
      </c>
      <c r="V97" s="71">
        <v>0</v>
      </c>
      <c r="W97" s="71">
        <v>0</v>
      </c>
      <c r="X97" s="71">
        <v>0</v>
      </c>
      <c r="Y97" s="71">
        <v>10</v>
      </c>
      <c r="Z97" s="71">
        <v>10</v>
      </c>
      <c r="AA97" s="71">
        <v>0</v>
      </c>
      <c r="AB97" s="71">
        <v>80</v>
      </c>
      <c r="AC97" s="71">
        <v>0</v>
      </c>
      <c r="AF97" s="71">
        <v>0</v>
      </c>
      <c r="AG97" s="71">
        <v>0</v>
      </c>
      <c r="AH97" s="71">
        <v>0</v>
      </c>
      <c r="AI97" s="71">
        <v>0</v>
      </c>
      <c r="AJ97" s="71">
        <v>2</v>
      </c>
      <c r="AK97" s="71">
        <v>2</v>
      </c>
      <c r="AL97" s="71">
        <v>0</v>
      </c>
      <c r="AM97" s="71">
        <v>16</v>
      </c>
      <c r="AN97" s="71">
        <v>0</v>
      </c>
      <c r="AQ97" s="71">
        <v>0</v>
      </c>
      <c r="AR97" s="71">
        <v>1</v>
      </c>
      <c r="AS97" s="71">
        <v>1</v>
      </c>
      <c r="AT97" s="71">
        <v>1</v>
      </c>
      <c r="AU97" s="71">
        <v>1</v>
      </c>
      <c r="AV97" s="71">
        <v>0</v>
      </c>
      <c r="AW97" s="71" t="s">
        <v>266</v>
      </c>
      <c r="AX97" s="71" t="s">
        <v>266</v>
      </c>
      <c r="AY97" s="71" t="s">
        <v>267</v>
      </c>
      <c r="AZ97" s="71" t="s">
        <v>268</v>
      </c>
      <c r="BA97" s="71" t="s">
        <v>391</v>
      </c>
      <c r="BB97" s="71" t="s">
        <v>392</v>
      </c>
      <c r="BC97" s="71">
        <v>25406154</v>
      </c>
      <c r="BD97" s="71" t="s">
        <v>393</v>
      </c>
      <c r="BE97" s="71">
        <v>0</v>
      </c>
      <c r="BF97" s="71" t="s">
        <v>270</v>
      </c>
      <c r="BG97" s="71" t="s">
        <v>270</v>
      </c>
      <c r="BH97" s="71" t="s">
        <v>271</v>
      </c>
      <c r="BI97" s="71" t="s">
        <v>429</v>
      </c>
      <c r="BJ97" s="71" t="s">
        <v>182</v>
      </c>
      <c r="BK97" s="71" t="s">
        <v>429</v>
      </c>
      <c r="BX97" s="71" t="s">
        <v>443</v>
      </c>
    </row>
    <row r="98" spans="1:76" hidden="1" x14ac:dyDescent="0.25">
      <c r="A98" s="71" t="s">
        <v>260</v>
      </c>
      <c r="B98" s="71" t="s">
        <v>278</v>
      </c>
      <c r="C98" s="71" t="s">
        <v>261</v>
      </c>
      <c r="D98" s="121">
        <v>36526</v>
      </c>
      <c r="E98" s="71" t="s">
        <v>260</v>
      </c>
      <c r="F98" s="71">
        <v>8072</v>
      </c>
      <c r="G98" s="71" t="s">
        <v>29</v>
      </c>
      <c r="H98" s="71" t="s">
        <v>446</v>
      </c>
      <c r="I98" s="71">
        <v>1</v>
      </c>
      <c r="J98" s="71" t="s">
        <v>262</v>
      </c>
      <c r="K98" s="71">
        <v>7</v>
      </c>
      <c r="L98" s="121">
        <v>45300</v>
      </c>
      <c r="M98" s="71" t="s">
        <v>435</v>
      </c>
      <c r="N98" s="71">
        <v>7</v>
      </c>
      <c r="O98" s="71" t="s">
        <v>132</v>
      </c>
      <c r="P98" s="71" t="s">
        <v>263</v>
      </c>
      <c r="Q98" s="71" t="s">
        <v>264</v>
      </c>
      <c r="R98" s="71">
        <v>1000</v>
      </c>
      <c r="S98" s="71" t="s">
        <v>285</v>
      </c>
      <c r="T98" s="71">
        <v>20</v>
      </c>
      <c r="U98" s="71">
        <v>0</v>
      </c>
      <c r="V98" s="71">
        <v>0</v>
      </c>
      <c r="W98" s="71">
        <v>0</v>
      </c>
      <c r="X98" s="71">
        <v>0</v>
      </c>
      <c r="Y98" s="71">
        <v>10</v>
      </c>
      <c r="Z98" s="71">
        <v>10</v>
      </c>
      <c r="AA98" s="71">
        <v>0</v>
      </c>
      <c r="AB98" s="71">
        <v>70</v>
      </c>
      <c r="AC98" s="71">
        <v>0</v>
      </c>
      <c r="AF98" s="71">
        <v>0</v>
      </c>
      <c r="AG98" s="71">
        <v>0</v>
      </c>
      <c r="AH98" s="71">
        <v>0</v>
      </c>
      <c r="AI98" s="71">
        <v>0</v>
      </c>
      <c r="AJ98" s="71">
        <v>2</v>
      </c>
      <c r="AK98" s="71">
        <v>2</v>
      </c>
      <c r="AL98" s="71">
        <v>0</v>
      </c>
      <c r="AM98" s="71">
        <v>14</v>
      </c>
      <c r="AN98" s="71">
        <v>0</v>
      </c>
      <c r="AQ98" s="71">
        <v>0</v>
      </c>
      <c r="AR98" s="71">
        <v>1</v>
      </c>
      <c r="AS98" s="71">
        <v>1</v>
      </c>
      <c r="AT98" s="71">
        <v>1</v>
      </c>
      <c r="AU98" s="71">
        <v>1</v>
      </c>
      <c r="AV98" s="71">
        <v>0</v>
      </c>
      <c r="AW98" s="71" t="s">
        <v>266</v>
      </c>
      <c r="AX98" s="71" t="s">
        <v>266</v>
      </c>
      <c r="AY98" s="71" t="s">
        <v>267</v>
      </c>
      <c r="AZ98" s="71" t="s">
        <v>268</v>
      </c>
      <c r="BA98" s="71" t="s">
        <v>391</v>
      </c>
      <c r="BB98" s="71" t="s">
        <v>392</v>
      </c>
      <c r="BC98" s="71">
        <v>25406154</v>
      </c>
      <c r="BD98" s="71" t="s">
        <v>393</v>
      </c>
      <c r="BE98" s="71">
        <v>0</v>
      </c>
      <c r="BF98" s="71" t="s">
        <v>270</v>
      </c>
      <c r="BG98" s="71" t="s">
        <v>270</v>
      </c>
      <c r="BH98" s="71" t="s">
        <v>271</v>
      </c>
      <c r="BI98" s="71" t="s">
        <v>429</v>
      </c>
      <c r="BJ98" s="71" t="s">
        <v>182</v>
      </c>
      <c r="BK98" s="71" t="s">
        <v>429</v>
      </c>
      <c r="BX98" s="71" t="s">
        <v>443</v>
      </c>
    </row>
    <row r="99" spans="1:76" hidden="1" x14ac:dyDescent="0.25">
      <c r="A99" s="71" t="s">
        <v>260</v>
      </c>
      <c r="B99" s="71" t="s">
        <v>278</v>
      </c>
      <c r="C99" s="71" t="s">
        <v>261</v>
      </c>
      <c r="D99" s="121">
        <v>36526</v>
      </c>
      <c r="E99" s="71" t="s">
        <v>260</v>
      </c>
      <c r="F99" s="71">
        <v>8041</v>
      </c>
      <c r="G99" s="71" t="s">
        <v>29</v>
      </c>
      <c r="H99" s="71" t="s">
        <v>446</v>
      </c>
      <c r="I99" s="71">
        <v>1</v>
      </c>
      <c r="J99" s="71" t="s">
        <v>262</v>
      </c>
      <c r="K99" s="71">
        <v>7</v>
      </c>
      <c r="L99" s="121">
        <v>45293</v>
      </c>
      <c r="M99" s="71" t="s">
        <v>437</v>
      </c>
      <c r="N99" s="71">
        <v>7</v>
      </c>
      <c r="O99" s="71" t="s">
        <v>132</v>
      </c>
      <c r="P99" s="71" t="s">
        <v>263</v>
      </c>
      <c r="Q99" s="71" t="s">
        <v>264</v>
      </c>
      <c r="R99" s="71">
        <v>1000</v>
      </c>
      <c r="S99" s="71" t="s">
        <v>285</v>
      </c>
      <c r="T99" s="71">
        <v>20</v>
      </c>
      <c r="U99" s="71">
        <v>0</v>
      </c>
      <c r="V99" s="71">
        <v>0</v>
      </c>
      <c r="W99" s="71">
        <v>0</v>
      </c>
      <c r="X99" s="71">
        <v>0</v>
      </c>
      <c r="Y99" s="71">
        <v>10</v>
      </c>
      <c r="Z99" s="71">
        <v>10</v>
      </c>
      <c r="AA99" s="71">
        <v>0</v>
      </c>
      <c r="AB99" s="71">
        <v>70</v>
      </c>
      <c r="AC99" s="71">
        <v>0</v>
      </c>
      <c r="AF99" s="71">
        <v>0</v>
      </c>
      <c r="AG99" s="71">
        <v>0</v>
      </c>
      <c r="AH99" s="71">
        <v>0</v>
      </c>
      <c r="AI99" s="71">
        <v>0</v>
      </c>
      <c r="AJ99" s="71">
        <v>2</v>
      </c>
      <c r="AK99" s="71">
        <v>2</v>
      </c>
      <c r="AL99" s="71">
        <v>0</v>
      </c>
      <c r="AM99" s="71">
        <v>14</v>
      </c>
      <c r="AN99" s="71">
        <v>0</v>
      </c>
      <c r="AQ99" s="71">
        <v>0</v>
      </c>
      <c r="AR99" s="71">
        <v>1</v>
      </c>
      <c r="AS99" s="71">
        <v>1</v>
      </c>
      <c r="AT99" s="71">
        <v>1</v>
      </c>
      <c r="AU99" s="71">
        <v>1</v>
      </c>
      <c r="AV99" s="71">
        <v>0</v>
      </c>
      <c r="AW99" s="71" t="s">
        <v>266</v>
      </c>
      <c r="AX99" s="71" t="s">
        <v>266</v>
      </c>
      <c r="AY99" s="71" t="s">
        <v>267</v>
      </c>
      <c r="AZ99" s="71" t="s">
        <v>268</v>
      </c>
      <c r="BA99" s="71" t="s">
        <v>391</v>
      </c>
      <c r="BB99" s="71" t="s">
        <v>392</v>
      </c>
      <c r="BC99" s="71">
        <v>25406154</v>
      </c>
      <c r="BD99" s="71" t="s">
        <v>393</v>
      </c>
      <c r="BE99" s="71">
        <v>0</v>
      </c>
      <c r="BF99" s="71" t="s">
        <v>270</v>
      </c>
      <c r="BG99" s="71" t="s">
        <v>270</v>
      </c>
      <c r="BH99" s="71" t="s">
        <v>271</v>
      </c>
      <c r="BI99" s="71" t="s">
        <v>429</v>
      </c>
      <c r="BJ99" s="71" t="s">
        <v>182</v>
      </c>
      <c r="BK99" s="71" t="s">
        <v>429</v>
      </c>
      <c r="BX99" s="71" t="s">
        <v>443</v>
      </c>
    </row>
    <row r="100" spans="1:76" hidden="1" x14ac:dyDescent="0.25">
      <c r="A100" s="71" t="s">
        <v>260</v>
      </c>
      <c r="B100" s="71" t="s">
        <v>278</v>
      </c>
      <c r="C100" s="71" t="s">
        <v>261</v>
      </c>
      <c r="D100" s="121">
        <v>36526</v>
      </c>
      <c r="E100" s="71" t="s">
        <v>260</v>
      </c>
      <c r="F100" s="71">
        <v>8017</v>
      </c>
      <c r="G100" s="71" t="s">
        <v>29</v>
      </c>
      <c r="H100" s="71" t="s">
        <v>446</v>
      </c>
      <c r="I100" s="71">
        <v>1</v>
      </c>
      <c r="J100" s="71" t="s">
        <v>262</v>
      </c>
      <c r="K100" s="71">
        <v>7</v>
      </c>
      <c r="L100" s="121">
        <v>45286</v>
      </c>
      <c r="M100" s="71" t="s">
        <v>447</v>
      </c>
      <c r="N100" s="71">
        <v>12</v>
      </c>
      <c r="O100" s="71" t="s">
        <v>132</v>
      </c>
      <c r="P100" s="71" t="s">
        <v>263</v>
      </c>
      <c r="Q100" s="71" t="s">
        <v>264</v>
      </c>
      <c r="R100" s="71">
        <v>1000</v>
      </c>
      <c r="S100" s="71" t="s">
        <v>285</v>
      </c>
      <c r="T100" s="71">
        <v>20</v>
      </c>
      <c r="U100" s="71">
        <v>0</v>
      </c>
      <c r="V100" s="71">
        <v>0</v>
      </c>
      <c r="W100" s="71">
        <v>0</v>
      </c>
      <c r="X100" s="71">
        <v>0</v>
      </c>
      <c r="Y100" s="71">
        <v>10</v>
      </c>
      <c r="Z100" s="71">
        <v>10</v>
      </c>
      <c r="AA100" s="71">
        <v>0</v>
      </c>
      <c r="AB100" s="71">
        <v>120</v>
      </c>
      <c r="AC100" s="71">
        <v>0</v>
      </c>
      <c r="AF100" s="71">
        <v>0</v>
      </c>
      <c r="AG100" s="71">
        <v>0</v>
      </c>
      <c r="AH100" s="71">
        <v>0</v>
      </c>
      <c r="AI100" s="71">
        <v>0</v>
      </c>
      <c r="AJ100" s="71">
        <v>2</v>
      </c>
      <c r="AK100" s="71">
        <v>2</v>
      </c>
      <c r="AL100" s="71">
        <v>0</v>
      </c>
      <c r="AM100" s="71">
        <v>24</v>
      </c>
      <c r="AN100" s="71">
        <v>0</v>
      </c>
      <c r="AQ100" s="71">
        <v>0</v>
      </c>
      <c r="AR100" s="71">
        <v>1</v>
      </c>
      <c r="AS100" s="71">
        <v>1</v>
      </c>
      <c r="AT100" s="71">
        <v>1</v>
      </c>
      <c r="AU100" s="71">
        <v>1</v>
      </c>
      <c r="AV100" s="71">
        <v>0</v>
      </c>
      <c r="AW100" s="71" t="s">
        <v>266</v>
      </c>
      <c r="AX100" s="71" t="s">
        <v>266</v>
      </c>
      <c r="AY100" s="71" t="s">
        <v>267</v>
      </c>
      <c r="AZ100" s="71" t="s">
        <v>268</v>
      </c>
      <c r="BA100" s="71" t="s">
        <v>391</v>
      </c>
      <c r="BB100" s="71" t="s">
        <v>392</v>
      </c>
      <c r="BC100" s="71">
        <v>25406154</v>
      </c>
      <c r="BD100" s="71" t="s">
        <v>393</v>
      </c>
      <c r="BE100" s="71">
        <v>0</v>
      </c>
      <c r="BF100" s="71" t="s">
        <v>270</v>
      </c>
      <c r="BG100" s="71" t="s">
        <v>270</v>
      </c>
      <c r="BH100" s="71" t="s">
        <v>271</v>
      </c>
      <c r="BI100" s="71" t="s">
        <v>429</v>
      </c>
      <c r="BJ100" s="71" t="s">
        <v>182</v>
      </c>
      <c r="BK100" s="71" t="s">
        <v>429</v>
      </c>
      <c r="BX100" s="71" t="s">
        <v>448</v>
      </c>
    </row>
    <row r="101" spans="1:76" hidden="1" x14ac:dyDescent="0.25">
      <c r="A101" s="71" t="s">
        <v>260</v>
      </c>
      <c r="B101" s="71" t="s">
        <v>278</v>
      </c>
      <c r="C101" s="71" t="s">
        <v>261</v>
      </c>
      <c r="D101" s="121">
        <v>36526</v>
      </c>
      <c r="E101" s="71" t="s">
        <v>260</v>
      </c>
      <c r="F101" s="71">
        <v>8103</v>
      </c>
      <c r="G101" s="71" t="s">
        <v>29</v>
      </c>
      <c r="H101" s="71" t="s">
        <v>449</v>
      </c>
      <c r="I101" s="71">
        <v>1</v>
      </c>
      <c r="J101" s="71" t="s">
        <v>262</v>
      </c>
      <c r="K101" s="71">
        <v>7</v>
      </c>
      <c r="L101" s="121">
        <v>45308</v>
      </c>
      <c r="M101" s="71" t="s">
        <v>445</v>
      </c>
      <c r="N101" s="71">
        <v>8</v>
      </c>
      <c r="O101" s="71" t="s">
        <v>132</v>
      </c>
      <c r="P101" s="71" t="s">
        <v>263</v>
      </c>
      <c r="Q101" s="71" t="s">
        <v>264</v>
      </c>
      <c r="R101" s="71">
        <v>1000</v>
      </c>
      <c r="S101" s="71" t="s">
        <v>285</v>
      </c>
      <c r="T101" s="71">
        <v>20</v>
      </c>
      <c r="U101" s="71">
        <v>0</v>
      </c>
      <c r="V101" s="71">
        <v>0</v>
      </c>
      <c r="W101" s="71">
        <v>0</v>
      </c>
      <c r="X101" s="71">
        <v>0</v>
      </c>
      <c r="Y101" s="71">
        <v>20</v>
      </c>
      <c r="Z101" s="71">
        <v>20</v>
      </c>
      <c r="AA101" s="71">
        <v>0</v>
      </c>
      <c r="AB101" s="71">
        <v>160</v>
      </c>
      <c r="AC101" s="71">
        <v>0</v>
      </c>
      <c r="AF101" s="71">
        <v>0</v>
      </c>
      <c r="AG101" s="71">
        <v>0</v>
      </c>
      <c r="AH101" s="71">
        <v>0</v>
      </c>
      <c r="AI101" s="71">
        <v>0</v>
      </c>
      <c r="AJ101" s="71">
        <v>4</v>
      </c>
      <c r="AK101" s="71">
        <v>4</v>
      </c>
      <c r="AL101" s="71">
        <v>0</v>
      </c>
      <c r="AM101" s="71">
        <v>32</v>
      </c>
      <c r="AN101" s="71">
        <v>0</v>
      </c>
      <c r="AQ101" s="71">
        <v>0</v>
      </c>
      <c r="AR101" s="71">
        <v>1</v>
      </c>
      <c r="AS101" s="71">
        <v>1</v>
      </c>
      <c r="AT101" s="71">
        <v>1</v>
      </c>
      <c r="AU101" s="71">
        <v>1</v>
      </c>
      <c r="AV101" s="71">
        <v>0</v>
      </c>
      <c r="AW101" s="71" t="s">
        <v>266</v>
      </c>
      <c r="AX101" s="71" t="s">
        <v>266</v>
      </c>
      <c r="AY101" s="71" t="s">
        <v>267</v>
      </c>
      <c r="AZ101" s="71" t="s">
        <v>268</v>
      </c>
      <c r="BA101" s="71" t="s">
        <v>391</v>
      </c>
      <c r="BB101" s="71" t="s">
        <v>392</v>
      </c>
      <c r="BC101" s="71">
        <v>25406154</v>
      </c>
      <c r="BD101" s="71" t="s">
        <v>393</v>
      </c>
      <c r="BE101" s="71">
        <v>0</v>
      </c>
      <c r="BF101" s="71" t="s">
        <v>270</v>
      </c>
      <c r="BG101" s="71" t="s">
        <v>270</v>
      </c>
      <c r="BH101" s="71" t="s">
        <v>271</v>
      </c>
      <c r="BI101" s="71" t="s">
        <v>429</v>
      </c>
      <c r="BJ101" s="71" t="s">
        <v>182</v>
      </c>
      <c r="BK101" s="71" t="s">
        <v>429</v>
      </c>
      <c r="BX101" s="71" t="s">
        <v>443</v>
      </c>
    </row>
    <row r="102" spans="1:76" hidden="1" x14ac:dyDescent="0.25">
      <c r="A102" s="71" t="s">
        <v>260</v>
      </c>
      <c r="B102" s="71" t="s">
        <v>278</v>
      </c>
      <c r="C102" s="71" t="s">
        <v>261</v>
      </c>
      <c r="D102" s="121">
        <v>36526</v>
      </c>
      <c r="E102" s="71" t="s">
        <v>260</v>
      </c>
      <c r="F102" s="71">
        <v>8072</v>
      </c>
      <c r="G102" s="71" t="s">
        <v>29</v>
      </c>
      <c r="H102" s="71" t="s">
        <v>449</v>
      </c>
      <c r="I102" s="71">
        <v>1</v>
      </c>
      <c r="J102" s="71" t="s">
        <v>262</v>
      </c>
      <c r="K102" s="71">
        <v>7</v>
      </c>
      <c r="L102" s="121">
        <v>45300</v>
      </c>
      <c r="M102" s="71" t="s">
        <v>450</v>
      </c>
      <c r="N102" s="71">
        <v>7</v>
      </c>
      <c r="O102" s="71" t="s">
        <v>132</v>
      </c>
      <c r="P102" s="71" t="s">
        <v>263</v>
      </c>
      <c r="Q102" s="71" t="s">
        <v>264</v>
      </c>
      <c r="R102" s="71">
        <v>1000</v>
      </c>
      <c r="S102" s="71" t="s">
        <v>285</v>
      </c>
      <c r="T102" s="71">
        <v>20</v>
      </c>
      <c r="U102" s="71">
        <v>0</v>
      </c>
      <c r="V102" s="71">
        <v>0</v>
      </c>
      <c r="W102" s="71">
        <v>0</v>
      </c>
      <c r="X102" s="71">
        <v>0</v>
      </c>
      <c r="Y102" s="71">
        <v>20</v>
      </c>
      <c r="Z102" s="71">
        <v>20</v>
      </c>
      <c r="AA102" s="71">
        <v>0</v>
      </c>
      <c r="AB102" s="71">
        <v>140</v>
      </c>
      <c r="AC102" s="71">
        <v>0</v>
      </c>
      <c r="AF102" s="71">
        <v>0</v>
      </c>
      <c r="AG102" s="71">
        <v>0</v>
      </c>
      <c r="AH102" s="71">
        <v>0</v>
      </c>
      <c r="AI102" s="71">
        <v>0</v>
      </c>
      <c r="AJ102" s="71">
        <v>4</v>
      </c>
      <c r="AK102" s="71">
        <v>4</v>
      </c>
      <c r="AL102" s="71">
        <v>0</v>
      </c>
      <c r="AM102" s="71">
        <v>28</v>
      </c>
      <c r="AN102" s="71">
        <v>0</v>
      </c>
      <c r="AQ102" s="71">
        <v>0</v>
      </c>
      <c r="AR102" s="71">
        <v>1</v>
      </c>
      <c r="AS102" s="71">
        <v>1</v>
      </c>
      <c r="AT102" s="71">
        <v>1</v>
      </c>
      <c r="AU102" s="71">
        <v>1</v>
      </c>
      <c r="AV102" s="71">
        <v>0</v>
      </c>
      <c r="AW102" s="71" t="s">
        <v>266</v>
      </c>
      <c r="AX102" s="71" t="s">
        <v>266</v>
      </c>
      <c r="AY102" s="71" t="s">
        <v>267</v>
      </c>
      <c r="AZ102" s="71" t="s">
        <v>268</v>
      </c>
      <c r="BA102" s="71" t="s">
        <v>391</v>
      </c>
      <c r="BB102" s="71" t="s">
        <v>392</v>
      </c>
      <c r="BC102" s="71">
        <v>25406154</v>
      </c>
      <c r="BD102" s="71" t="s">
        <v>393</v>
      </c>
      <c r="BE102" s="71">
        <v>0</v>
      </c>
      <c r="BF102" s="71" t="s">
        <v>270</v>
      </c>
      <c r="BG102" s="71" t="s">
        <v>270</v>
      </c>
      <c r="BH102" s="71" t="s">
        <v>271</v>
      </c>
      <c r="BI102" s="71" t="s">
        <v>429</v>
      </c>
      <c r="BJ102" s="71" t="s">
        <v>182</v>
      </c>
      <c r="BK102" s="71" t="s">
        <v>429</v>
      </c>
      <c r="BX102" s="71" t="s">
        <v>443</v>
      </c>
    </row>
    <row r="103" spans="1:76" hidden="1" x14ac:dyDescent="0.25">
      <c r="A103" s="71" t="s">
        <v>260</v>
      </c>
      <c r="B103" s="71" t="s">
        <v>278</v>
      </c>
      <c r="C103" s="71" t="s">
        <v>261</v>
      </c>
      <c r="D103" s="121">
        <v>36526</v>
      </c>
      <c r="E103" s="71" t="s">
        <v>260</v>
      </c>
      <c r="F103" s="71">
        <v>8041</v>
      </c>
      <c r="G103" s="71" t="s">
        <v>29</v>
      </c>
      <c r="H103" s="71" t="s">
        <v>449</v>
      </c>
      <c r="I103" s="71">
        <v>1</v>
      </c>
      <c r="J103" s="71" t="s">
        <v>262</v>
      </c>
      <c r="K103" s="71">
        <v>7</v>
      </c>
      <c r="L103" s="121">
        <v>45293</v>
      </c>
      <c r="M103" s="71" t="s">
        <v>437</v>
      </c>
      <c r="N103" s="71">
        <v>7</v>
      </c>
      <c r="O103" s="71" t="s">
        <v>132</v>
      </c>
      <c r="P103" s="71" t="s">
        <v>263</v>
      </c>
      <c r="Q103" s="71" t="s">
        <v>264</v>
      </c>
      <c r="R103" s="71">
        <v>1000</v>
      </c>
      <c r="S103" s="71" t="s">
        <v>285</v>
      </c>
      <c r="T103" s="71">
        <v>20</v>
      </c>
      <c r="U103" s="71">
        <v>0</v>
      </c>
      <c r="V103" s="71">
        <v>0</v>
      </c>
      <c r="W103" s="71">
        <v>0</v>
      </c>
      <c r="X103" s="71">
        <v>0</v>
      </c>
      <c r="Y103" s="71">
        <v>20</v>
      </c>
      <c r="Z103" s="71">
        <v>20</v>
      </c>
      <c r="AA103" s="71">
        <v>0</v>
      </c>
      <c r="AB103" s="71">
        <v>140</v>
      </c>
      <c r="AC103" s="71">
        <v>0</v>
      </c>
      <c r="AF103" s="71">
        <v>0</v>
      </c>
      <c r="AG103" s="71">
        <v>0</v>
      </c>
      <c r="AH103" s="71">
        <v>0</v>
      </c>
      <c r="AI103" s="71">
        <v>0</v>
      </c>
      <c r="AJ103" s="71">
        <v>4</v>
      </c>
      <c r="AK103" s="71">
        <v>4</v>
      </c>
      <c r="AL103" s="71">
        <v>0</v>
      </c>
      <c r="AM103" s="71">
        <v>28</v>
      </c>
      <c r="AN103" s="71">
        <v>0</v>
      </c>
      <c r="AQ103" s="71">
        <v>0</v>
      </c>
      <c r="AR103" s="71">
        <v>1</v>
      </c>
      <c r="AS103" s="71">
        <v>1</v>
      </c>
      <c r="AT103" s="71">
        <v>1</v>
      </c>
      <c r="AU103" s="71">
        <v>1</v>
      </c>
      <c r="AV103" s="71">
        <v>0</v>
      </c>
      <c r="AW103" s="71" t="s">
        <v>266</v>
      </c>
      <c r="AX103" s="71" t="s">
        <v>266</v>
      </c>
      <c r="AY103" s="71" t="s">
        <v>267</v>
      </c>
      <c r="AZ103" s="71" t="s">
        <v>268</v>
      </c>
      <c r="BA103" s="71" t="s">
        <v>391</v>
      </c>
      <c r="BB103" s="71" t="s">
        <v>392</v>
      </c>
      <c r="BC103" s="71">
        <v>25406154</v>
      </c>
      <c r="BD103" s="71" t="s">
        <v>393</v>
      </c>
      <c r="BE103" s="71">
        <v>0</v>
      </c>
      <c r="BF103" s="71" t="s">
        <v>270</v>
      </c>
      <c r="BG103" s="71" t="s">
        <v>270</v>
      </c>
      <c r="BH103" s="71" t="s">
        <v>271</v>
      </c>
      <c r="BI103" s="71" t="s">
        <v>429</v>
      </c>
      <c r="BJ103" s="71" t="s">
        <v>182</v>
      </c>
      <c r="BK103" s="71" t="s">
        <v>429</v>
      </c>
      <c r="BX103" s="71" t="s">
        <v>443</v>
      </c>
    </row>
    <row r="104" spans="1:76" hidden="1" x14ac:dyDescent="0.25">
      <c r="A104" s="71" t="s">
        <v>260</v>
      </c>
      <c r="B104" s="71" t="s">
        <v>278</v>
      </c>
      <c r="C104" s="71" t="s">
        <v>261</v>
      </c>
      <c r="D104" s="121">
        <v>36526</v>
      </c>
      <c r="E104" s="71" t="s">
        <v>260</v>
      </c>
      <c r="F104" s="71">
        <v>8017</v>
      </c>
      <c r="G104" s="71" t="s">
        <v>29</v>
      </c>
      <c r="H104" s="71" t="s">
        <v>449</v>
      </c>
      <c r="I104" s="71">
        <v>1</v>
      </c>
      <c r="J104" s="71" t="s">
        <v>262</v>
      </c>
      <c r="K104" s="71">
        <v>7</v>
      </c>
      <c r="L104" s="121">
        <v>45286</v>
      </c>
      <c r="M104" s="71" t="s">
        <v>447</v>
      </c>
      <c r="N104" s="71">
        <v>12</v>
      </c>
      <c r="O104" s="71" t="s">
        <v>132</v>
      </c>
      <c r="P104" s="71" t="s">
        <v>263</v>
      </c>
      <c r="Q104" s="71" t="s">
        <v>264</v>
      </c>
      <c r="R104" s="71">
        <v>1000</v>
      </c>
      <c r="S104" s="71" t="s">
        <v>285</v>
      </c>
      <c r="T104" s="71">
        <v>20</v>
      </c>
      <c r="U104" s="71">
        <v>0</v>
      </c>
      <c r="V104" s="71">
        <v>0</v>
      </c>
      <c r="W104" s="71">
        <v>0</v>
      </c>
      <c r="X104" s="71">
        <v>0</v>
      </c>
      <c r="Y104" s="71">
        <v>20</v>
      </c>
      <c r="Z104" s="71">
        <v>20</v>
      </c>
      <c r="AA104" s="71">
        <v>0</v>
      </c>
      <c r="AB104" s="71">
        <v>240</v>
      </c>
      <c r="AC104" s="71">
        <v>0</v>
      </c>
      <c r="AF104" s="71">
        <v>0</v>
      </c>
      <c r="AG104" s="71">
        <v>0</v>
      </c>
      <c r="AH104" s="71">
        <v>0</v>
      </c>
      <c r="AI104" s="71">
        <v>0</v>
      </c>
      <c r="AJ104" s="71">
        <v>4</v>
      </c>
      <c r="AK104" s="71">
        <v>4</v>
      </c>
      <c r="AL104" s="71">
        <v>0</v>
      </c>
      <c r="AM104" s="71">
        <v>48</v>
      </c>
      <c r="AN104" s="71">
        <v>0</v>
      </c>
      <c r="AQ104" s="71">
        <v>0</v>
      </c>
      <c r="AR104" s="71">
        <v>1</v>
      </c>
      <c r="AS104" s="71">
        <v>1</v>
      </c>
      <c r="AT104" s="71">
        <v>1</v>
      </c>
      <c r="AU104" s="71">
        <v>1</v>
      </c>
      <c r="AV104" s="71">
        <v>0</v>
      </c>
      <c r="AW104" s="71" t="s">
        <v>266</v>
      </c>
      <c r="AX104" s="71" t="s">
        <v>266</v>
      </c>
      <c r="AY104" s="71" t="s">
        <v>267</v>
      </c>
      <c r="AZ104" s="71" t="s">
        <v>268</v>
      </c>
      <c r="BA104" s="71" t="s">
        <v>391</v>
      </c>
      <c r="BB104" s="71" t="s">
        <v>392</v>
      </c>
      <c r="BC104" s="71">
        <v>25406154</v>
      </c>
      <c r="BD104" s="71" t="s">
        <v>393</v>
      </c>
      <c r="BE104" s="71">
        <v>0</v>
      </c>
      <c r="BF104" s="71" t="s">
        <v>270</v>
      </c>
      <c r="BG104" s="71" t="s">
        <v>270</v>
      </c>
      <c r="BH104" s="71" t="s">
        <v>271</v>
      </c>
      <c r="BI104" s="71" t="s">
        <v>429</v>
      </c>
      <c r="BJ104" s="71" t="s">
        <v>182</v>
      </c>
      <c r="BK104" s="71" t="s">
        <v>429</v>
      </c>
      <c r="BX104" s="71" t="s">
        <v>448</v>
      </c>
    </row>
    <row r="105" spans="1:76" hidden="1" x14ac:dyDescent="0.25">
      <c r="A105" s="71" t="s">
        <v>260</v>
      </c>
      <c r="B105" s="71" t="s">
        <v>451</v>
      </c>
      <c r="C105" s="71" t="s">
        <v>261</v>
      </c>
      <c r="D105" s="121">
        <v>36526</v>
      </c>
      <c r="E105" s="71" t="s">
        <v>260</v>
      </c>
      <c r="F105" s="71">
        <v>8112</v>
      </c>
      <c r="G105" s="71" t="s">
        <v>29</v>
      </c>
      <c r="H105" s="71" t="s">
        <v>161</v>
      </c>
      <c r="I105" s="71">
        <v>1</v>
      </c>
      <c r="J105" s="71" t="s">
        <v>452</v>
      </c>
      <c r="K105" s="71">
        <v>7</v>
      </c>
      <c r="L105" s="121">
        <v>45308</v>
      </c>
      <c r="M105" s="71" t="s">
        <v>453</v>
      </c>
      <c r="N105" s="71">
        <v>8</v>
      </c>
      <c r="O105" s="71" t="s">
        <v>129</v>
      </c>
      <c r="P105" s="71" t="s">
        <v>263</v>
      </c>
      <c r="Q105" s="71" t="s">
        <v>264</v>
      </c>
      <c r="R105" s="71">
        <v>1000</v>
      </c>
      <c r="S105" s="71" t="s">
        <v>265</v>
      </c>
      <c r="T105" s="71">
        <v>100</v>
      </c>
      <c r="U105" s="71">
        <v>500</v>
      </c>
      <c r="V105" s="71">
        <v>440</v>
      </c>
      <c r="W105" s="71">
        <v>0</v>
      </c>
      <c r="X105" s="71">
        <v>440</v>
      </c>
      <c r="Y105" s="71">
        <v>20</v>
      </c>
      <c r="Z105" s="71">
        <v>20</v>
      </c>
      <c r="AA105" s="71">
        <v>7.5</v>
      </c>
      <c r="AB105" s="71">
        <v>160</v>
      </c>
      <c r="AC105" s="71">
        <v>60</v>
      </c>
      <c r="AF105" s="71">
        <v>500</v>
      </c>
      <c r="AG105" s="71">
        <v>440</v>
      </c>
      <c r="AH105" s="71">
        <v>0</v>
      </c>
      <c r="AI105" s="71">
        <v>440</v>
      </c>
      <c r="AJ105" s="71">
        <v>20</v>
      </c>
      <c r="AK105" s="71">
        <v>20</v>
      </c>
      <c r="AL105" s="71">
        <v>7.5</v>
      </c>
      <c r="AM105" s="71">
        <v>160</v>
      </c>
      <c r="AN105" s="71">
        <v>60</v>
      </c>
      <c r="AQ105" s="71">
        <v>0</v>
      </c>
      <c r="AR105" s="71">
        <v>1</v>
      </c>
      <c r="AS105" s="71">
        <v>0</v>
      </c>
      <c r="AT105" s="71">
        <v>0</v>
      </c>
      <c r="AU105" s="71">
        <v>0</v>
      </c>
      <c r="AV105" s="71">
        <v>1</v>
      </c>
      <c r="AW105" s="71" t="s">
        <v>266</v>
      </c>
      <c r="AX105" s="71" t="s">
        <v>266</v>
      </c>
      <c r="AY105" s="71" t="s">
        <v>267</v>
      </c>
      <c r="AZ105" s="71" t="s">
        <v>268</v>
      </c>
      <c r="BA105" s="71" t="s">
        <v>303</v>
      </c>
      <c r="BB105" s="71" t="s">
        <v>304</v>
      </c>
      <c r="BC105" s="71">
        <v>25406154</v>
      </c>
      <c r="BD105" s="71" t="s">
        <v>393</v>
      </c>
      <c r="BE105" s="71">
        <v>0</v>
      </c>
      <c r="BF105" s="71" t="s">
        <v>270</v>
      </c>
      <c r="BG105" s="71" t="s">
        <v>270</v>
      </c>
      <c r="BH105" s="71" t="s">
        <v>271</v>
      </c>
      <c r="BI105" s="71" t="s">
        <v>429</v>
      </c>
      <c r="BJ105" s="71" t="s">
        <v>182</v>
      </c>
      <c r="BK105" s="71" t="s">
        <v>429</v>
      </c>
      <c r="BX105" s="71" t="s">
        <v>454</v>
      </c>
    </row>
    <row r="106" spans="1:76" hidden="1" x14ac:dyDescent="0.25">
      <c r="A106" s="71" t="s">
        <v>260</v>
      </c>
      <c r="B106" s="71" t="s">
        <v>451</v>
      </c>
      <c r="C106" s="71" t="s">
        <v>261</v>
      </c>
      <c r="D106" s="121">
        <v>36526</v>
      </c>
      <c r="E106" s="71" t="s">
        <v>260</v>
      </c>
      <c r="F106" s="71">
        <v>8074</v>
      </c>
      <c r="G106" s="71" t="s">
        <v>29</v>
      </c>
      <c r="H106" s="71" t="s">
        <v>161</v>
      </c>
      <c r="I106" s="71">
        <v>1</v>
      </c>
      <c r="J106" s="71" t="s">
        <v>452</v>
      </c>
      <c r="K106" s="71">
        <v>7</v>
      </c>
      <c r="L106" s="121">
        <v>45300</v>
      </c>
      <c r="M106" s="71" t="s">
        <v>430</v>
      </c>
      <c r="N106" s="71">
        <v>7</v>
      </c>
      <c r="O106" s="71" t="s">
        <v>129</v>
      </c>
      <c r="P106" s="71" t="s">
        <v>263</v>
      </c>
      <c r="Q106" s="71" t="s">
        <v>264</v>
      </c>
      <c r="R106" s="71">
        <v>1000</v>
      </c>
      <c r="S106" s="71" t="s">
        <v>265</v>
      </c>
      <c r="T106" s="71">
        <v>100</v>
      </c>
      <c r="U106" s="71">
        <v>570</v>
      </c>
      <c r="V106" s="71">
        <v>500</v>
      </c>
      <c r="W106" s="71">
        <v>0</v>
      </c>
      <c r="X106" s="71">
        <v>500</v>
      </c>
      <c r="Y106" s="71">
        <v>20</v>
      </c>
      <c r="Z106" s="71">
        <v>20</v>
      </c>
      <c r="AA106" s="71">
        <v>10</v>
      </c>
      <c r="AB106" s="71">
        <v>140</v>
      </c>
      <c r="AC106" s="71">
        <v>70</v>
      </c>
      <c r="AF106" s="71">
        <v>570</v>
      </c>
      <c r="AG106" s="71">
        <v>500</v>
      </c>
      <c r="AH106" s="71">
        <v>0</v>
      </c>
      <c r="AI106" s="71">
        <v>500</v>
      </c>
      <c r="AJ106" s="71">
        <v>20</v>
      </c>
      <c r="AK106" s="71">
        <v>20</v>
      </c>
      <c r="AL106" s="71">
        <v>10</v>
      </c>
      <c r="AM106" s="71">
        <v>140</v>
      </c>
      <c r="AN106" s="71">
        <v>70</v>
      </c>
      <c r="AQ106" s="71">
        <v>0</v>
      </c>
      <c r="AR106" s="71">
        <v>1</v>
      </c>
      <c r="AS106" s="71">
        <v>0</v>
      </c>
      <c r="AT106" s="71">
        <v>0</v>
      </c>
      <c r="AU106" s="71">
        <v>0</v>
      </c>
      <c r="AV106" s="71">
        <v>1</v>
      </c>
      <c r="AW106" s="71" t="s">
        <v>266</v>
      </c>
      <c r="AX106" s="71" t="s">
        <v>266</v>
      </c>
      <c r="AY106" s="71" t="s">
        <v>267</v>
      </c>
      <c r="AZ106" s="71" t="s">
        <v>268</v>
      </c>
      <c r="BA106" s="71" t="s">
        <v>303</v>
      </c>
      <c r="BB106" s="71" t="s">
        <v>304</v>
      </c>
      <c r="BC106" s="71">
        <v>25406154</v>
      </c>
      <c r="BD106" s="71" t="s">
        <v>393</v>
      </c>
      <c r="BE106" s="71">
        <v>0</v>
      </c>
      <c r="BF106" s="71" t="s">
        <v>270</v>
      </c>
      <c r="BG106" s="71" t="s">
        <v>270</v>
      </c>
      <c r="BH106" s="71" t="s">
        <v>271</v>
      </c>
      <c r="BI106" s="71" t="s">
        <v>429</v>
      </c>
      <c r="BJ106" s="71" t="s">
        <v>182</v>
      </c>
      <c r="BK106" s="71" t="s">
        <v>429</v>
      </c>
      <c r="BX106" s="71" t="s">
        <v>455</v>
      </c>
    </row>
    <row r="107" spans="1:76" hidden="1" x14ac:dyDescent="0.25">
      <c r="A107" s="71" t="s">
        <v>260</v>
      </c>
      <c r="B107" s="71" t="s">
        <v>451</v>
      </c>
      <c r="C107" s="71" t="s">
        <v>261</v>
      </c>
      <c r="D107" s="121">
        <v>36526</v>
      </c>
      <c r="E107" s="71" t="s">
        <v>260</v>
      </c>
      <c r="F107" s="71">
        <v>8043</v>
      </c>
      <c r="G107" s="71" t="s">
        <v>29</v>
      </c>
      <c r="H107" s="71" t="s">
        <v>161</v>
      </c>
      <c r="I107" s="71">
        <v>1</v>
      </c>
      <c r="J107" s="71" t="s">
        <v>452</v>
      </c>
      <c r="K107" s="71">
        <v>7</v>
      </c>
      <c r="L107" s="121">
        <v>45293</v>
      </c>
      <c r="M107" s="71" t="s">
        <v>395</v>
      </c>
      <c r="N107" s="71">
        <v>7</v>
      </c>
      <c r="O107" s="71" t="s">
        <v>129</v>
      </c>
      <c r="P107" s="71" t="s">
        <v>263</v>
      </c>
      <c r="Q107" s="71" t="s">
        <v>264</v>
      </c>
      <c r="R107" s="71">
        <v>1000</v>
      </c>
      <c r="S107" s="71" t="s">
        <v>265</v>
      </c>
      <c r="T107" s="71">
        <v>100</v>
      </c>
      <c r="U107" s="71">
        <v>600</v>
      </c>
      <c r="V107" s="71">
        <v>570</v>
      </c>
      <c r="W107" s="71">
        <v>0</v>
      </c>
      <c r="X107" s="71">
        <v>570</v>
      </c>
      <c r="Y107" s="71">
        <v>20</v>
      </c>
      <c r="Z107" s="71">
        <v>20</v>
      </c>
      <c r="AA107" s="71">
        <v>4.29</v>
      </c>
      <c r="AB107" s="71">
        <v>140</v>
      </c>
      <c r="AC107" s="71">
        <v>30</v>
      </c>
      <c r="AF107" s="71">
        <v>600</v>
      </c>
      <c r="AG107" s="71">
        <v>570</v>
      </c>
      <c r="AH107" s="71">
        <v>0</v>
      </c>
      <c r="AI107" s="71">
        <v>570</v>
      </c>
      <c r="AJ107" s="71">
        <v>20</v>
      </c>
      <c r="AK107" s="71">
        <v>20</v>
      </c>
      <c r="AL107" s="71">
        <v>4.29</v>
      </c>
      <c r="AM107" s="71">
        <v>140</v>
      </c>
      <c r="AN107" s="71">
        <v>30</v>
      </c>
      <c r="AQ107" s="71">
        <v>0</v>
      </c>
      <c r="AR107" s="71">
        <v>1</v>
      </c>
      <c r="AS107" s="71">
        <v>0</v>
      </c>
      <c r="AT107" s="71">
        <v>0</v>
      </c>
      <c r="AU107" s="71">
        <v>0</v>
      </c>
      <c r="AV107" s="71">
        <v>1</v>
      </c>
      <c r="AW107" s="71" t="s">
        <v>266</v>
      </c>
      <c r="AX107" s="71" t="s">
        <v>266</v>
      </c>
      <c r="AY107" s="71" t="s">
        <v>267</v>
      </c>
      <c r="AZ107" s="71" t="s">
        <v>268</v>
      </c>
      <c r="BA107" s="71" t="s">
        <v>303</v>
      </c>
      <c r="BB107" s="71" t="s">
        <v>304</v>
      </c>
      <c r="BC107" s="71">
        <v>25406154</v>
      </c>
      <c r="BD107" s="71" t="s">
        <v>393</v>
      </c>
      <c r="BE107" s="71">
        <v>0</v>
      </c>
      <c r="BF107" s="71" t="s">
        <v>270</v>
      </c>
      <c r="BG107" s="71" t="s">
        <v>270</v>
      </c>
      <c r="BH107" s="71" t="s">
        <v>271</v>
      </c>
      <c r="BI107" s="71" t="s">
        <v>429</v>
      </c>
      <c r="BJ107" s="71" t="s">
        <v>182</v>
      </c>
      <c r="BK107" s="71" t="s">
        <v>429</v>
      </c>
      <c r="BX107" s="71" t="s">
        <v>455</v>
      </c>
    </row>
    <row r="108" spans="1:76" hidden="1" x14ac:dyDescent="0.25">
      <c r="A108" s="71" t="s">
        <v>260</v>
      </c>
      <c r="B108" s="71" t="s">
        <v>451</v>
      </c>
      <c r="C108" s="71" t="s">
        <v>261</v>
      </c>
      <c r="D108" s="121">
        <v>36526</v>
      </c>
      <c r="E108" s="71" t="s">
        <v>260</v>
      </c>
      <c r="F108" s="71">
        <v>8019</v>
      </c>
      <c r="G108" s="71" t="s">
        <v>29</v>
      </c>
      <c r="H108" s="71" t="s">
        <v>161</v>
      </c>
      <c r="I108" s="71">
        <v>1</v>
      </c>
      <c r="J108" s="71" t="s">
        <v>452</v>
      </c>
      <c r="K108" s="71">
        <v>7</v>
      </c>
      <c r="L108" s="121">
        <v>45286</v>
      </c>
      <c r="M108" s="71" t="s">
        <v>456</v>
      </c>
      <c r="N108" s="71">
        <v>12</v>
      </c>
      <c r="O108" s="71" t="s">
        <v>129</v>
      </c>
      <c r="P108" s="71" t="s">
        <v>263</v>
      </c>
      <c r="Q108" s="71" t="s">
        <v>264</v>
      </c>
      <c r="R108" s="71">
        <v>1000</v>
      </c>
      <c r="S108" s="71" t="s">
        <v>265</v>
      </c>
      <c r="T108" s="71">
        <v>100</v>
      </c>
      <c r="U108" s="71">
        <v>750</v>
      </c>
      <c r="V108" s="71">
        <v>600</v>
      </c>
      <c r="W108" s="71">
        <v>0</v>
      </c>
      <c r="X108" s="71">
        <v>600</v>
      </c>
      <c r="Y108" s="71">
        <v>20</v>
      </c>
      <c r="Z108" s="71">
        <v>20</v>
      </c>
      <c r="AA108" s="71">
        <v>12.5</v>
      </c>
      <c r="AB108" s="71">
        <v>240</v>
      </c>
      <c r="AC108" s="71">
        <v>150</v>
      </c>
      <c r="AF108" s="71">
        <v>750</v>
      </c>
      <c r="AG108" s="71">
        <v>600</v>
      </c>
      <c r="AH108" s="71">
        <v>0</v>
      </c>
      <c r="AI108" s="71">
        <v>600</v>
      </c>
      <c r="AJ108" s="71">
        <v>20</v>
      </c>
      <c r="AK108" s="71">
        <v>20</v>
      </c>
      <c r="AL108" s="71">
        <v>12.5</v>
      </c>
      <c r="AM108" s="71">
        <v>240</v>
      </c>
      <c r="AN108" s="71">
        <v>150</v>
      </c>
      <c r="AQ108" s="71">
        <v>0</v>
      </c>
      <c r="AR108" s="71">
        <v>1</v>
      </c>
      <c r="AS108" s="71">
        <v>0</v>
      </c>
      <c r="AT108" s="71">
        <v>0</v>
      </c>
      <c r="AU108" s="71">
        <v>0</v>
      </c>
      <c r="AV108" s="71">
        <v>1</v>
      </c>
      <c r="AW108" s="71" t="s">
        <v>266</v>
      </c>
      <c r="AX108" s="71" t="s">
        <v>266</v>
      </c>
      <c r="AY108" s="71" t="s">
        <v>267</v>
      </c>
      <c r="AZ108" s="71" t="s">
        <v>268</v>
      </c>
      <c r="BA108" s="71" t="s">
        <v>303</v>
      </c>
      <c r="BB108" s="71" t="s">
        <v>304</v>
      </c>
      <c r="BC108" s="71">
        <v>25406154</v>
      </c>
      <c r="BD108" s="71" t="s">
        <v>393</v>
      </c>
      <c r="BE108" s="71">
        <v>0</v>
      </c>
      <c r="BF108" s="71" t="s">
        <v>270</v>
      </c>
      <c r="BG108" s="71" t="s">
        <v>270</v>
      </c>
      <c r="BH108" s="71" t="s">
        <v>271</v>
      </c>
      <c r="BI108" s="71" t="s">
        <v>429</v>
      </c>
      <c r="BJ108" s="71" t="s">
        <v>182</v>
      </c>
      <c r="BK108" s="71" t="s">
        <v>429</v>
      </c>
      <c r="BX108" s="71" t="s">
        <v>457</v>
      </c>
    </row>
    <row r="109" spans="1:76" hidden="1" x14ac:dyDescent="0.25">
      <c r="A109" s="71" t="s">
        <v>260</v>
      </c>
      <c r="B109" s="71" t="s">
        <v>278</v>
      </c>
      <c r="C109" s="71" t="s">
        <v>261</v>
      </c>
      <c r="D109" s="121">
        <v>36526</v>
      </c>
      <c r="E109" s="71" t="s">
        <v>260</v>
      </c>
      <c r="F109" s="71">
        <v>8112</v>
      </c>
      <c r="G109" s="71" t="s">
        <v>29</v>
      </c>
      <c r="H109" s="71" t="s">
        <v>162</v>
      </c>
      <c r="I109" s="71">
        <v>1</v>
      </c>
      <c r="J109" s="71" t="s">
        <v>452</v>
      </c>
      <c r="K109" s="71">
        <v>7</v>
      </c>
      <c r="L109" s="121">
        <v>45308</v>
      </c>
      <c r="M109" s="71" t="s">
        <v>458</v>
      </c>
      <c r="N109" s="71">
        <v>8</v>
      </c>
      <c r="O109" s="71" t="s">
        <v>129</v>
      </c>
      <c r="P109" s="71" t="s">
        <v>263</v>
      </c>
      <c r="Q109" s="71" t="s">
        <v>264</v>
      </c>
      <c r="R109" s="71">
        <v>1000</v>
      </c>
      <c r="S109" s="71" t="s">
        <v>265</v>
      </c>
      <c r="T109" s="71">
        <v>100</v>
      </c>
      <c r="U109" s="71">
        <v>300</v>
      </c>
      <c r="V109" s="71">
        <v>200</v>
      </c>
      <c r="W109" s="71">
        <v>500</v>
      </c>
      <c r="X109" s="71">
        <v>700</v>
      </c>
      <c r="Y109" s="71">
        <v>20</v>
      </c>
      <c r="Z109" s="71">
        <v>20</v>
      </c>
      <c r="AA109" s="71">
        <v>12.5</v>
      </c>
      <c r="AB109" s="71">
        <v>160</v>
      </c>
      <c r="AC109" s="71">
        <v>100</v>
      </c>
      <c r="AF109" s="71">
        <v>300</v>
      </c>
      <c r="AG109" s="71">
        <v>200</v>
      </c>
      <c r="AH109" s="71">
        <v>500</v>
      </c>
      <c r="AI109" s="71">
        <v>700</v>
      </c>
      <c r="AJ109" s="71">
        <v>20</v>
      </c>
      <c r="AK109" s="71">
        <v>20</v>
      </c>
      <c r="AL109" s="71">
        <v>12.5</v>
      </c>
      <c r="AM109" s="71">
        <v>160</v>
      </c>
      <c r="AN109" s="71">
        <v>100</v>
      </c>
      <c r="AQ109" s="71">
        <v>0</v>
      </c>
      <c r="AR109" s="71">
        <v>1</v>
      </c>
      <c r="AS109" s="71">
        <v>0</v>
      </c>
      <c r="AT109" s="71">
        <v>0</v>
      </c>
      <c r="AU109" s="71">
        <v>0</v>
      </c>
      <c r="AV109" s="71">
        <v>1</v>
      </c>
      <c r="AW109" s="71" t="s">
        <v>266</v>
      </c>
      <c r="AX109" s="71" t="s">
        <v>266</v>
      </c>
      <c r="AY109" s="71" t="s">
        <v>267</v>
      </c>
      <c r="AZ109" s="71" t="s">
        <v>268</v>
      </c>
      <c r="BA109" s="71" t="s">
        <v>303</v>
      </c>
      <c r="BB109" s="71" t="s">
        <v>304</v>
      </c>
      <c r="BC109" s="71">
        <v>25406154</v>
      </c>
      <c r="BD109" s="71" t="s">
        <v>393</v>
      </c>
      <c r="BE109" s="71">
        <v>0</v>
      </c>
      <c r="BF109" s="71" t="s">
        <v>270</v>
      </c>
      <c r="BG109" s="71" t="s">
        <v>270</v>
      </c>
      <c r="BH109" s="71" t="s">
        <v>271</v>
      </c>
      <c r="BI109" s="71" t="s">
        <v>429</v>
      </c>
      <c r="BJ109" s="71" t="s">
        <v>182</v>
      </c>
      <c r="BK109" s="71" t="s">
        <v>429</v>
      </c>
      <c r="BX109" s="71" t="s">
        <v>459</v>
      </c>
    </row>
    <row r="110" spans="1:76" hidden="1" x14ac:dyDescent="0.25">
      <c r="A110" s="71" t="s">
        <v>260</v>
      </c>
      <c r="B110" s="71" t="s">
        <v>278</v>
      </c>
      <c r="C110" s="71" t="s">
        <v>261</v>
      </c>
      <c r="D110" s="121">
        <v>36526</v>
      </c>
      <c r="E110" s="71" t="s">
        <v>260</v>
      </c>
      <c r="F110" s="71">
        <v>8074</v>
      </c>
      <c r="G110" s="71" t="s">
        <v>29</v>
      </c>
      <c r="H110" s="71" t="s">
        <v>162</v>
      </c>
      <c r="I110" s="71">
        <v>1</v>
      </c>
      <c r="J110" s="71" t="s">
        <v>452</v>
      </c>
      <c r="K110" s="71">
        <v>7</v>
      </c>
      <c r="L110" s="121">
        <v>45300</v>
      </c>
      <c r="M110" s="71" t="s">
        <v>430</v>
      </c>
      <c r="N110" s="71">
        <v>7</v>
      </c>
      <c r="O110" s="71" t="s">
        <v>129</v>
      </c>
      <c r="P110" s="71" t="s">
        <v>263</v>
      </c>
      <c r="Q110" s="71" t="s">
        <v>264</v>
      </c>
      <c r="R110" s="71">
        <v>1000</v>
      </c>
      <c r="S110" s="71" t="s">
        <v>265</v>
      </c>
      <c r="T110" s="71">
        <v>100</v>
      </c>
      <c r="U110" s="71">
        <v>300</v>
      </c>
      <c r="V110" s="71">
        <v>300</v>
      </c>
      <c r="W110" s="71">
        <v>0</v>
      </c>
      <c r="X110" s="71">
        <v>300</v>
      </c>
      <c r="Y110" s="71">
        <v>20</v>
      </c>
      <c r="Z110" s="71">
        <v>20</v>
      </c>
      <c r="AA110" s="71">
        <v>0</v>
      </c>
      <c r="AB110" s="71">
        <v>140</v>
      </c>
      <c r="AC110" s="71">
        <v>0</v>
      </c>
      <c r="AF110" s="71">
        <v>300</v>
      </c>
      <c r="AG110" s="71">
        <v>300</v>
      </c>
      <c r="AH110" s="71">
        <v>0</v>
      </c>
      <c r="AI110" s="71">
        <v>300</v>
      </c>
      <c r="AJ110" s="71">
        <v>20</v>
      </c>
      <c r="AK110" s="71">
        <v>20</v>
      </c>
      <c r="AL110" s="71">
        <v>0</v>
      </c>
      <c r="AM110" s="71">
        <v>140</v>
      </c>
      <c r="AN110" s="71">
        <v>0</v>
      </c>
      <c r="AQ110" s="71">
        <v>0</v>
      </c>
      <c r="AR110" s="71">
        <v>1</v>
      </c>
      <c r="AS110" s="71">
        <v>0</v>
      </c>
      <c r="AT110" s="71">
        <v>0</v>
      </c>
      <c r="AU110" s="71">
        <v>0</v>
      </c>
      <c r="AV110" s="71">
        <v>1</v>
      </c>
      <c r="AW110" s="71" t="s">
        <v>266</v>
      </c>
      <c r="AX110" s="71" t="s">
        <v>266</v>
      </c>
      <c r="AY110" s="71" t="s">
        <v>267</v>
      </c>
      <c r="AZ110" s="71" t="s">
        <v>268</v>
      </c>
      <c r="BA110" s="71" t="s">
        <v>303</v>
      </c>
      <c r="BB110" s="71" t="s">
        <v>304</v>
      </c>
      <c r="BC110" s="71">
        <v>25406154</v>
      </c>
      <c r="BD110" s="71" t="s">
        <v>393</v>
      </c>
      <c r="BE110" s="71">
        <v>0</v>
      </c>
      <c r="BF110" s="71" t="s">
        <v>270</v>
      </c>
      <c r="BG110" s="71" t="s">
        <v>270</v>
      </c>
      <c r="BH110" s="71" t="s">
        <v>271</v>
      </c>
      <c r="BI110" s="71" t="s">
        <v>429</v>
      </c>
      <c r="BJ110" s="71" t="s">
        <v>182</v>
      </c>
      <c r="BK110" s="71" t="s">
        <v>429</v>
      </c>
      <c r="BX110" s="71" t="s">
        <v>459</v>
      </c>
    </row>
    <row r="111" spans="1:76" hidden="1" x14ac:dyDescent="0.25">
      <c r="A111" s="71" t="s">
        <v>260</v>
      </c>
      <c r="B111" s="71" t="s">
        <v>278</v>
      </c>
      <c r="C111" s="71" t="s">
        <v>261</v>
      </c>
      <c r="D111" s="121">
        <v>36526</v>
      </c>
      <c r="E111" s="71" t="s">
        <v>260</v>
      </c>
      <c r="F111" s="71">
        <v>8043</v>
      </c>
      <c r="G111" s="71" t="s">
        <v>29</v>
      </c>
      <c r="H111" s="71" t="s">
        <v>162</v>
      </c>
      <c r="I111" s="71">
        <v>1</v>
      </c>
      <c r="J111" s="71" t="s">
        <v>452</v>
      </c>
      <c r="K111" s="71">
        <v>7</v>
      </c>
      <c r="L111" s="121">
        <v>45293</v>
      </c>
      <c r="M111" s="71" t="s">
        <v>460</v>
      </c>
      <c r="N111" s="71">
        <v>7</v>
      </c>
      <c r="O111" s="71" t="s">
        <v>129</v>
      </c>
      <c r="P111" s="71" t="s">
        <v>263</v>
      </c>
      <c r="Q111" s="71" t="s">
        <v>264</v>
      </c>
      <c r="R111" s="71">
        <v>1000</v>
      </c>
      <c r="S111" s="71" t="s">
        <v>265</v>
      </c>
      <c r="T111" s="71">
        <v>100</v>
      </c>
      <c r="U111" s="71">
        <v>450</v>
      </c>
      <c r="V111" s="71">
        <v>300</v>
      </c>
      <c r="W111" s="71">
        <v>0</v>
      </c>
      <c r="X111" s="71">
        <v>300</v>
      </c>
      <c r="Y111" s="71">
        <v>20</v>
      </c>
      <c r="Z111" s="71">
        <v>20</v>
      </c>
      <c r="AA111" s="71">
        <v>21.43</v>
      </c>
      <c r="AB111" s="71">
        <v>140</v>
      </c>
      <c r="AC111" s="71">
        <v>150</v>
      </c>
      <c r="AF111" s="71">
        <v>450</v>
      </c>
      <c r="AG111" s="71">
        <v>300</v>
      </c>
      <c r="AH111" s="71">
        <v>0</v>
      </c>
      <c r="AI111" s="71">
        <v>300</v>
      </c>
      <c r="AJ111" s="71">
        <v>20</v>
      </c>
      <c r="AK111" s="71">
        <v>20</v>
      </c>
      <c r="AL111" s="71">
        <v>21.43</v>
      </c>
      <c r="AM111" s="71">
        <v>140</v>
      </c>
      <c r="AN111" s="71">
        <v>150</v>
      </c>
      <c r="AQ111" s="71">
        <v>0</v>
      </c>
      <c r="AR111" s="71">
        <v>1</v>
      </c>
      <c r="AS111" s="71">
        <v>0</v>
      </c>
      <c r="AT111" s="71">
        <v>0</v>
      </c>
      <c r="AU111" s="71">
        <v>0</v>
      </c>
      <c r="AV111" s="71">
        <v>1</v>
      </c>
      <c r="AW111" s="71" t="s">
        <v>266</v>
      </c>
      <c r="AX111" s="71" t="s">
        <v>266</v>
      </c>
      <c r="AY111" s="71" t="s">
        <v>267</v>
      </c>
      <c r="AZ111" s="71" t="s">
        <v>268</v>
      </c>
      <c r="BA111" s="71" t="s">
        <v>303</v>
      </c>
      <c r="BB111" s="71" t="s">
        <v>304</v>
      </c>
      <c r="BC111" s="71">
        <v>25406154</v>
      </c>
      <c r="BD111" s="71" t="s">
        <v>393</v>
      </c>
      <c r="BE111" s="71">
        <v>0</v>
      </c>
      <c r="BF111" s="71" t="s">
        <v>270</v>
      </c>
      <c r="BG111" s="71" t="s">
        <v>270</v>
      </c>
      <c r="BH111" s="71" t="s">
        <v>271</v>
      </c>
      <c r="BI111" s="71" t="s">
        <v>429</v>
      </c>
      <c r="BJ111" s="71" t="s">
        <v>182</v>
      </c>
      <c r="BK111" s="71" t="s">
        <v>429</v>
      </c>
      <c r="BX111" s="71" t="s">
        <v>459</v>
      </c>
    </row>
    <row r="112" spans="1:76" hidden="1" x14ac:dyDescent="0.25">
      <c r="A112" s="71" t="s">
        <v>260</v>
      </c>
      <c r="B112" s="71" t="s">
        <v>278</v>
      </c>
      <c r="C112" s="71" t="s">
        <v>261</v>
      </c>
      <c r="D112" s="121">
        <v>36526</v>
      </c>
      <c r="E112" s="71" t="s">
        <v>260</v>
      </c>
      <c r="F112" s="71">
        <v>8019</v>
      </c>
      <c r="G112" s="71" t="s">
        <v>29</v>
      </c>
      <c r="H112" s="71" t="s">
        <v>162</v>
      </c>
      <c r="I112" s="71">
        <v>1</v>
      </c>
      <c r="J112" s="71" t="s">
        <v>452</v>
      </c>
      <c r="K112" s="71">
        <v>7</v>
      </c>
      <c r="L112" s="121">
        <v>45286</v>
      </c>
      <c r="M112" s="71" t="s">
        <v>456</v>
      </c>
      <c r="N112" s="71">
        <v>12</v>
      </c>
      <c r="O112" s="71" t="s">
        <v>129</v>
      </c>
      <c r="P112" s="71" t="s">
        <v>263</v>
      </c>
      <c r="Q112" s="71" t="s">
        <v>264</v>
      </c>
      <c r="R112" s="71">
        <v>1000</v>
      </c>
      <c r="S112" s="71" t="s">
        <v>265</v>
      </c>
      <c r="T112" s="71">
        <v>100</v>
      </c>
      <c r="U112" s="71">
        <v>450</v>
      </c>
      <c r="V112" s="71">
        <v>450</v>
      </c>
      <c r="W112" s="71">
        <v>0</v>
      </c>
      <c r="X112" s="71">
        <v>450</v>
      </c>
      <c r="Y112" s="71">
        <v>20</v>
      </c>
      <c r="Z112" s="71">
        <v>20</v>
      </c>
      <c r="AA112" s="71">
        <v>0</v>
      </c>
      <c r="AB112" s="71">
        <v>240</v>
      </c>
      <c r="AC112" s="71">
        <v>0</v>
      </c>
      <c r="AF112" s="71">
        <v>450</v>
      </c>
      <c r="AG112" s="71">
        <v>450</v>
      </c>
      <c r="AH112" s="71">
        <v>0</v>
      </c>
      <c r="AI112" s="71">
        <v>450</v>
      </c>
      <c r="AJ112" s="71">
        <v>20</v>
      </c>
      <c r="AK112" s="71">
        <v>20</v>
      </c>
      <c r="AL112" s="71">
        <v>0</v>
      </c>
      <c r="AM112" s="71">
        <v>240</v>
      </c>
      <c r="AN112" s="71">
        <v>0</v>
      </c>
      <c r="AQ112" s="71">
        <v>0</v>
      </c>
      <c r="AR112" s="71">
        <v>1</v>
      </c>
      <c r="AS112" s="71">
        <v>0</v>
      </c>
      <c r="AT112" s="71">
        <v>0</v>
      </c>
      <c r="AU112" s="71">
        <v>0</v>
      </c>
      <c r="AV112" s="71">
        <v>1</v>
      </c>
      <c r="AW112" s="71" t="s">
        <v>266</v>
      </c>
      <c r="AX112" s="71" t="s">
        <v>266</v>
      </c>
      <c r="AY112" s="71" t="s">
        <v>267</v>
      </c>
      <c r="AZ112" s="71" t="s">
        <v>268</v>
      </c>
      <c r="BA112" s="71" t="s">
        <v>303</v>
      </c>
      <c r="BB112" s="71" t="s">
        <v>304</v>
      </c>
      <c r="BC112" s="71">
        <v>25406154</v>
      </c>
      <c r="BD112" s="71" t="s">
        <v>393</v>
      </c>
      <c r="BE112" s="71">
        <v>0</v>
      </c>
      <c r="BF112" s="71" t="s">
        <v>270</v>
      </c>
      <c r="BG112" s="71" t="s">
        <v>270</v>
      </c>
      <c r="BH112" s="71" t="s">
        <v>271</v>
      </c>
      <c r="BI112" s="71" t="s">
        <v>429</v>
      </c>
      <c r="BJ112" s="71" t="s">
        <v>182</v>
      </c>
      <c r="BK112" s="71" t="s">
        <v>429</v>
      </c>
      <c r="BX112" s="71" t="s">
        <v>461</v>
      </c>
    </row>
    <row r="113" spans="1:76" hidden="1" x14ac:dyDescent="0.25">
      <c r="A113" s="71" t="s">
        <v>260</v>
      </c>
      <c r="B113" s="71" t="s">
        <v>278</v>
      </c>
      <c r="C113" s="71" t="s">
        <v>261</v>
      </c>
      <c r="D113" s="121">
        <v>36526</v>
      </c>
      <c r="E113" s="71" t="s">
        <v>260</v>
      </c>
      <c r="F113" s="71">
        <v>8103</v>
      </c>
      <c r="G113" s="71" t="s">
        <v>29</v>
      </c>
      <c r="H113" s="71" t="s">
        <v>153</v>
      </c>
      <c r="I113" s="71">
        <v>1</v>
      </c>
      <c r="J113" s="71" t="s">
        <v>432</v>
      </c>
      <c r="K113" s="71">
        <v>7</v>
      </c>
      <c r="L113" s="121">
        <v>45308</v>
      </c>
      <c r="M113" s="71" t="s">
        <v>462</v>
      </c>
      <c r="N113" s="71">
        <v>8</v>
      </c>
      <c r="O113" s="71" t="s">
        <v>133</v>
      </c>
      <c r="P113" s="71" t="s">
        <v>263</v>
      </c>
      <c r="Q113" s="71" t="s">
        <v>264</v>
      </c>
      <c r="R113" s="71">
        <v>1000</v>
      </c>
      <c r="S113" s="71" t="s">
        <v>265</v>
      </c>
      <c r="T113" s="71">
        <v>100</v>
      </c>
      <c r="U113" s="71">
        <v>950</v>
      </c>
      <c r="V113" s="71">
        <v>400</v>
      </c>
      <c r="W113" s="71">
        <v>0</v>
      </c>
      <c r="X113" s="71">
        <v>400</v>
      </c>
      <c r="Y113" s="71">
        <v>20</v>
      </c>
      <c r="Z113" s="71">
        <v>20</v>
      </c>
      <c r="AA113" s="71">
        <v>68.75</v>
      </c>
      <c r="AB113" s="71">
        <v>160</v>
      </c>
      <c r="AC113" s="71">
        <v>550</v>
      </c>
      <c r="AF113" s="71">
        <v>950</v>
      </c>
      <c r="AG113" s="71">
        <v>400</v>
      </c>
      <c r="AH113" s="71">
        <v>0</v>
      </c>
      <c r="AI113" s="71">
        <v>400</v>
      </c>
      <c r="AJ113" s="71">
        <v>20</v>
      </c>
      <c r="AK113" s="71">
        <v>20</v>
      </c>
      <c r="AL113" s="71">
        <v>68.75</v>
      </c>
      <c r="AM113" s="71">
        <v>160</v>
      </c>
      <c r="AN113" s="71">
        <v>550</v>
      </c>
      <c r="AQ113" s="71">
        <v>0</v>
      </c>
      <c r="AR113" s="71">
        <v>1</v>
      </c>
      <c r="AS113" s="71">
        <v>1</v>
      </c>
      <c r="AT113" s="71">
        <v>1</v>
      </c>
      <c r="AU113" s="71">
        <v>1</v>
      </c>
      <c r="AV113" s="71">
        <v>0</v>
      </c>
      <c r="AW113" s="71" t="s">
        <v>266</v>
      </c>
      <c r="AX113" s="71" t="s">
        <v>266</v>
      </c>
      <c r="AY113" s="71" t="s">
        <v>267</v>
      </c>
      <c r="AZ113" s="71" t="s">
        <v>268</v>
      </c>
      <c r="BA113" s="71" t="s">
        <v>391</v>
      </c>
      <c r="BB113" s="71" t="s">
        <v>392</v>
      </c>
      <c r="BC113" s="71">
        <v>25406154</v>
      </c>
      <c r="BD113" s="71" t="s">
        <v>393</v>
      </c>
      <c r="BE113" s="71">
        <v>0</v>
      </c>
      <c r="BF113" s="71" t="s">
        <v>270</v>
      </c>
      <c r="BG113" s="71" t="s">
        <v>463</v>
      </c>
      <c r="BH113" s="71" t="s">
        <v>271</v>
      </c>
      <c r="BI113" s="71" t="s">
        <v>429</v>
      </c>
      <c r="BJ113" s="71" t="s">
        <v>182</v>
      </c>
      <c r="BK113" s="71" t="s">
        <v>429</v>
      </c>
      <c r="BX113" s="71" t="s">
        <v>464</v>
      </c>
    </row>
    <row r="114" spans="1:76" hidden="1" x14ac:dyDescent="0.25">
      <c r="A114" s="71" t="s">
        <v>260</v>
      </c>
      <c r="B114" s="71" t="s">
        <v>278</v>
      </c>
      <c r="C114" s="71" t="s">
        <v>261</v>
      </c>
      <c r="D114" s="121">
        <v>36526</v>
      </c>
      <c r="E114" s="71" t="s">
        <v>260</v>
      </c>
      <c r="F114" s="71">
        <v>8072</v>
      </c>
      <c r="G114" s="71" t="s">
        <v>29</v>
      </c>
      <c r="H114" s="71" t="s">
        <v>153</v>
      </c>
      <c r="I114" s="71">
        <v>1</v>
      </c>
      <c r="J114" s="71" t="s">
        <v>432</v>
      </c>
      <c r="K114" s="71">
        <v>7</v>
      </c>
      <c r="L114" s="121">
        <v>45300</v>
      </c>
      <c r="M114" s="71" t="s">
        <v>465</v>
      </c>
      <c r="N114" s="71">
        <v>7</v>
      </c>
      <c r="O114" s="71" t="s">
        <v>133</v>
      </c>
      <c r="P114" s="71" t="s">
        <v>263</v>
      </c>
      <c r="Q114" s="71" t="s">
        <v>264</v>
      </c>
      <c r="R114" s="71">
        <v>1000</v>
      </c>
      <c r="S114" s="71" t="s">
        <v>265</v>
      </c>
      <c r="T114" s="71">
        <v>100</v>
      </c>
      <c r="U114" s="71">
        <v>1000</v>
      </c>
      <c r="V114" s="71">
        <v>950</v>
      </c>
      <c r="W114" s="71">
        <v>0</v>
      </c>
      <c r="X114" s="71">
        <v>950</v>
      </c>
      <c r="Y114" s="71">
        <v>20</v>
      </c>
      <c r="Z114" s="71">
        <v>20</v>
      </c>
      <c r="AA114" s="71">
        <v>7.14</v>
      </c>
      <c r="AB114" s="71">
        <v>140</v>
      </c>
      <c r="AC114" s="71">
        <v>50</v>
      </c>
      <c r="AF114" s="71">
        <v>1000</v>
      </c>
      <c r="AG114" s="71">
        <v>950</v>
      </c>
      <c r="AH114" s="71">
        <v>0</v>
      </c>
      <c r="AI114" s="71">
        <v>950</v>
      </c>
      <c r="AJ114" s="71">
        <v>20</v>
      </c>
      <c r="AK114" s="71">
        <v>20</v>
      </c>
      <c r="AL114" s="71">
        <v>7.14</v>
      </c>
      <c r="AM114" s="71">
        <v>140</v>
      </c>
      <c r="AN114" s="71">
        <v>50</v>
      </c>
      <c r="AQ114" s="71">
        <v>0</v>
      </c>
      <c r="AR114" s="71">
        <v>1</v>
      </c>
      <c r="AS114" s="71">
        <v>1</v>
      </c>
      <c r="AT114" s="71">
        <v>1</v>
      </c>
      <c r="AU114" s="71">
        <v>1</v>
      </c>
      <c r="AV114" s="71">
        <v>0</v>
      </c>
      <c r="AW114" s="71" t="s">
        <v>266</v>
      </c>
      <c r="AX114" s="71" t="s">
        <v>266</v>
      </c>
      <c r="AY114" s="71" t="s">
        <v>267</v>
      </c>
      <c r="AZ114" s="71" t="s">
        <v>268</v>
      </c>
      <c r="BA114" s="71" t="s">
        <v>391</v>
      </c>
      <c r="BB114" s="71" t="s">
        <v>392</v>
      </c>
      <c r="BC114" s="71">
        <v>25406154</v>
      </c>
      <c r="BD114" s="71" t="s">
        <v>393</v>
      </c>
      <c r="BE114" s="71">
        <v>0</v>
      </c>
      <c r="BF114" s="71" t="s">
        <v>270</v>
      </c>
      <c r="BG114" s="71" t="s">
        <v>466</v>
      </c>
      <c r="BH114" s="71" t="s">
        <v>271</v>
      </c>
      <c r="BI114" s="71" t="s">
        <v>429</v>
      </c>
      <c r="BJ114" s="71" t="s">
        <v>182</v>
      </c>
      <c r="BK114" s="71" t="s">
        <v>429</v>
      </c>
      <c r="BX114" s="71" t="s">
        <v>464</v>
      </c>
    </row>
    <row r="115" spans="1:76" hidden="1" x14ac:dyDescent="0.25">
      <c r="A115" s="71" t="s">
        <v>260</v>
      </c>
      <c r="B115" s="71" t="s">
        <v>278</v>
      </c>
      <c r="C115" s="71" t="s">
        <v>261</v>
      </c>
      <c r="D115" s="121">
        <v>36526</v>
      </c>
      <c r="E115" s="71" t="s">
        <v>260</v>
      </c>
      <c r="F115" s="71">
        <v>8041</v>
      </c>
      <c r="G115" s="71" t="s">
        <v>29</v>
      </c>
      <c r="H115" s="71" t="s">
        <v>153</v>
      </c>
      <c r="I115" s="71">
        <v>1</v>
      </c>
      <c r="J115" s="71" t="s">
        <v>432</v>
      </c>
      <c r="K115" s="71">
        <v>7</v>
      </c>
      <c r="L115" s="121">
        <v>45293</v>
      </c>
      <c r="M115" s="71" t="s">
        <v>467</v>
      </c>
      <c r="N115" s="71">
        <v>7</v>
      </c>
      <c r="O115" s="71" t="s">
        <v>133</v>
      </c>
      <c r="P115" s="71" t="s">
        <v>263</v>
      </c>
      <c r="Q115" s="71" t="s">
        <v>264</v>
      </c>
      <c r="R115" s="71">
        <v>1000</v>
      </c>
      <c r="S115" s="71" t="s">
        <v>265</v>
      </c>
      <c r="T115" s="71">
        <v>100</v>
      </c>
      <c r="U115" s="71">
        <v>250</v>
      </c>
      <c r="V115" s="71">
        <v>200</v>
      </c>
      <c r="W115" s="71">
        <v>800</v>
      </c>
      <c r="X115" s="71">
        <v>1000</v>
      </c>
      <c r="Y115" s="71">
        <v>20</v>
      </c>
      <c r="Z115" s="71">
        <v>20</v>
      </c>
      <c r="AA115" s="71">
        <v>7.14</v>
      </c>
      <c r="AB115" s="71">
        <v>140</v>
      </c>
      <c r="AC115" s="71">
        <v>50</v>
      </c>
      <c r="AF115" s="71">
        <v>250</v>
      </c>
      <c r="AG115" s="71">
        <v>200</v>
      </c>
      <c r="AH115" s="71">
        <v>800</v>
      </c>
      <c r="AI115" s="71">
        <v>1000</v>
      </c>
      <c r="AJ115" s="71">
        <v>20</v>
      </c>
      <c r="AK115" s="71">
        <v>20</v>
      </c>
      <c r="AL115" s="71">
        <v>7.14</v>
      </c>
      <c r="AM115" s="71">
        <v>140</v>
      </c>
      <c r="AN115" s="71">
        <v>50</v>
      </c>
      <c r="AQ115" s="71">
        <v>0</v>
      </c>
      <c r="AR115" s="71">
        <v>1</v>
      </c>
      <c r="AS115" s="71">
        <v>1</v>
      </c>
      <c r="AT115" s="71">
        <v>1</v>
      </c>
      <c r="AU115" s="71">
        <v>1</v>
      </c>
      <c r="AV115" s="71">
        <v>0</v>
      </c>
      <c r="AW115" s="71" t="s">
        <v>266</v>
      </c>
      <c r="AX115" s="71" t="s">
        <v>266</v>
      </c>
      <c r="AY115" s="71" t="s">
        <v>267</v>
      </c>
      <c r="AZ115" s="71" t="s">
        <v>268</v>
      </c>
      <c r="BA115" s="71" t="s">
        <v>391</v>
      </c>
      <c r="BB115" s="71" t="s">
        <v>392</v>
      </c>
      <c r="BC115" s="71">
        <v>25406154</v>
      </c>
      <c r="BD115" s="71" t="s">
        <v>393</v>
      </c>
      <c r="BE115" s="71">
        <v>0</v>
      </c>
      <c r="BF115" s="71" t="s">
        <v>270</v>
      </c>
      <c r="BG115" s="71" t="s">
        <v>270</v>
      </c>
      <c r="BH115" s="71" t="s">
        <v>271</v>
      </c>
      <c r="BI115" s="71" t="s">
        <v>429</v>
      </c>
      <c r="BJ115" s="71" t="s">
        <v>182</v>
      </c>
      <c r="BK115" s="71" t="s">
        <v>429</v>
      </c>
      <c r="BX115" s="71" t="s">
        <v>464</v>
      </c>
    </row>
    <row r="116" spans="1:76" hidden="1" x14ac:dyDescent="0.25">
      <c r="A116" s="71" t="s">
        <v>260</v>
      </c>
      <c r="B116" s="71" t="s">
        <v>278</v>
      </c>
      <c r="C116" s="71" t="s">
        <v>261</v>
      </c>
      <c r="D116" s="121">
        <v>36526</v>
      </c>
      <c r="E116" s="71" t="s">
        <v>260</v>
      </c>
      <c r="F116" s="71">
        <v>8017</v>
      </c>
      <c r="G116" s="71" t="s">
        <v>29</v>
      </c>
      <c r="H116" s="71" t="s">
        <v>153</v>
      </c>
      <c r="I116" s="71">
        <v>1</v>
      </c>
      <c r="J116" s="71" t="s">
        <v>432</v>
      </c>
      <c r="K116" s="71">
        <v>7</v>
      </c>
      <c r="L116" s="121">
        <v>45286</v>
      </c>
      <c r="M116" s="71" t="s">
        <v>447</v>
      </c>
      <c r="N116" s="71">
        <v>12</v>
      </c>
      <c r="O116" s="71" t="s">
        <v>133</v>
      </c>
      <c r="P116" s="71" t="s">
        <v>263</v>
      </c>
      <c r="Q116" s="71" t="s">
        <v>264</v>
      </c>
      <c r="R116" s="71">
        <v>1000</v>
      </c>
      <c r="S116" s="71" t="s">
        <v>265</v>
      </c>
      <c r="T116" s="71">
        <v>100</v>
      </c>
      <c r="U116" s="71">
        <v>250</v>
      </c>
      <c r="V116" s="71">
        <v>250</v>
      </c>
      <c r="W116" s="71">
        <v>0</v>
      </c>
      <c r="X116" s="71">
        <v>250</v>
      </c>
      <c r="Y116" s="71">
        <v>20</v>
      </c>
      <c r="Z116" s="71">
        <v>20</v>
      </c>
      <c r="AA116" s="71">
        <v>0</v>
      </c>
      <c r="AB116" s="71">
        <v>240</v>
      </c>
      <c r="AC116" s="71">
        <v>0</v>
      </c>
      <c r="AF116" s="71">
        <v>250</v>
      </c>
      <c r="AG116" s="71">
        <v>250</v>
      </c>
      <c r="AH116" s="71">
        <v>0</v>
      </c>
      <c r="AI116" s="71">
        <v>250</v>
      </c>
      <c r="AJ116" s="71">
        <v>20</v>
      </c>
      <c r="AK116" s="71">
        <v>20</v>
      </c>
      <c r="AL116" s="71">
        <v>0</v>
      </c>
      <c r="AM116" s="71">
        <v>240</v>
      </c>
      <c r="AN116" s="71">
        <v>0</v>
      </c>
      <c r="AQ116" s="71">
        <v>0</v>
      </c>
      <c r="AR116" s="71">
        <v>1</v>
      </c>
      <c r="AS116" s="71">
        <v>1</v>
      </c>
      <c r="AT116" s="71">
        <v>1</v>
      </c>
      <c r="AU116" s="71">
        <v>1</v>
      </c>
      <c r="AV116" s="71">
        <v>0</v>
      </c>
      <c r="AW116" s="71" t="s">
        <v>266</v>
      </c>
      <c r="AX116" s="71" t="s">
        <v>266</v>
      </c>
      <c r="AY116" s="71" t="s">
        <v>267</v>
      </c>
      <c r="AZ116" s="71" t="s">
        <v>268</v>
      </c>
      <c r="BA116" s="71" t="s">
        <v>391</v>
      </c>
      <c r="BB116" s="71" t="s">
        <v>392</v>
      </c>
      <c r="BC116" s="71">
        <v>25406154</v>
      </c>
      <c r="BD116" s="71" t="s">
        <v>393</v>
      </c>
      <c r="BE116" s="71">
        <v>0</v>
      </c>
      <c r="BF116" s="71" t="s">
        <v>270</v>
      </c>
      <c r="BG116" s="71" t="s">
        <v>466</v>
      </c>
      <c r="BH116" s="71" t="s">
        <v>271</v>
      </c>
      <c r="BI116" s="71" t="s">
        <v>429</v>
      </c>
      <c r="BJ116" s="71" t="s">
        <v>182</v>
      </c>
      <c r="BK116" s="71" t="s">
        <v>429</v>
      </c>
      <c r="BX116" s="71" t="s">
        <v>468</v>
      </c>
    </row>
    <row r="117" spans="1:76" hidden="1" x14ac:dyDescent="0.25">
      <c r="A117" s="71" t="s">
        <v>260</v>
      </c>
      <c r="B117" s="71" t="s">
        <v>278</v>
      </c>
      <c r="C117" s="71" t="s">
        <v>261</v>
      </c>
      <c r="D117" s="121">
        <v>36526</v>
      </c>
      <c r="E117" s="71" t="s">
        <v>260</v>
      </c>
      <c r="F117" s="71">
        <v>8103</v>
      </c>
      <c r="G117" s="71" t="s">
        <v>29</v>
      </c>
      <c r="H117" s="71" t="s">
        <v>152</v>
      </c>
      <c r="I117" s="71">
        <v>1</v>
      </c>
      <c r="J117" s="71" t="s">
        <v>469</v>
      </c>
      <c r="K117" s="71">
        <v>7</v>
      </c>
      <c r="L117" s="121">
        <v>45308</v>
      </c>
      <c r="M117" s="71" t="s">
        <v>470</v>
      </c>
      <c r="N117" s="71">
        <v>8</v>
      </c>
      <c r="O117" s="71" t="s">
        <v>133</v>
      </c>
      <c r="P117" s="71" t="s">
        <v>263</v>
      </c>
      <c r="Q117" s="71" t="s">
        <v>264</v>
      </c>
      <c r="R117" s="71">
        <v>1000</v>
      </c>
      <c r="S117" s="71" t="s">
        <v>265</v>
      </c>
      <c r="T117" s="71">
        <v>100</v>
      </c>
      <c r="U117" s="71">
        <v>500</v>
      </c>
      <c r="V117" s="71">
        <v>300</v>
      </c>
      <c r="W117" s="71">
        <v>500</v>
      </c>
      <c r="X117" s="71">
        <v>800</v>
      </c>
      <c r="Y117" s="71">
        <v>40</v>
      </c>
      <c r="Z117" s="71">
        <v>40</v>
      </c>
      <c r="AA117" s="71">
        <v>25</v>
      </c>
      <c r="AB117" s="71">
        <v>320</v>
      </c>
      <c r="AC117" s="71">
        <v>200</v>
      </c>
      <c r="AF117" s="71">
        <v>500</v>
      </c>
      <c r="AG117" s="71">
        <v>300</v>
      </c>
      <c r="AH117" s="71">
        <v>500</v>
      </c>
      <c r="AI117" s="71">
        <v>800</v>
      </c>
      <c r="AJ117" s="71">
        <v>40</v>
      </c>
      <c r="AK117" s="71">
        <v>40</v>
      </c>
      <c r="AL117" s="71">
        <v>25</v>
      </c>
      <c r="AM117" s="71">
        <v>320</v>
      </c>
      <c r="AN117" s="71">
        <v>200</v>
      </c>
      <c r="AQ117" s="71">
        <v>0</v>
      </c>
      <c r="AR117" s="71">
        <v>1</v>
      </c>
      <c r="AS117" s="71">
        <v>1</v>
      </c>
      <c r="AT117" s="71">
        <v>1</v>
      </c>
      <c r="AU117" s="71">
        <v>1</v>
      </c>
      <c r="AV117" s="71">
        <v>0</v>
      </c>
      <c r="AW117" s="71" t="s">
        <v>266</v>
      </c>
      <c r="AX117" s="71" t="s">
        <v>266</v>
      </c>
      <c r="AY117" s="71" t="s">
        <v>267</v>
      </c>
      <c r="AZ117" s="71" t="s">
        <v>268</v>
      </c>
      <c r="BA117" s="71" t="s">
        <v>391</v>
      </c>
      <c r="BB117" s="71" t="s">
        <v>392</v>
      </c>
      <c r="BC117" s="71">
        <v>25406154</v>
      </c>
      <c r="BD117" s="71" t="s">
        <v>393</v>
      </c>
      <c r="BE117" s="71">
        <v>0</v>
      </c>
      <c r="BF117" s="71" t="s">
        <v>270</v>
      </c>
      <c r="BG117" s="71" t="s">
        <v>471</v>
      </c>
      <c r="BH117" s="71" t="s">
        <v>271</v>
      </c>
      <c r="BI117" s="71" t="s">
        <v>429</v>
      </c>
      <c r="BJ117" s="71" t="s">
        <v>182</v>
      </c>
      <c r="BK117" s="71" t="s">
        <v>429</v>
      </c>
      <c r="BX117" s="71" t="s">
        <v>472</v>
      </c>
    </row>
    <row r="118" spans="1:76" hidden="1" x14ac:dyDescent="0.25">
      <c r="A118" s="71" t="s">
        <v>260</v>
      </c>
      <c r="B118" s="71" t="s">
        <v>278</v>
      </c>
      <c r="C118" s="71" t="s">
        <v>261</v>
      </c>
      <c r="D118" s="121">
        <v>36526</v>
      </c>
      <c r="E118" s="71" t="s">
        <v>260</v>
      </c>
      <c r="F118" s="71">
        <v>8072</v>
      </c>
      <c r="G118" s="71" t="s">
        <v>29</v>
      </c>
      <c r="H118" s="71" t="s">
        <v>152</v>
      </c>
      <c r="I118" s="71">
        <v>1</v>
      </c>
      <c r="J118" s="71" t="s">
        <v>469</v>
      </c>
      <c r="K118" s="71">
        <v>7</v>
      </c>
      <c r="L118" s="121">
        <v>45300</v>
      </c>
      <c r="M118" s="71" t="s">
        <v>473</v>
      </c>
      <c r="N118" s="71">
        <v>7</v>
      </c>
      <c r="O118" s="71" t="s">
        <v>133</v>
      </c>
      <c r="P118" s="71" t="s">
        <v>263</v>
      </c>
      <c r="Q118" s="71" t="s">
        <v>264</v>
      </c>
      <c r="R118" s="71">
        <v>1000</v>
      </c>
      <c r="S118" s="71" t="s">
        <v>265</v>
      </c>
      <c r="T118" s="71">
        <v>100</v>
      </c>
      <c r="U118" s="71">
        <v>1000</v>
      </c>
      <c r="V118" s="71">
        <v>500</v>
      </c>
      <c r="W118" s="71">
        <v>0</v>
      </c>
      <c r="X118" s="71">
        <v>500</v>
      </c>
      <c r="Y118" s="71">
        <v>40</v>
      </c>
      <c r="Z118" s="71">
        <v>40</v>
      </c>
      <c r="AA118" s="71">
        <v>71.430000000000007</v>
      </c>
      <c r="AB118" s="71">
        <v>280</v>
      </c>
      <c r="AC118" s="71">
        <v>500</v>
      </c>
      <c r="AF118" s="71">
        <v>1000</v>
      </c>
      <c r="AG118" s="71">
        <v>500</v>
      </c>
      <c r="AH118" s="71">
        <v>0</v>
      </c>
      <c r="AI118" s="71">
        <v>500</v>
      </c>
      <c r="AJ118" s="71">
        <v>40</v>
      </c>
      <c r="AK118" s="71">
        <v>40</v>
      </c>
      <c r="AL118" s="71">
        <v>71.430000000000007</v>
      </c>
      <c r="AM118" s="71">
        <v>280</v>
      </c>
      <c r="AN118" s="71">
        <v>500</v>
      </c>
      <c r="AQ118" s="71">
        <v>0</v>
      </c>
      <c r="AR118" s="71">
        <v>1</v>
      </c>
      <c r="AS118" s="71">
        <v>1</v>
      </c>
      <c r="AT118" s="71">
        <v>1</v>
      </c>
      <c r="AU118" s="71">
        <v>1</v>
      </c>
      <c r="AV118" s="71">
        <v>0</v>
      </c>
      <c r="AW118" s="71" t="s">
        <v>266</v>
      </c>
      <c r="AX118" s="71" t="s">
        <v>266</v>
      </c>
      <c r="AY118" s="71" t="s">
        <v>267</v>
      </c>
      <c r="AZ118" s="71" t="s">
        <v>268</v>
      </c>
      <c r="BA118" s="71" t="s">
        <v>391</v>
      </c>
      <c r="BB118" s="71" t="s">
        <v>392</v>
      </c>
      <c r="BC118" s="71">
        <v>25406154</v>
      </c>
      <c r="BD118" s="71" t="s">
        <v>393</v>
      </c>
      <c r="BE118" s="71">
        <v>0</v>
      </c>
      <c r="BF118" s="71" t="s">
        <v>270</v>
      </c>
      <c r="BG118" s="71" t="s">
        <v>270</v>
      </c>
      <c r="BH118" s="71" t="s">
        <v>271</v>
      </c>
      <c r="BI118" s="71" t="s">
        <v>429</v>
      </c>
      <c r="BJ118" s="71" t="s">
        <v>182</v>
      </c>
      <c r="BK118" s="71" t="s">
        <v>429</v>
      </c>
      <c r="BX118" s="71" t="s">
        <v>464</v>
      </c>
    </row>
    <row r="119" spans="1:76" hidden="1" x14ac:dyDescent="0.25">
      <c r="A119" s="71" t="s">
        <v>260</v>
      </c>
      <c r="B119" s="71" t="s">
        <v>278</v>
      </c>
      <c r="C119" s="71" t="s">
        <v>261</v>
      </c>
      <c r="D119" s="121">
        <v>36526</v>
      </c>
      <c r="E119" s="71" t="s">
        <v>260</v>
      </c>
      <c r="F119" s="71">
        <v>8041</v>
      </c>
      <c r="G119" s="71" t="s">
        <v>29</v>
      </c>
      <c r="H119" s="71" t="s">
        <v>152</v>
      </c>
      <c r="I119" s="71">
        <v>1</v>
      </c>
      <c r="J119" s="71" t="s">
        <v>469</v>
      </c>
      <c r="K119" s="71">
        <v>7</v>
      </c>
      <c r="L119" s="121">
        <v>45293</v>
      </c>
      <c r="M119" s="71" t="s">
        <v>467</v>
      </c>
      <c r="N119" s="71">
        <v>7</v>
      </c>
      <c r="O119" s="71" t="s">
        <v>133</v>
      </c>
      <c r="P119" s="71" t="s">
        <v>263</v>
      </c>
      <c r="Q119" s="71" t="s">
        <v>264</v>
      </c>
      <c r="R119" s="71">
        <v>1000</v>
      </c>
      <c r="S119" s="71" t="s">
        <v>265</v>
      </c>
      <c r="T119" s="71">
        <v>100</v>
      </c>
      <c r="U119" s="71">
        <v>800</v>
      </c>
      <c r="V119" s="71">
        <v>600</v>
      </c>
      <c r="W119" s="71">
        <v>400</v>
      </c>
      <c r="X119" s="71">
        <v>1000</v>
      </c>
      <c r="Y119" s="71">
        <v>40</v>
      </c>
      <c r="Z119" s="71">
        <v>40</v>
      </c>
      <c r="AA119" s="71">
        <v>28.57</v>
      </c>
      <c r="AB119" s="71">
        <v>280</v>
      </c>
      <c r="AC119" s="71">
        <v>200</v>
      </c>
      <c r="AF119" s="71">
        <v>800</v>
      </c>
      <c r="AG119" s="71">
        <v>600</v>
      </c>
      <c r="AH119" s="71">
        <v>400</v>
      </c>
      <c r="AI119" s="71">
        <v>1000</v>
      </c>
      <c r="AJ119" s="71">
        <v>40</v>
      </c>
      <c r="AK119" s="71">
        <v>40</v>
      </c>
      <c r="AL119" s="71">
        <v>28.57</v>
      </c>
      <c r="AM119" s="71">
        <v>280</v>
      </c>
      <c r="AN119" s="71">
        <v>200</v>
      </c>
      <c r="AQ119" s="71">
        <v>0</v>
      </c>
      <c r="AR119" s="71">
        <v>1</v>
      </c>
      <c r="AS119" s="71">
        <v>1</v>
      </c>
      <c r="AT119" s="71">
        <v>1</v>
      </c>
      <c r="AU119" s="71">
        <v>1</v>
      </c>
      <c r="AV119" s="71">
        <v>0</v>
      </c>
      <c r="AW119" s="71" t="s">
        <v>266</v>
      </c>
      <c r="AX119" s="71" t="s">
        <v>266</v>
      </c>
      <c r="AY119" s="71" t="s">
        <v>267</v>
      </c>
      <c r="AZ119" s="71" t="s">
        <v>268</v>
      </c>
      <c r="BA119" s="71" t="s">
        <v>391</v>
      </c>
      <c r="BB119" s="71" t="s">
        <v>392</v>
      </c>
      <c r="BC119" s="71">
        <v>25406154</v>
      </c>
      <c r="BD119" s="71" t="s">
        <v>393</v>
      </c>
      <c r="BE119" s="71">
        <v>0</v>
      </c>
      <c r="BF119" s="71" t="s">
        <v>270</v>
      </c>
      <c r="BG119" s="71" t="s">
        <v>270</v>
      </c>
      <c r="BH119" s="71" t="s">
        <v>271</v>
      </c>
      <c r="BI119" s="71" t="s">
        <v>429</v>
      </c>
      <c r="BJ119" s="71" t="s">
        <v>182</v>
      </c>
      <c r="BK119" s="71" t="s">
        <v>429</v>
      </c>
      <c r="BX119" s="71" t="s">
        <v>472</v>
      </c>
    </row>
    <row r="120" spans="1:76" hidden="1" x14ac:dyDescent="0.25">
      <c r="A120" s="71" t="s">
        <v>260</v>
      </c>
      <c r="B120" s="71" t="s">
        <v>278</v>
      </c>
      <c r="C120" s="71" t="s">
        <v>261</v>
      </c>
      <c r="D120" s="121">
        <v>36526</v>
      </c>
      <c r="E120" s="71" t="s">
        <v>260</v>
      </c>
      <c r="F120" s="71">
        <v>8017</v>
      </c>
      <c r="G120" s="71" t="s">
        <v>29</v>
      </c>
      <c r="H120" s="71" t="s">
        <v>152</v>
      </c>
      <c r="I120" s="71">
        <v>1</v>
      </c>
      <c r="J120" s="71" t="s">
        <v>469</v>
      </c>
      <c r="K120" s="71">
        <v>7</v>
      </c>
      <c r="L120" s="121">
        <v>45286</v>
      </c>
      <c r="M120" s="71" t="s">
        <v>333</v>
      </c>
      <c r="N120" s="71">
        <v>12</v>
      </c>
      <c r="O120" s="71" t="s">
        <v>133</v>
      </c>
      <c r="P120" s="71" t="s">
        <v>263</v>
      </c>
      <c r="Q120" s="71" t="s">
        <v>264</v>
      </c>
      <c r="R120" s="71">
        <v>1000</v>
      </c>
      <c r="S120" s="71" t="s">
        <v>265</v>
      </c>
      <c r="T120" s="71">
        <v>100</v>
      </c>
      <c r="U120" s="71">
        <v>1000</v>
      </c>
      <c r="V120" s="71">
        <v>650</v>
      </c>
      <c r="W120" s="71">
        <v>150</v>
      </c>
      <c r="X120" s="71">
        <v>800</v>
      </c>
      <c r="Y120" s="71">
        <v>40</v>
      </c>
      <c r="Z120" s="71">
        <v>40</v>
      </c>
      <c r="AA120" s="71">
        <v>29.17</v>
      </c>
      <c r="AB120" s="71">
        <v>480</v>
      </c>
      <c r="AC120" s="71">
        <v>350</v>
      </c>
      <c r="AF120" s="71">
        <v>1000</v>
      </c>
      <c r="AG120" s="71">
        <v>650</v>
      </c>
      <c r="AH120" s="71">
        <v>150</v>
      </c>
      <c r="AI120" s="71">
        <v>800</v>
      </c>
      <c r="AJ120" s="71">
        <v>40</v>
      </c>
      <c r="AK120" s="71">
        <v>40</v>
      </c>
      <c r="AL120" s="71">
        <v>29.17</v>
      </c>
      <c r="AM120" s="71">
        <v>480</v>
      </c>
      <c r="AN120" s="71">
        <v>350</v>
      </c>
      <c r="AQ120" s="71">
        <v>0</v>
      </c>
      <c r="AR120" s="71">
        <v>1</v>
      </c>
      <c r="AS120" s="71">
        <v>1</v>
      </c>
      <c r="AT120" s="71">
        <v>1</v>
      </c>
      <c r="AU120" s="71">
        <v>1</v>
      </c>
      <c r="AV120" s="71">
        <v>0</v>
      </c>
      <c r="AW120" s="71" t="s">
        <v>266</v>
      </c>
      <c r="AX120" s="71" t="s">
        <v>266</v>
      </c>
      <c r="AY120" s="71" t="s">
        <v>267</v>
      </c>
      <c r="AZ120" s="71" t="s">
        <v>268</v>
      </c>
      <c r="BA120" s="71" t="s">
        <v>391</v>
      </c>
      <c r="BB120" s="71" t="s">
        <v>392</v>
      </c>
      <c r="BC120" s="71">
        <v>25406154</v>
      </c>
      <c r="BD120" s="71" t="s">
        <v>393</v>
      </c>
      <c r="BE120" s="71">
        <v>0</v>
      </c>
      <c r="BF120" s="71" t="s">
        <v>270</v>
      </c>
      <c r="BG120" s="71" t="s">
        <v>270</v>
      </c>
      <c r="BH120" s="71" t="s">
        <v>271</v>
      </c>
      <c r="BI120" s="71" t="s">
        <v>429</v>
      </c>
      <c r="BJ120" s="71" t="s">
        <v>182</v>
      </c>
      <c r="BK120" s="71" t="s">
        <v>429</v>
      </c>
      <c r="BX120" s="71" t="s">
        <v>474</v>
      </c>
    </row>
    <row r="121" spans="1:76" hidden="1" x14ac:dyDescent="0.25">
      <c r="A121" s="71" t="s">
        <v>260</v>
      </c>
      <c r="B121" s="71" t="s">
        <v>278</v>
      </c>
      <c r="C121" s="71" t="s">
        <v>261</v>
      </c>
      <c r="D121" s="121">
        <v>36526</v>
      </c>
      <c r="E121" s="71" t="s">
        <v>260</v>
      </c>
      <c r="F121" s="71">
        <v>8103</v>
      </c>
      <c r="G121" s="71" t="s">
        <v>29</v>
      </c>
      <c r="H121" s="71" t="s">
        <v>475</v>
      </c>
      <c r="I121" s="71">
        <v>1</v>
      </c>
      <c r="J121" s="71" t="s">
        <v>262</v>
      </c>
      <c r="K121" s="71">
        <v>0</v>
      </c>
      <c r="L121" s="121">
        <v>45308</v>
      </c>
      <c r="M121" s="71" t="s">
        <v>470</v>
      </c>
      <c r="N121" s="71">
        <v>8</v>
      </c>
      <c r="O121" s="71" t="s">
        <v>133</v>
      </c>
      <c r="P121" s="71" t="s">
        <v>263</v>
      </c>
      <c r="Q121" s="71" t="s">
        <v>264</v>
      </c>
      <c r="R121" s="71">
        <v>2000</v>
      </c>
      <c r="S121" s="71" t="s">
        <v>265</v>
      </c>
      <c r="T121" s="71">
        <v>100</v>
      </c>
      <c r="U121" s="71">
        <v>0</v>
      </c>
      <c r="V121" s="71">
        <v>0</v>
      </c>
      <c r="W121" s="71">
        <v>0</v>
      </c>
      <c r="X121" s="71">
        <v>0</v>
      </c>
      <c r="Y121" s="71">
        <v>50</v>
      </c>
      <c r="Z121" s="71">
        <v>50</v>
      </c>
      <c r="AA121" s="71">
        <v>0</v>
      </c>
      <c r="AB121" s="71">
        <v>400</v>
      </c>
      <c r="AC121" s="71">
        <v>0</v>
      </c>
      <c r="AF121" s="71">
        <v>0</v>
      </c>
      <c r="AG121" s="71">
        <v>0</v>
      </c>
      <c r="AH121" s="71">
        <v>0</v>
      </c>
      <c r="AI121" s="71">
        <v>0</v>
      </c>
      <c r="AJ121" s="71">
        <v>50</v>
      </c>
      <c r="AK121" s="71">
        <v>50</v>
      </c>
      <c r="AL121" s="71">
        <v>0</v>
      </c>
      <c r="AM121" s="71">
        <v>400</v>
      </c>
      <c r="AN121" s="71">
        <v>0</v>
      </c>
      <c r="AQ121" s="71">
        <v>0</v>
      </c>
      <c r="AR121" s="71">
        <v>1</v>
      </c>
      <c r="AS121" s="71">
        <v>1</v>
      </c>
      <c r="AT121" s="71">
        <v>1</v>
      </c>
      <c r="AU121" s="71">
        <v>1</v>
      </c>
      <c r="AV121" s="71">
        <v>0</v>
      </c>
      <c r="AW121" s="71" t="s">
        <v>266</v>
      </c>
      <c r="AX121" s="71" t="s">
        <v>266</v>
      </c>
      <c r="AY121" s="71" t="s">
        <v>267</v>
      </c>
      <c r="AZ121" s="71" t="s">
        <v>268</v>
      </c>
      <c r="BA121" s="71" t="s">
        <v>391</v>
      </c>
      <c r="BB121" s="71" t="s">
        <v>392</v>
      </c>
      <c r="BC121" s="71">
        <v>25406154</v>
      </c>
      <c r="BD121" s="71" t="s">
        <v>393</v>
      </c>
      <c r="BE121" s="71">
        <v>0</v>
      </c>
      <c r="BF121" s="71" t="s">
        <v>270</v>
      </c>
      <c r="BG121" s="71" t="s">
        <v>270</v>
      </c>
      <c r="BH121" s="71" t="s">
        <v>271</v>
      </c>
      <c r="BI121" s="71" t="s">
        <v>429</v>
      </c>
      <c r="BJ121" s="71" t="s">
        <v>182</v>
      </c>
      <c r="BK121" s="71" t="s">
        <v>429</v>
      </c>
      <c r="BX121" s="71" t="s">
        <v>476</v>
      </c>
    </row>
    <row r="122" spans="1:76" hidden="1" x14ac:dyDescent="0.25">
      <c r="A122" s="71" t="s">
        <v>260</v>
      </c>
      <c r="B122" s="71" t="s">
        <v>278</v>
      </c>
      <c r="C122" s="71" t="s">
        <v>261</v>
      </c>
      <c r="D122" s="121">
        <v>36526</v>
      </c>
      <c r="E122" s="71" t="s">
        <v>260</v>
      </c>
      <c r="F122" s="71">
        <v>8072</v>
      </c>
      <c r="G122" s="71" t="s">
        <v>29</v>
      </c>
      <c r="H122" s="71" t="s">
        <v>475</v>
      </c>
      <c r="I122" s="71">
        <v>1</v>
      </c>
      <c r="J122" s="71" t="s">
        <v>262</v>
      </c>
      <c r="K122" s="71">
        <v>0</v>
      </c>
      <c r="L122" s="121">
        <v>45300</v>
      </c>
      <c r="M122" s="71" t="s">
        <v>473</v>
      </c>
      <c r="N122" s="71">
        <v>7</v>
      </c>
      <c r="O122" s="71" t="s">
        <v>133</v>
      </c>
      <c r="P122" s="71" t="s">
        <v>263</v>
      </c>
      <c r="Q122" s="71" t="s">
        <v>264</v>
      </c>
      <c r="R122" s="71">
        <v>2000</v>
      </c>
      <c r="S122" s="71" t="s">
        <v>265</v>
      </c>
      <c r="T122" s="71">
        <v>100</v>
      </c>
      <c r="U122" s="71">
        <v>0</v>
      </c>
      <c r="V122" s="71">
        <v>0</v>
      </c>
      <c r="W122" s="71">
        <v>0</v>
      </c>
      <c r="X122" s="71">
        <v>0</v>
      </c>
      <c r="Y122" s="71">
        <v>50</v>
      </c>
      <c r="Z122" s="71">
        <v>50</v>
      </c>
      <c r="AA122" s="71">
        <v>0</v>
      </c>
      <c r="AB122" s="71">
        <v>350</v>
      </c>
      <c r="AC122" s="71">
        <v>0</v>
      </c>
      <c r="AF122" s="71">
        <v>0</v>
      </c>
      <c r="AG122" s="71">
        <v>0</v>
      </c>
      <c r="AH122" s="71">
        <v>0</v>
      </c>
      <c r="AI122" s="71">
        <v>0</v>
      </c>
      <c r="AJ122" s="71">
        <v>50</v>
      </c>
      <c r="AK122" s="71">
        <v>50</v>
      </c>
      <c r="AL122" s="71">
        <v>0</v>
      </c>
      <c r="AM122" s="71">
        <v>350</v>
      </c>
      <c r="AN122" s="71">
        <v>0</v>
      </c>
      <c r="AQ122" s="71">
        <v>0</v>
      </c>
      <c r="AR122" s="71">
        <v>1</v>
      </c>
      <c r="AS122" s="71">
        <v>1</v>
      </c>
      <c r="AT122" s="71">
        <v>1</v>
      </c>
      <c r="AU122" s="71">
        <v>1</v>
      </c>
      <c r="AV122" s="71">
        <v>0</v>
      </c>
      <c r="AW122" s="71" t="s">
        <v>266</v>
      </c>
      <c r="AX122" s="71" t="s">
        <v>266</v>
      </c>
      <c r="AY122" s="71" t="s">
        <v>267</v>
      </c>
      <c r="AZ122" s="71" t="s">
        <v>268</v>
      </c>
      <c r="BA122" s="71" t="s">
        <v>391</v>
      </c>
      <c r="BB122" s="71" t="s">
        <v>392</v>
      </c>
      <c r="BC122" s="71">
        <v>25406154</v>
      </c>
      <c r="BD122" s="71" t="s">
        <v>393</v>
      </c>
      <c r="BE122" s="71">
        <v>0</v>
      </c>
      <c r="BF122" s="71" t="s">
        <v>270</v>
      </c>
      <c r="BG122" s="71" t="s">
        <v>270</v>
      </c>
      <c r="BH122" s="71" t="s">
        <v>271</v>
      </c>
      <c r="BI122" s="71" t="s">
        <v>429</v>
      </c>
      <c r="BJ122" s="71" t="s">
        <v>182</v>
      </c>
      <c r="BK122" s="71" t="s">
        <v>429</v>
      </c>
      <c r="BX122" s="71" t="s">
        <v>477</v>
      </c>
    </row>
    <row r="123" spans="1:76" hidden="1" x14ac:dyDescent="0.25">
      <c r="A123" s="71" t="s">
        <v>260</v>
      </c>
      <c r="B123" s="71" t="s">
        <v>278</v>
      </c>
      <c r="C123" s="71" t="s">
        <v>261</v>
      </c>
      <c r="D123" s="121">
        <v>36526</v>
      </c>
      <c r="E123" s="71" t="s">
        <v>260</v>
      </c>
      <c r="F123" s="71">
        <v>8041</v>
      </c>
      <c r="G123" s="71" t="s">
        <v>29</v>
      </c>
      <c r="H123" s="71" t="s">
        <v>475</v>
      </c>
      <c r="I123" s="71">
        <v>1</v>
      </c>
      <c r="J123" s="71" t="s">
        <v>262</v>
      </c>
      <c r="K123" s="71">
        <v>0</v>
      </c>
      <c r="L123" s="121">
        <v>45293</v>
      </c>
      <c r="M123" s="71" t="s">
        <v>478</v>
      </c>
      <c r="N123" s="71">
        <v>7</v>
      </c>
      <c r="O123" s="71" t="s">
        <v>133</v>
      </c>
      <c r="P123" s="71" t="s">
        <v>263</v>
      </c>
      <c r="Q123" s="71" t="s">
        <v>264</v>
      </c>
      <c r="R123" s="71">
        <v>2000</v>
      </c>
      <c r="S123" s="71" t="s">
        <v>265</v>
      </c>
      <c r="T123" s="71">
        <v>100</v>
      </c>
      <c r="U123" s="71">
        <v>0</v>
      </c>
      <c r="V123" s="71">
        <v>0</v>
      </c>
      <c r="W123" s="71">
        <v>0</v>
      </c>
      <c r="X123" s="71">
        <v>0</v>
      </c>
      <c r="Y123" s="71">
        <v>50</v>
      </c>
      <c r="Z123" s="71">
        <v>50</v>
      </c>
      <c r="AA123" s="71">
        <v>0</v>
      </c>
      <c r="AB123" s="71">
        <v>350</v>
      </c>
      <c r="AC123" s="71">
        <v>0</v>
      </c>
      <c r="AF123" s="71">
        <v>0</v>
      </c>
      <c r="AG123" s="71">
        <v>0</v>
      </c>
      <c r="AH123" s="71">
        <v>0</v>
      </c>
      <c r="AI123" s="71">
        <v>0</v>
      </c>
      <c r="AJ123" s="71">
        <v>50</v>
      </c>
      <c r="AK123" s="71">
        <v>50</v>
      </c>
      <c r="AL123" s="71">
        <v>0</v>
      </c>
      <c r="AM123" s="71">
        <v>350</v>
      </c>
      <c r="AN123" s="71">
        <v>0</v>
      </c>
      <c r="AQ123" s="71">
        <v>0</v>
      </c>
      <c r="AR123" s="71">
        <v>1</v>
      </c>
      <c r="AS123" s="71">
        <v>1</v>
      </c>
      <c r="AT123" s="71">
        <v>1</v>
      </c>
      <c r="AU123" s="71">
        <v>1</v>
      </c>
      <c r="AV123" s="71">
        <v>0</v>
      </c>
      <c r="AW123" s="71" t="s">
        <v>266</v>
      </c>
      <c r="AX123" s="71" t="s">
        <v>266</v>
      </c>
      <c r="AY123" s="71" t="s">
        <v>267</v>
      </c>
      <c r="AZ123" s="71" t="s">
        <v>268</v>
      </c>
      <c r="BA123" s="71" t="s">
        <v>391</v>
      </c>
      <c r="BB123" s="71" t="s">
        <v>392</v>
      </c>
      <c r="BC123" s="71">
        <v>25406154</v>
      </c>
      <c r="BD123" s="71" t="s">
        <v>393</v>
      </c>
      <c r="BE123" s="71">
        <v>0</v>
      </c>
      <c r="BF123" s="71" t="s">
        <v>270</v>
      </c>
      <c r="BG123" s="71" t="s">
        <v>270</v>
      </c>
      <c r="BH123" s="71" t="s">
        <v>271</v>
      </c>
      <c r="BI123" s="71" t="s">
        <v>429</v>
      </c>
      <c r="BJ123" s="71" t="s">
        <v>182</v>
      </c>
      <c r="BK123" s="71" t="s">
        <v>429</v>
      </c>
      <c r="BX123" s="71" t="s">
        <v>476</v>
      </c>
    </row>
    <row r="124" spans="1:76" hidden="1" x14ac:dyDescent="0.25">
      <c r="A124" s="71" t="s">
        <v>260</v>
      </c>
      <c r="B124" s="71" t="s">
        <v>278</v>
      </c>
      <c r="C124" s="71" t="s">
        <v>261</v>
      </c>
      <c r="D124" s="121">
        <v>36526</v>
      </c>
      <c r="E124" s="71" t="s">
        <v>260</v>
      </c>
      <c r="F124" s="71">
        <v>8017</v>
      </c>
      <c r="G124" s="71" t="s">
        <v>29</v>
      </c>
      <c r="H124" s="71" t="s">
        <v>475</v>
      </c>
      <c r="I124" s="71">
        <v>1</v>
      </c>
      <c r="J124" s="71" t="s">
        <v>262</v>
      </c>
      <c r="K124" s="71">
        <v>0</v>
      </c>
      <c r="L124" s="121">
        <v>45286</v>
      </c>
      <c r="M124" s="71" t="s">
        <v>479</v>
      </c>
      <c r="N124" s="71">
        <v>12</v>
      </c>
      <c r="O124" s="71" t="s">
        <v>133</v>
      </c>
      <c r="P124" s="71" t="s">
        <v>263</v>
      </c>
      <c r="Q124" s="71" t="s">
        <v>264</v>
      </c>
      <c r="R124" s="71">
        <v>2000</v>
      </c>
      <c r="S124" s="71" t="s">
        <v>265</v>
      </c>
      <c r="T124" s="71">
        <v>100</v>
      </c>
      <c r="U124" s="71">
        <v>0</v>
      </c>
      <c r="V124" s="71">
        <v>0</v>
      </c>
      <c r="W124" s="71">
        <v>0</v>
      </c>
      <c r="X124" s="71">
        <v>0</v>
      </c>
      <c r="Y124" s="71">
        <v>50</v>
      </c>
      <c r="Z124" s="71">
        <v>50</v>
      </c>
      <c r="AA124" s="71">
        <v>0</v>
      </c>
      <c r="AB124" s="71">
        <v>600</v>
      </c>
      <c r="AC124" s="71">
        <v>0</v>
      </c>
      <c r="AF124" s="71">
        <v>0</v>
      </c>
      <c r="AG124" s="71">
        <v>0</v>
      </c>
      <c r="AH124" s="71">
        <v>0</v>
      </c>
      <c r="AI124" s="71">
        <v>0</v>
      </c>
      <c r="AJ124" s="71">
        <v>50</v>
      </c>
      <c r="AK124" s="71">
        <v>50</v>
      </c>
      <c r="AL124" s="71">
        <v>0</v>
      </c>
      <c r="AM124" s="71">
        <v>600</v>
      </c>
      <c r="AN124" s="71">
        <v>0</v>
      </c>
      <c r="AQ124" s="71">
        <v>0</v>
      </c>
      <c r="AR124" s="71">
        <v>1</v>
      </c>
      <c r="AS124" s="71">
        <v>1</v>
      </c>
      <c r="AT124" s="71">
        <v>1</v>
      </c>
      <c r="AU124" s="71">
        <v>1</v>
      </c>
      <c r="AV124" s="71">
        <v>0</v>
      </c>
      <c r="AW124" s="71" t="s">
        <v>266</v>
      </c>
      <c r="AX124" s="71" t="s">
        <v>266</v>
      </c>
      <c r="AY124" s="71" t="s">
        <v>267</v>
      </c>
      <c r="AZ124" s="71" t="s">
        <v>268</v>
      </c>
      <c r="BA124" s="71" t="s">
        <v>391</v>
      </c>
      <c r="BB124" s="71" t="s">
        <v>392</v>
      </c>
      <c r="BC124" s="71">
        <v>25406154</v>
      </c>
      <c r="BD124" s="71" t="s">
        <v>393</v>
      </c>
      <c r="BE124" s="71">
        <v>0</v>
      </c>
      <c r="BF124" s="71" t="s">
        <v>270</v>
      </c>
      <c r="BG124" s="71" t="s">
        <v>270</v>
      </c>
      <c r="BH124" s="71" t="s">
        <v>271</v>
      </c>
      <c r="BI124" s="71" t="s">
        <v>429</v>
      </c>
      <c r="BJ124" s="71" t="s">
        <v>182</v>
      </c>
      <c r="BK124" s="71" t="s">
        <v>429</v>
      </c>
      <c r="BX124" s="71" t="s">
        <v>480</v>
      </c>
    </row>
    <row r="125" spans="1:76" hidden="1" x14ac:dyDescent="0.25">
      <c r="A125" s="71" t="s">
        <v>260</v>
      </c>
      <c r="B125" s="71" t="s">
        <v>278</v>
      </c>
      <c r="C125" s="71" t="s">
        <v>261</v>
      </c>
      <c r="D125" s="121">
        <v>36526</v>
      </c>
      <c r="E125" s="71" t="s">
        <v>260</v>
      </c>
      <c r="F125" s="71">
        <v>8103</v>
      </c>
      <c r="G125" s="71" t="s">
        <v>29</v>
      </c>
      <c r="H125" s="71" t="s">
        <v>481</v>
      </c>
      <c r="I125" s="71">
        <v>1</v>
      </c>
      <c r="J125" s="71" t="s">
        <v>417</v>
      </c>
      <c r="K125" s="71">
        <v>0</v>
      </c>
      <c r="L125" s="121">
        <v>45308</v>
      </c>
      <c r="M125" s="71" t="s">
        <v>482</v>
      </c>
      <c r="N125" s="71">
        <v>8</v>
      </c>
      <c r="O125" s="71" t="s">
        <v>133</v>
      </c>
      <c r="P125" s="71" t="s">
        <v>263</v>
      </c>
      <c r="Q125" s="71" t="s">
        <v>264</v>
      </c>
      <c r="R125" s="71">
        <v>1500</v>
      </c>
      <c r="S125" s="71" t="s">
        <v>265</v>
      </c>
      <c r="T125" s="71">
        <v>100</v>
      </c>
      <c r="U125" s="71">
        <v>1000</v>
      </c>
      <c r="V125" s="71">
        <v>100</v>
      </c>
      <c r="W125" s="71">
        <v>900</v>
      </c>
      <c r="X125" s="71">
        <v>1000</v>
      </c>
      <c r="Y125" s="71">
        <v>50</v>
      </c>
      <c r="Z125" s="71">
        <v>50</v>
      </c>
      <c r="AA125" s="71">
        <v>112.5</v>
      </c>
      <c r="AB125" s="71">
        <v>400</v>
      </c>
      <c r="AC125" s="71">
        <v>900</v>
      </c>
      <c r="AF125" s="71">
        <v>1000</v>
      </c>
      <c r="AG125" s="71">
        <v>100</v>
      </c>
      <c r="AH125" s="71">
        <v>900</v>
      </c>
      <c r="AI125" s="71">
        <v>1000</v>
      </c>
      <c r="AJ125" s="71">
        <v>50</v>
      </c>
      <c r="AK125" s="71">
        <v>50</v>
      </c>
      <c r="AL125" s="71">
        <v>112.5</v>
      </c>
      <c r="AM125" s="71">
        <v>400</v>
      </c>
      <c r="AN125" s="71">
        <v>900</v>
      </c>
      <c r="AQ125" s="71">
        <v>0</v>
      </c>
      <c r="AR125" s="71">
        <v>1</v>
      </c>
      <c r="AS125" s="71">
        <v>1</v>
      </c>
      <c r="AT125" s="71">
        <v>1</v>
      </c>
      <c r="AU125" s="71">
        <v>1</v>
      </c>
      <c r="AV125" s="71">
        <v>0</v>
      </c>
      <c r="AW125" s="71" t="s">
        <v>266</v>
      </c>
      <c r="AX125" s="71" t="s">
        <v>266</v>
      </c>
      <c r="AY125" s="71" t="s">
        <v>267</v>
      </c>
      <c r="AZ125" s="71" t="s">
        <v>268</v>
      </c>
      <c r="BA125" s="71" t="s">
        <v>391</v>
      </c>
      <c r="BB125" s="71" t="s">
        <v>392</v>
      </c>
      <c r="BC125" s="71">
        <v>25406154</v>
      </c>
      <c r="BD125" s="71" t="s">
        <v>393</v>
      </c>
      <c r="BE125" s="71">
        <v>0</v>
      </c>
      <c r="BF125" s="71" t="s">
        <v>270</v>
      </c>
      <c r="BG125" s="71" t="s">
        <v>270</v>
      </c>
      <c r="BH125" s="71" t="s">
        <v>271</v>
      </c>
      <c r="BI125" s="71" t="s">
        <v>429</v>
      </c>
      <c r="BJ125" s="71" t="s">
        <v>182</v>
      </c>
      <c r="BK125" s="71" t="s">
        <v>429</v>
      </c>
      <c r="BX125" s="71" t="s">
        <v>477</v>
      </c>
    </row>
    <row r="126" spans="1:76" hidden="1" x14ac:dyDescent="0.25">
      <c r="A126" s="71" t="s">
        <v>260</v>
      </c>
      <c r="B126" s="71" t="s">
        <v>278</v>
      </c>
      <c r="C126" s="71" t="s">
        <v>261</v>
      </c>
      <c r="D126" s="121">
        <v>36526</v>
      </c>
      <c r="E126" s="71" t="s">
        <v>260</v>
      </c>
      <c r="F126" s="71">
        <v>8072</v>
      </c>
      <c r="G126" s="71" t="s">
        <v>29</v>
      </c>
      <c r="H126" s="71" t="s">
        <v>481</v>
      </c>
      <c r="I126" s="71">
        <v>1</v>
      </c>
      <c r="J126" s="71" t="s">
        <v>417</v>
      </c>
      <c r="K126" s="71">
        <v>0</v>
      </c>
      <c r="L126" s="121">
        <v>45300</v>
      </c>
      <c r="M126" s="71" t="s">
        <v>483</v>
      </c>
      <c r="N126" s="71">
        <v>7</v>
      </c>
      <c r="O126" s="71" t="s">
        <v>133</v>
      </c>
      <c r="P126" s="71" t="s">
        <v>263</v>
      </c>
      <c r="Q126" s="71" t="s">
        <v>264</v>
      </c>
      <c r="R126" s="71">
        <v>1500</v>
      </c>
      <c r="S126" s="71" t="s">
        <v>265</v>
      </c>
      <c r="T126" s="71">
        <v>100</v>
      </c>
      <c r="U126" s="71">
        <v>1000</v>
      </c>
      <c r="V126" s="71">
        <v>500</v>
      </c>
      <c r="W126" s="71">
        <v>500</v>
      </c>
      <c r="X126" s="71">
        <v>1000</v>
      </c>
      <c r="Y126" s="71">
        <v>50</v>
      </c>
      <c r="Z126" s="71">
        <v>50</v>
      </c>
      <c r="AA126" s="71">
        <v>71.430000000000007</v>
      </c>
      <c r="AB126" s="71">
        <v>350</v>
      </c>
      <c r="AC126" s="71">
        <v>500</v>
      </c>
      <c r="AF126" s="71">
        <v>1000</v>
      </c>
      <c r="AG126" s="71">
        <v>500</v>
      </c>
      <c r="AH126" s="71">
        <v>500</v>
      </c>
      <c r="AI126" s="71">
        <v>1000</v>
      </c>
      <c r="AJ126" s="71">
        <v>50</v>
      </c>
      <c r="AK126" s="71">
        <v>50</v>
      </c>
      <c r="AL126" s="71">
        <v>71.430000000000007</v>
      </c>
      <c r="AM126" s="71">
        <v>350</v>
      </c>
      <c r="AN126" s="71">
        <v>500</v>
      </c>
      <c r="AQ126" s="71">
        <v>0</v>
      </c>
      <c r="AR126" s="71">
        <v>1</v>
      </c>
      <c r="AS126" s="71">
        <v>1</v>
      </c>
      <c r="AT126" s="71">
        <v>1</v>
      </c>
      <c r="AU126" s="71">
        <v>1</v>
      </c>
      <c r="AV126" s="71">
        <v>0</v>
      </c>
      <c r="AW126" s="71" t="s">
        <v>266</v>
      </c>
      <c r="AX126" s="71" t="s">
        <v>266</v>
      </c>
      <c r="AY126" s="71" t="s">
        <v>267</v>
      </c>
      <c r="AZ126" s="71" t="s">
        <v>268</v>
      </c>
      <c r="BA126" s="71" t="s">
        <v>391</v>
      </c>
      <c r="BB126" s="71" t="s">
        <v>392</v>
      </c>
      <c r="BC126" s="71">
        <v>25406154</v>
      </c>
      <c r="BD126" s="71" t="s">
        <v>393</v>
      </c>
      <c r="BE126" s="71">
        <v>0</v>
      </c>
      <c r="BF126" s="71" t="s">
        <v>270</v>
      </c>
      <c r="BG126" s="71" t="s">
        <v>270</v>
      </c>
      <c r="BH126" s="71" t="s">
        <v>271</v>
      </c>
      <c r="BI126" s="71" t="s">
        <v>429</v>
      </c>
      <c r="BJ126" s="71" t="s">
        <v>182</v>
      </c>
      <c r="BK126" s="71" t="s">
        <v>429</v>
      </c>
      <c r="BX126" s="71" t="s">
        <v>477</v>
      </c>
    </row>
    <row r="127" spans="1:76" hidden="1" x14ac:dyDescent="0.25">
      <c r="A127" s="71" t="s">
        <v>260</v>
      </c>
      <c r="B127" s="71" t="s">
        <v>278</v>
      </c>
      <c r="C127" s="71" t="s">
        <v>261</v>
      </c>
      <c r="D127" s="121">
        <v>36526</v>
      </c>
      <c r="E127" s="71" t="s">
        <v>260</v>
      </c>
      <c r="F127" s="71">
        <v>8041</v>
      </c>
      <c r="G127" s="71" t="s">
        <v>29</v>
      </c>
      <c r="H127" s="71" t="s">
        <v>481</v>
      </c>
      <c r="I127" s="71">
        <v>1</v>
      </c>
      <c r="J127" s="71" t="s">
        <v>417</v>
      </c>
      <c r="K127" s="71">
        <v>0</v>
      </c>
      <c r="L127" s="121">
        <v>45293</v>
      </c>
      <c r="M127" s="71" t="s">
        <v>478</v>
      </c>
      <c r="N127" s="71">
        <v>7</v>
      </c>
      <c r="O127" s="71" t="s">
        <v>133</v>
      </c>
      <c r="P127" s="71" t="s">
        <v>263</v>
      </c>
      <c r="Q127" s="71" t="s">
        <v>264</v>
      </c>
      <c r="R127" s="71">
        <v>1500</v>
      </c>
      <c r="S127" s="71" t="s">
        <v>265</v>
      </c>
      <c r="T127" s="71">
        <v>100</v>
      </c>
      <c r="U127" s="71">
        <v>1000</v>
      </c>
      <c r="V127" s="71">
        <v>600</v>
      </c>
      <c r="W127" s="71">
        <v>400</v>
      </c>
      <c r="X127" s="71">
        <v>1000</v>
      </c>
      <c r="Y127" s="71">
        <v>50</v>
      </c>
      <c r="Z127" s="71">
        <v>50</v>
      </c>
      <c r="AA127" s="71">
        <v>57.14</v>
      </c>
      <c r="AB127" s="71">
        <v>350</v>
      </c>
      <c r="AC127" s="71">
        <v>400</v>
      </c>
      <c r="AF127" s="71">
        <v>1000</v>
      </c>
      <c r="AG127" s="71">
        <v>600</v>
      </c>
      <c r="AH127" s="71">
        <v>400</v>
      </c>
      <c r="AI127" s="71">
        <v>1000</v>
      </c>
      <c r="AJ127" s="71">
        <v>50</v>
      </c>
      <c r="AK127" s="71">
        <v>50</v>
      </c>
      <c r="AL127" s="71">
        <v>57.14</v>
      </c>
      <c r="AM127" s="71">
        <v>350</v>
      </c>
      <c r="AN127" s="71">
        <v>400</v>
      </c>
      <c r="AQ127" s="71">
        <v>0</v>
      </c>
      <c r="AR127" s="71">
        <v>1</v>
      </c>
      <c r="AS127" s="71">
        <v>1</v>
      </c>
      <c r="AT127" s="71">
        <v>1</v>
      </c>
      <c r="AU127" s="71">
        <v>1</v>
      </c>
      <c r="AV127" s="71">
        <v>0</v>
      </c>
      <c r="AW127" s="71" t="s">
        <v>266</v>
      </c>
      <c r="AX127" s="71" t="s">
        <v>266</v>
      </c>
      <c r="AY127" s="71" t="s">
        <v>267</v>
      </c>
      <c r="AZ127" s="71" t="s">
        <v>268</v>
      </c>
      <c r="BA127" s="71" t="s">
        <v>391</v>
      </c>
      <c r="BB127" s="71" t="s">
        <v>392</v>
      </c>
      <c r="BC127" s="71">
        <v>25406154</v>
      </c>
      <c r="BD127" s="71" t="s">
        <v>393</v>
      </c>
      <c r="BE127" s="71">
        <v>0</v>
      </c>
      <c r="BF127" s="71" t="s">
        <v>270</v>
      </c>
      <c r="BG127" s="71" t="s">
        <v>270</v>
      </c>
      <c r="BH127" s="71" t="s">
        <v>271</v>
      </c>
      <c r="BI127" s="71" t="s">
        <v>429</v>
      </c>
      <c r="BJ127" s="71" t="s">
        <v>182</v>
      </c>
      <c r="BK127" s="71" t="s">
        <v>429</v>
      </c>
      <c r="BX127" s="71" t="s">
        <v>477</v>
      </c>
    </row>
    <row r="128" spans="1:76" hidden="1" x14ac:dyDescent="0.25">
      <c r="A128" s="71" t="s">
        <v>260</v>
      </c>
      <c r="B128" s="71" t="s">
        <v>278</v>
      </c>
      <c r="C128" s="71" t="s">
        <v>261</v>
      </c>
      <c r="D128" s="121">
        <v>36526</v>
      </c>
      <c r="E128" s="71" t="s">
        <v>260</v>
      </c>
      <c r="F128" s="71">
        <v>8017</v>
      </c>
      <c r="G128" s="71" t="s">
        <v>29</v>
      </c>
      <c r="H128" s="71" t="s">
        <v>481</v>
      </c>
      <c r="I128" s="71">
        <v>1</v>
      </c>
      <c r="J128" s="71" t="s">
        <v>417</v>
      </c>
      <c r="K128" s="71">
        <v>0</v>
      </c>
      <c r="L128" s="121">
        <v>45286</v>
      </c>
      <c r="M128" s="71" t="s">
        <v>479</v>
      </c>
      <c r="N128" s="71">
        <v>12</v>
      </c>
      <c r="O128" s="71" t="s">
        <v>133</v>
      </c>
      <c r="P128" s="71" t="s">
        <v>263</v>
      </c>
      <c r="Q128" s="71" t="s">
        <v>264</v>
      </c>
      <c r="R128" s="71">
        <v>1500</v>
      </c>
      <c r="S128" s="71" t="s">
        <v>265</v>
      </c>
      <c r="T128" s="71">
        <v>100</v>
      </c>
      <c r="U128" s="71">
        <v>1000</v>
      </c>
      <c r="V128" s="71">
        <v>380</v>
      </c>
      <c r="W128" s="71">
        <v>620</v>
      </c>
      <c r="X128" s="71">
        <v>1000</v>
      </c>
      <c r="Y128" s="71">
        <v>50</v>
      </c>
      <c r="Z128" s="71">
        <v>50</v>
      </c>
      <c r="AA128" s="71">
        <v>51.67</v>
      </c>
      <c r="AB128" s="71">
        <v>600</v>
      </c>
      <c r="AC128" s="71">
        <v>620</v>
      </c>
      <c r="AF128" s="71">
        <v>1000</v>
      </c>
      <c r="AG128" s="71">
        <v>380</v>
      </c>
      <c r="AH128" s="71">
        <v>620</v>
      </c>
      <c r="AI128" s="71">
        <v>1000</v>
      </c>
      <c r="AJ128" s="71">
        <v>50</v>
      </c>
      <c r="AK128" s="71">
        <v>50</v>
      </c>
      <c r="AL128" s="71">
        <v>51.67</v>
      </c>
      <c r="AM128" s="71">
        <v>600</v>
      </c>
      <c r="AN128" s="71">
        <v>620</v>
      </c>
      <c r="AQ128" s="71">
        <v>0</v>
      </c>
      <c r="AR128" s="71">
        <v>1</v>
      </c>
      <c r="AS128" s="71">
        <v>1</v>
      </c>
      <c r="AT128" s="71">
        <v>1</v>
      </c>
      <c r="AU128" s="71">
        <v>1</v>
      </c>
      <c r="AV128" s="71">
        <v>0</v>
      </c>
      <c r="AW128" s="71" t="s">
        <v>266</v>
      </c>
      <c r="AX128" s="71" t="s">
        <v>266</v>
      </c>
      <c r="AY128" s="71" t="s">
        <v>267</v>
      </c>
      <c r="AZ128" s="71" t="s">
        <v>268</v>
      </c>
      <c r="BA128" s="71" t="s">
        <v>391</v>
      </c>
      <c r="BB128" s="71" t="s">
        <v>392</v>
      </c>
      <c r="BC128" s="71">
        <v>25406154</v>
      </c>
      <c r="BD128" s="71" t="s">
        <v>393</v>
      </c>
      <c r="BE128" s="71">
        <v>0</v>
      </c>
      <c r="BF128" s="71" t="s">
        <v>270</v>
      </c>
      <c r="BG128" s="71" t="s">
        <v>270</v>
      </c>
      <c r="BH128" s="71" t="s">
        <v>271</v>
      </c>
      <c r="BI128" s="71" t="s">
        <v>429</v>
      </c>
      <c r="BJ128" s="71" t="s">
        <v>182</v>
      </c>
      <c r="BK128" s="71" t="s">
        <v>429</v>
      </c>
      <c r="BX128" s="71" t="s">
        <v>484</v>
      </c>
    </row>
    <row r="129" spans="1:76" hidden="1" x14ac:dyDescent="0.25">
      <c r="A129" s="71" t="s">
        <v>260</v>
      </c>
      <c r="B129" s="71" t="s">
        <v>278</v>
      </c>
      <c r="C129" s="71" t="s">
        <v>261</v>
      </c>
      <c r="D129" s="121">
        <v>36526</v>
      </c>
      <c r="E129" s="71" t="s">
        <v>260</v>
      </c>
      <c r="F129" s="71">
        <v>8103</v>
      </c>
      <c r="G129" s="71" t="s">
        <v>29</v>
      </c>
      <c r="H129" s="71" t="s">
        <v>485</v>
      </c>
      <c r="I129" s="71">
        <v>1</v>
      </c>
      <c r="J129" s="71" t="s">
        <v>293</v>
      </c>
      <c r="K129" s="71">
        <v>0</v>
      </c>
      <c r="L129" s="121">
        <v>45308</v>
      </c>
      <c r="M129" s="71" t="s">
        <v>482</v>
      </c>
      <c r="N129" s="71">
        <v>8</v>
      </c>
      <c r="O129" s="71" t="s">
        <v>133</v>
      </c>
      <c r="P129" s="71" t="s">
        <v>263</v>
      </c>
      <c r="Q129" s="71" t="s">
        <v>264</v>
      </c>
      <c r="R129" s="71">
        <v>2000</v>
      </c>
      <c r="S129" s="71" t="s">
        <v>265</v>
      </c>
      <c r="T129" s="71">
        <v>100</v>
      </c>
      <c r="U129" s="71">
        <v>0</v>
      </c>
      <c r="V129" s="71">
        <v>0</v>
      </c>
      <c r="W129" s="71">
        <v>0</v>
      </c>
      <c r="X129" s="71">
        <v>0</v>
      </c>
      <c r="Y129" s="71">
        <v>50</v>
      </c>
      <c r="Z129" s="71">
        <v>50</v>
      </c>
      <c r="AA129" s="71">
        <v>0</v>
      </c>
      <c r="AB129" s="71">
        <v>400</v>
      </c>
      <c r="AC129" s="71">
        <v>0</v>
      </c>
      <c r="AF129" s="71">
        <v>0</v>
      </c>
      <c r="AG129" s="71">
        <v>0</v>
      </c>
      <c r="AH129" s="71">
        <v>0</v>
      </c>
      <c r="AI129" s="71">
        <v>0</v>
      </c>
      <c r="AJ129" s="71">
        <v>50</v>
      </c>
      <c r="AK129" s="71">
        <v>50</v>
      </c>
      <c r="AL129" s="71">
        <v>0</v>
      </c>
      <c r="AM129" s="71">
        <v>400</v>
      </c>
      <c r="AN129" s="71">
        <v>0</v>
      </c>
      <c r="AQ129" s="71">
        <v>0</v>
      </c>
      <c r="AR129" s="71">
        <v>1</v>
      </c>
      <c r="AS129" s="71">
        <v>1</v>
      </c>
      <c r="AT129" s="71">
        <v>1</v>
      </c>
      <c r="AU129" s="71">
        <v>1</v>
      </c>
      <c r="AV129" s="71">
        <v>0</v>
      </c>
      <c r="AW129" s="71" t="s">
        <v>266</v>
      </c>
      <c r="AX129" s="71" t="s">
        <v>266</v>
      </c>
      <c r="AY129" s="71" t="s">
        <v>267</v>
      </c>
      <c r="AZ129" s="71" t="s">
        <v>268</v>
      </c>
      <c r="BA129" s="71" t="s">
        <v>391</v>
      </c>
      <c r="BB129" s="71" t="s">
        <v>392</v>
      </c>
      <c r="BC129" s="71">
        <v>25406154</v>
      </c>
      <c r="BD129" s="71" t="s">
        <v>393</v>
      </c>
      <c r="BE129" s="71">
        <v>0</v>
      </c>
      <c r="BF129" s="71" t="s">
        <v>270</v>
      </c>
      <c r="BG129" s="71" t="s">
        <v>270</v>
      </c>
      <c r="BH129" s="71" t="s">
        <v>271</v>
      </c>
      <c r="BI129" s="71" t="s">
        <v>429</v>
      </c>
      <c r="BJ129" s="71" t="s">
        <v>182</v>
      </c>
      <c r="BK129" s="71" t="s">
        <v>429</v>
      </c>
      <c r="BX129" s="71" t="s">
        <v>477</v>
      </c>
    </row>
    <row r="130" spans="1:76" hidden="1" x14ac:dyDescent="0.25">
      <c r="A130" s="71" t="s">
        <v>260</v>
      </c>
      <c r="B130" s="71" t="s">
        <v>278</v>
      </c>
      <c r="C130" s="71" t="s">
        <v>261</v>
      </c>
      <c r="D130" s="121">
        <v>36526</v>
      </c>
      <c r="E130" s="71" t="s">
        <v>260</v>
      </c>
      <c r="F130" s="71">
        <v>8072</v>
      </c>
      <c r="G130" s="71" t="s">
        <v>29</v>
      </c>
      <c r="H130" s="71" t="s">
        <v>485</v>
      </c>
      <c r="I130" s="71">
        <v>1</v>
      </c>
      <c r="J130" s="71" t="s">
        <v>293</v>
      </c>
      <c r="K130" s="71">
        <v>0</v>
      </c>
      <c r="L130" s="121">
        <v>45300</v>
      </c>
      <c r="M130" s="71" t="s">
        <v>486</v>
      </c>
      <c r="N130" s="71">
        <v>7</v>
      </c>
      <c r="O130" s="71" t="s">
        <v>133</v>
      </c>
      <c r="P130" s="71" t="s">
        <v>263</v>
      </c>
      <c r="Q130" s="71" t="s">
        <v>264</v>
      </c>
      <c r="R130" s="71">
        <v>2000</v>
      </c>
      <c r="S130" s="71" t="s">
        <v>265</v>
      </c>
      <c r="T130" s="71">
        <v>100</v>
      </c>
      <c r="U130" s="71">
        <v>0</v>
      </c>
      <c r="V130" s="71">
        <v>0</v>
      </c>
      <c r="W130" s="71">
        <v>0</v>
      </c>
      <c r="X130" s="71">
        <v>0</v>
      </c>
      <c r="Y130" s="71">
        <v>50</v>
      </c>
      <c r="Z130" s="71">
        <v>50</v>
      </c>
      <c r="AA130" s="71">
        <v>0</v>
      </c>
      <c r="AB130" s="71">
        <v>350</v>
      </c>
      <c r="AC130" s="71">
        <v>0</v>
      </c>
      <c r="AF130" s="71">
        <v>0</v>
      </c>
      <c r="AG130" s="71">
        <v>0</v>
      </c>
      <c r="AH130" s="71">
        <v>0</v>
      </c>
      <c r="AI130" s="71">
        <v>0</v>
      </c>
      <c r="AJ130" s="71">
        <v>50</v>
      </c>
      <c r="AK130" s="71">
        <v>50</v>
      </c>
      <c r="AL130" s="71">
        <v>0</v>
      </c>
      <c r="AM130" s="71">
        <v>350</v>
      </c>
      <c r="AN130" s="71">
        <v>0</v>
      </c>
      <c r="AQ130" s="71">
        <v>0</v>
      </c>
      <c r="AR130" s="71">
        <v>1</v>
      </c>
      <c r="AS130" s="71">
        <v>1</v>
      </c>
      <c r="AT130" s="71">
        <v>1</v>
      </c>
      <c r="AU130" s="71">
        <v>1</v>
      </c>
      <c r="AV130" s="71">
        <v>0</v>
      </c>
      <c r="AW130" s="71" t="s">
        <v>266</v>
      </c>
      <c r="AX130" s="71" t="s">
        <v>266</v>
      </c>
      <c r="AY130" s="71" t="s">
        <v>267</v>
      </c>
      <c r="AZ130" s="71" t="s">
        <v>268</v>
      </c>
      <c r="BA130" s="71" t="s">
        <v>391</v>
      </c>
      <c r="BB130" s="71" t="s">
        <v>392</v>
      </c>
      <c r="BC130" s="71">
        <v>25406154</v>
      </c>
      <c r="BD130" s="71" t="s">
        <v>393</v>
      </c>
      <c r="BE130" s="71">
        <v>0</v>
      </c>
      <c r="BF130" s="71" t="s">
        <v>270</v>
      </c>
      <c r="BG130" s="71" t="s">
        <v>270</v>
      </c>
      <c r="BH130" s="71" t="s">
        <v>271</v>
      </c>
      <c r="BI130" s="71" t="s">
        <v>429</v>
      </c>
      <c r="BJ130" s="71" t="s">
        <v>182</v>
      </c>
      <c r="BK130" s="71" t="s">
        <v>429</v>
      </c>
      <c r="BX130" s="71" t="s">
        <v>477</v>
      </c>
    </row>
    <row r="131" spans="1:76" hidden="1" x14ac:dyDescent="0.25">
      <c r="A131" s="71" t="s">
        <v>260</v>
      </c>
      <c r="B131" s="71" t="s">
        <v>278</v>
      </c>
      <c r="C131" s="71" t="s">
        <v>261</v>
      </c>
      <c r="D131" s="121">
        <v>36526</v>
      </c>
      <c r="E131" s="71" t="s">
        <v>260</v>
      </c>
      <c r="F131" s="71">
        <v>8041</v>
      </c>
      <c r="G131" s="71" t="s">
        <v>29</v>
      </c>
      <c r="H131" s="71" t="s">
        <v>485</v>
      </c>
      <c r="I131" s="71">
        <v>1</v>
      </c>
      <c r="J131" s="71" t="s">
        <v>293</v>
      </c>
      <c r="K131" s="71">
        <v>0</v>
      </c>
      <c r="L131" s="121">
        <v>45293</v>
      </c>
      <c r="M131" s="71" t="s">
        <v>478</v>
      </c>
      <c r="N131" s="71">
        <v>7</v>
      </c>
      <c r="O131" s="71" t="s">
        <v>133</v>
      </c>
      <c r="P131" s="71" t="s">
        <v>263</v>
      </c>
      <c r="Q131" s="71" t="s">
        <v>264</v>
      </c>
      <c r="R131" s="71">
        <v>2000</v>
      </c>
      <c r="S131" s="71" t="s">
        <v>265</v>
      </c>
      <c r="T131" s="71">
        <v>100</v>
      </c>
      <c r="U131" s="71">
        <v>0</v>
      </c>
      <c r="V131" s="71">
        <v>0</v>
      </c>
      <c r="W131" s="71">
        <v>0</v>
      </c>
      <c r="X131" s="71">
        <v>0</v>
      </c>
      <c r="Y131" s="71">
        <v>50</v>
      </c>
      <c r="Z131" s="71">
        <v>50</v>
      </c>
      <c r="AA131" s="71">
        <v>0</v>
      </c>
      <c r="AB131" s="71">
        <v>350</v>
      </c>
      <c r="AC131" s="71">
        <v>0</v>
      </c>
      <c r="AF131" s="71">
        <v>0</v>
      </c>
      <c r="AG131" s="71">
        <v>0</v>
      </c>
      <c r="AH131" s="71">
        <v>0</v>
      </c>
      <c r="AI131" s="71">
        <v>0</v>
      </c>
      <c r="AJ131" s="71">
        <v>50</v>
      </c>
      <c r="AK131" s="71">
        <v>50</v>
      </c>
      <c r="AL131" s="71">
        <v>0</v>
      </c>
      <c r="AM131" s="71">
        <v>350</v>
      </c>
      <c r="AN131" s="71">
        <v>0</v>
      </c>
      <c r="AQ131" s="71">
        <v>0</v>
      </c>
      <c r="AR131" s="71">
        <v>1</v>
      </c>
      <c r="AS131" s="71">
        <v>1</v>
      </c>
      <c r="AT131" s="71">
        <v>1</v>
      </c>
      <c r="AU131" s="71">
        <v>1</v>
      </c>
      <c r="AV131" s="71">
        <v>0</v>
      </c>
      <c r="AW131" s="71" t="s">
        <v>266</v>
      </c>
      <c r="AX131" s="71" t="s">
        <v>266</v>
      </c>
      <c r="AY131" s="71" t="s">
        <v>267</v>
      </c>
      <c r="AZ131" s="71" t="s">
        <v>268</v>
      </c>
      <c r="BA131" s="71" t="s">
        <v>391</v>
      </c>
      <c r="BB131" s="71" t="s">
        <v>392</v>
      </c>
      <c r="BC131" s="71">
        <v>25406154</v>
      </c>
      <c r="BD131" s="71" t="s">
        <v>393</v>
      </c>
      <c r="BE131" s="71">
        <v>0</v>
      </c>
      <c r="BF131" s="71" t="s">
        <v>270</v>
      </c>
      <c r="BG131" s="71" t="s">
        <v>270</v>
      </c>
      <c r="BH131" s="71" t="s">
        <v>271</v>
      </c>
      <c r="BI131" s="71" t="s">
        <v>429</v>
      </c>
      <c r="BJ131" s="71" t="s">
        <v>182</v>
      </c>
      <c r="BK131" s="71" t="s">
        <v>429</v>
      </c>
      <c r="BX131" s="71" t="s">
        <v>477</v>
      </c>
    </row>
    <row r="132" spans="1:76" hidden="1" x14ac:dyDescent="0.25">
      <c r="A132" s="71" t="s">
        <v>260</v>
      </c>
      <c r="B132" s="71" t="s">
        <v>278</v>
      </c>
      <c r="C132" s="71" t="s">
        <v>261</v>
      </c>
      <c r="D132" s="121">
        <v>36526</v>
      </c>
      <c r="E132" s="71" t="s">
        <v>260</v>
      </c>
      <c r="F132" s="71">
        <v>8017</v>
      </c>
      <c r="G132" s="71" t="s">
        <v>29</v>
      </c>
      <c r="H132" s="71" t="s">
        <v>485</v>
      </c>
      <c r="I132" s="71">
        <v>1</v>
      </c>
      <c r="J132" s="71" t="s">
        <v>293</v>
      </c>
      <c r="K132" s="71">
        <v>0</v>
      </c>
      <c r="L132" s="121">
        <v>45286</v>
      </c>
      <c r="M132" s="71" t="s">
        <v>479</v>
      </c>
      <c r="N132" s="71">
        <v>12</v>
      </c>
      <c r="O132" s="71" t="s">
        <v>133</v>
      </c>
      <c r="P132" s="71" t="s">
        <v>263</v>
      </c>
      <c r="Q132" s="71" t="s">
        <v>264</v>
      </c>
      <c r="R132" s="71">
        <v>2000</v>
      </c>
      <c r="S132" s="71" t="s">
        <v>265</v>
      </c>
      <c r="T132" s="71">
        <v>100</v>
      </c>
      <c r="U132" s="71">
        <v>0</v>
      </c>
      <c r="V132" s="71">
        <v>0</v>
      </c>
      <c r="W132" s="71">
        <v>0</v>
      </c>
      <c r="X132" s="71">
        <v>0</v>
      </c>
      <c r="Y132" s="71">
        <v>50</v>
      </c>
      <c r="Z132" s="71">
        <v>50</v>
      </c>
      <c r="AA132" s="71">
        <v>0</v>
      </c>
      <c r="AB132" s="71">
        <v>600</v>
      </c>
      <c r="AC132" s="71">
        <v>0</v>
      </c>
      <c r="AF132" s="71">
        <v>0</v>
      </c>
      <c r="AG132" s="71">
        <v>0</v>
      </c>
      <c r="AH132" s="71">
        <v>0</v>
      </c>
      <c r="AI132" s="71">
        <v>0</v>
      </c>
      <c r="AJ132" s="71">
        <v>50</v>
      </c>
      <c r="AK132" s="71">
        <v>50</v>
      </c>
      <c r="AL132" s="71">
        <v>0</v>
      </c>
      <c r="AM132" s="71">
        <v>600</v>
      </c>
      <c r="AN132" s="71">
        <v>0</v>
      </c>
      <c r="AQ132" s="71">
        <v>0</v>
      </c>
      <c r="AR132" s="71">
        <v>1</v>
      </c>
      <c r="AS132" s="71">
        <v>1</v>
      </c>
      <c r="AT132" s="71">
        <v>1</v>
      </c>
      <c r="AU132" s="71">
        <v>1</v>
      </c>
      <c r="AV132" s="71">
        <v>0</v>
      </c>
      <c r="AW132" s="71" t="s">
        <v>266</v>
      </c>
      <c r="AX132" s="71" t="s">
        <v>266</v>
      </c>
      <c r="AY132" s="71" t="s">
        <v>267</v>
      </c>
      <c r="AZ132" s="71" t="s">
        <v>268</v>
      </c>
      <c r="BA132" s="71" t="s">
        <v>391</v>
      </c>
      <c r="BB132" s="71" t="s">
        <v>392</v>
      </c>
      <c r="BC132" s="71">
        <v>25406154</v>
      </c>
      <c r="BD132" s="71" t="s">
        <v>393</v>
      </c>
      <c r="BE132" s="71">
        <v>0</v>
      </c>
      <c r="BF132" s="71" t="s">
        <v>270</v>
      </c>
      <c r="BG132" s="71" t="s">
        <v>270</v>
      </c>
      <c r="BH132" s="71" t="s">
        <v>271</v>
      </c>
      <c r="BI132" s="71" t="s">
        <v>429</v>
      </c>
      <c r="BJ132" s="71" t="s">
        <v>182</v>
      </c>
      <c r="BK132" s="71" t="s">
        <v>429</v>
      </c>
      <c r="BX132" s="71" t="s">
        <v>484</v>
      </c>
    </row>
    <row r="133" spans="1:76" hidden="1" x14ac:dyDescent="0.25">
      <c r="A133" s="71" t="s">
        <v>260</v>
      </c>
      <c r="B133" s="71" t="s">
        <v>278</v>
      </c>
      <c r="C133" s="71" t="s">
        <v>261</v>
      </c>
      <c r="D133" s="121">
        <v>36526</v>
      </c>
      <c r="E133" s="71" t="s">
        <v>260</v>
      </c>
      <c r="F133" s="71">
        <v>8103</v>
      </c>
      <c r="G133" s="71" t="s">
        <v>29</v>
      </c>
      <c r="H133" s="71" t="s">
        <v>487</v>
      </c>
      <c r="I133" s="71">
        <v>1</v>
      </c>
      <c r="J133" s="71" t="s">
        <v>293</v>
      </c>
      <c r="K133" s="71">
        <v>0</v>
      </c>
      <c r="L133" s="121">
        <v>45308</v>
      </c>
      <c r="M133" s="71" t="s">
        <v>482</v>
      </c>
      <c r="N133" s="71">
        <v>8</v>
      </c>
      <c r="O133" s="71" t="s">
        <v>133</v>
      </c>
      <c r="P133" s="71" t="s">
        <v>263</v>
      </c>
      <c r="Q133" s="71" t="s">
        <v>264</v>
      </c>
      <c r="R133" s="71">
        <v>1500</v>
      </c>
      <c r="S133" s="71" t="s">
        <v>265</v>
      </c>
      <c r="T133" s="71">
        <v>100</v>
      </c>
      <c r="U133" s="71">
        <v>0</v>
      </c>
      <c r="V133" s="71">
        <v>0</v>
      </c>
      <c r="W133" s="71">
        <v>0</v>
      </c>
      <c r="X133" s="71">
        <v>0</v>
      </c>
      <c r="Y133" s="71">
        <v>50</v>
      </c>
      <c r="Z133" s="71">
        <v>50</v>
      </c>
      <c r="AA133" s="71">
        <v>0</v>
      </c>
      <c r="AB133" s="71">
        <v>400</v>
      </c>
      <c r="AC133" s="71">
        <v>0</v>
      </c>
      <c r="AF133" s="71">
        <v>0</v>
      </c>
      <c r="AG133" s="71">
        <v>0</v>
      </c>
      <c r="AH133" s="71">
        <v>0</v>
      </c>
      <c r="AI133" s="71">
        <v>0</v>
      </c>
      <c r="AJ133" s="71">
        <v>50</v>
      </c>
      <c r="AK133" s="71">
        <v>50</v>
      </c>
      <c r="AL133" s="71">
        <v>0</v>
      </c>
      <c r="AM133" s="71">
        <v>400</v>
      </c>
      <c r="AN133" s="71">
        <v>0</v>
      </c>
      <c r="AQ133" s="71">
        <v>0</v>
      </c>
      <c r="AR133" s="71">
        <v>1</v>
      </c>
      <c r="AS133" s="71">
        <v>1</v>
      </c>
      <c r="AT133" s="71">
        <v>1</v>
      </c>
      <c r="AU133" s="71">
        <v>1</v>
      </c>
      <c r="AV133" s="71">
        <v>0</v>
      </c>
      <c r="AW133" s="71" t="s">
        <v>266</v>
      </c>
      <c r="AX133" s="71" t="s">
        <v>266</v>
      </c>
      <c r="AY133" s="71" t="s">
        <v>267</v>
      </c>
      <c r="AZ133" s="71" t="s">
        <v>268</v>
      </c>
      <c r="BA133" s="71" t="s">
        <v>391</v>
      </c>
      <c r="BB133" s="71" t="s">
        <v>392</v>
      </c>
      <c r="BC133" s="71">
        <v>25406154</v>
      </c>
      <c r="BD133" s="71" t="s">
        <v>393</v>
      </c>
      <c r="BE133" s="71">
        <v>0</v>
      </c>
      <c r="BF133" s="71" t="s">
        <v>270</v>
      </c>
      <c r="BG133" s="71" t="s">
        <v>270</v>
      </c>
      <c r="BH133" s="71" t="s">
        <v>271</v>
      </c>
      <c r="BI133" s="71" t="s">
        <v>429</v>
      </c>
      <c r="BJ133" s="71" t="s">
        <v>182</v>
      </c>
      <c r="BK133" s="71" t="s">
        <v>429</v>
      </c>
      <c r="BX133" s="71" t="s">
        <v>477</v>
      </c>
    </row>
    <row r="134" spans="1:76" hidden="1" x14ac:dyDescent="0.25">
      <c r="A134" s="71" t="s">
        <v>260</v>
      </c>
      <c r="B134" s="71" t="s">
        <v>278</v>
      </c>
      <c r="C134" s="71" t="s">
        <v>261</v>
      </c>
      <c r="D134" s="121">
        <v>36526</v>
      </c>
      <c r="E134" s="71" t="s">
        <v>260</v>
      </c>
      <c r="F134" s="71">
        <v>8072</v>
      </c>
      <c r="G134" s="71" t="s">
        <v>29</v>
      </c>
      <c r="H134" s="71" t="s">
        <v>487</v>
      </c>
      <c r="I134" s="71">
        <v>1</v>
      </c>
      <c r="J134" s="71" t="s">
        <v>293</v>
      </c>
      <c r="K134" s="71">
        <v>0</v>
      </c>
      <c r="L134" s="121">
        <v>45300</v>
      </c>
      <c r="M134" s="71" t="s">
        <v>486</v>
      </c>
      <c r="N134" s="71">
        <v>7</v>
      </c>
      <c r="O134" s="71" t="s">
        <v>133</v>
      </c>
      <c r="P134" s="71" t="s">
        <v>263</v>
      </c>
      <c r="Q134" s="71" t="s">
        <v>264</v>
      </c>
      <c r="R134" s="71">
        <v>1500</v>
      </c>
      <c r="S134" s="71" t="s">
        <v>265</v>
      </c>
      <c r="T134" s="71">
        <v>100</v>
      </c>
      <c r="U134" s="71">
        <v>0</v>
      </c>
      <c r="V134" s="71">
        <v>0</v>
      </c>
      <c r="W134" s="71">
        <v>0</v>
      </c>
      <c r="X134" s="71">
        <v>0</v>
      </c>
      <c r="Y134" s="71">
        <v>50</v>
      </c>
      <c r="Z134" s="71">
        <v>50</v>
      </c>
      <c r="AA134" s="71">
        <v>0</v>
      </c>
      <c r="AB134" s="71">
        <v>350</v>
      </c>
      <c r="AC134" s="71">
        <v>0</v>
      </c>
      <c r="AF134" s="71">
        <v>0</v>
      </c>
      <c r="AG134" s="71">
        <v>0</v>
      </c>
      <c r="AH134" s="71">
        <v>0</v>
      </c>
      <c r="AI134" s="71">
        <v>0</v>
      </c>
      <c r="AJ134" s="71">
        <v>50</v>
      </c>
      <c r="AK134" s="71">
        <v>50</v>
      </c>
      <c r="AL134" s="71">
        <v>0</v>
      </c>
      <c r="AM134" s="71">
        <v>350</v>
      </c>
      <c r="AN134" s="71">
        <v>0</v>
      </c>
      <c r="AQ134" s="71">
        <v>0</v>
      </c>
      <c r="AR134" s="71">
        <v>1</v>
      </c>
      <c r="AS134" s="71">
        <v>1</v>
      </c>
      <c r="AT134" s="71">
        <v>1</v>
      </c>
      <c r="AU134" s="71">
        <v>1</v>
      </c>
      <c r="AV134" s="71">
        <v>0</v>
      </c>
      <c r="AW134" s="71" t="s">
        <v>266</v>
      </c>
      <c r="AX134" s="71" t="s">
        <v>266</v>
      </c>
      <c r="AY134" s="71" t="s">
        <v>267</v>
      </c>
      <c r="AZ134" s="71" t="s">
        <v>268</v>
      </c>
      <c r="BA134" s="71" t="s">
        <v>391</v>
      </c>
      <c r="BB134" s="71" t="s">
        <v>392</v>
      </c>
      <c r="BC134" s="71">
        <v>25406154</v>
      </c>
      <c r="BD134" s="71" t="s">
        <v>393</v>
      </c>
      <c r="BE134" s="71">
        <v>0</v>
      </c>
      <c r="BF134" s="71" t="s">
        <v>270</v>
      </c>
      <c r="BG134" s="71" t="s">
        <v>270</v>
      </c>
      <c r="BH134" s="71" t="s">
        <v>271</v>
      </c>
      <c r="BI134" s="71" t="s">
        <v>429</v>
      </c>
      <c r="BJ134" s="71" t="s">
        <v>182</v>
      </c>
      <c r="BK134" s="71" t="s">
        <v>429</v>
      </c>
      <c r="BX134" s="71" t="s">
        <v>477</v>
      </c>
    </row>
    <row r="135" spans="1:76" hidden="1" x14ac:dyDescent="0.25">
      <c r="A135" s="71" t="s">
        <v>260</v>
      </c>
      <c r="B135" s="71" t="s">
        <v>278</v>
      </c>
      <c r="C135" s="71" t="s">
        <v>261</v>
      </c>
      <c r="D135" s="121">
        <v>36526</v>
      </c>
      <c r="E135" s="71" t="s">
        <v>260</v>
      </c>
      <c r="F135" s="71">
        <v>8041</v>
      </c>
      <c r="G135" s="71" t="s">
        <v>29</v>
      </c>
      <c r="H135" s="71" t="s">
        <v>487</v>
      </c>
      <c r="I135" s="71">
        <v>1</v>
      </c>
      <c r="J135" s="71" t="s">
        <v>293</v>
      </c>
      <c r="K135" s="71">
        <v>0</v>
      </c>
      <c r="L135" s="121">
        <v>45293</v>
      </c>
      <c r="M135" s="71" t="s">
        <v>478</v>
      </c>
      <c r="N135" s="71">
        <v>7</v>
      </c>
      <c r="O135" s="71" t="s">
        <v>133</v>
      </c>
      <c r="P135" s="71" t="s">
        <v>263</v>
      </c>
      <c r="Q135" s="71" t="s">
        <v>264</v>
      </c>
      <c r="R135" s="71">
        <v>1500</v>
      </c>
      <c r="S135" s="71" t="s">
        <v>265</v>
      </c>
      <c r="T135" s="71">
        <v>100</v>
      </c>
      <c r="U135" s="71">
        <v>0</v>
      </c>
      <c r="V135" s="71">
        <v>0</v>
      </c>
      <c r="W135" s="71">
        <v>0</v>
      </c>
      <c r="X135" s="71">
        <v>0</v>
      </c>
      <c r="Y135" s="71">
        <v>50</v>
      </c>
      <c r="Z135" s="71">
        <v>50</v>
      </c>
      <c r="AA135" s="71">
        <v>0</v>
      </c>
      <c r="AB135" s="71">
        <v>350</v>
      </c>
      <c r="AC135" s="71">
        <v>0</v>
      </c>
      <c r="AF135" s="71">
        <v>0</v>
      </c>
      <c r="AG135" s="71">
        <v>0</v>
      </c>
      <c r="AH135" s="71">
        <v>0</v>
      </c>
      <c r="AI135" s="71">
        <v>0</v>
      </c>
      <c r="AJ135" s="71">
        <v>50</v>
      </c>
      <c r="AK135" s="71">
        <v>50</v>
      </c>
      <c r="AL135" s="71">
        <v>0</v>
      </c>
      <c r="AM135" s="71">
        <v>350</v>
      </c>
      <c r="AN135" s="71">
        <v>0</v>
      </c>
      <c r="AQ135" s="71">
        <v>0</v>
      </c>
      <c r="AR135" s="71">
        <v>1</v>
      </c>
      <c r="AS135" s="71">
        <v>1</v>
      </c>
      <c r="AT135" s="71">
        <v>1</v>
      </c>
      <c r="AU135" s="71">
        <v>1</v>
      </c>
      <c r="AV135" s="71">
        <v>0</v>
      </c>
      <c r="AW135" s="71" t="s">
        <v>266</v>
      </c>
      <c r="AX135" s="71" t="s">
        <v>266</v>
      </c>
      <c r="AY135" s="71" t="s">
        <v>267</v>
      </c>
      <c r="AZ135" s="71" t="s">
        <v>268</v>
      </c>
      <c r="BA135" s="71" t="s">
        <v>391</v>
      </c>
      <c r="BB135" s="71" t="s">
        <v>392</v>
      </c>
      <c r="BC135" s="71">
        <v>25406154</v>
      </c>
      <c r="BD135" s="71" t="s">
        <v>393</v>
      </c>
      <c r="BE135" s="71">
        <v>0</v>
      </c>
      <c r="BF135" s="71" t="s">
        <v>270</v>
      </c>
      <c r="BG135" s="71" t="s">
        <v>270</v>
      </c>
      <c r="BH135" s="71" t="s">
        <v>271</v>
      </c>
      <c r="BI135" s="71" t="s">
        <v>429</v>
      </c>
      <c r="BJ135" s="71" t="s">
        <v>182</v>
      </c>
      <c r="BK135" s="71" t="s">
        <v>429</v>
      </c>
      <c r="BX135" s="71" t="s">
        <v>477</v>
      </c>
    </row>
    <row r="136" spans="1:76" hidden="1" x14ac:dyDescent="0.25">
      <c r="A136" s="71" t="s">
        <v>260</v>
      </c>
      <c r="B136" s="71" t="s">
        <v>278</v>
      </c>
      <c r="C136" s="71" t="s">
        <v>261</v>
      </c>
      <c r="D136" s="121">
        <v>36526</v>
      </c>
      <c r="E136" s="71" t="s">
        <v>260</v>
      </c>
      <c r="F136" s="71">
        <v>8017</v>
      </c>
      <c r="G136" s="71" t="s">
        <v>29</v>
      </c>
      <c r="H136" s="71" t="s">
        <v>487</v>
      </c>
      <c r="I136" s="71">
        <v>1</v>
      </c>
      <c r="J136" s="71" t="s">
        <v>293</v>
      </c>
      <c r="K136" s="71">
        <v>0</v>
      </c>
      <c r="L136" s="121">
        <v>45286</v>
      </c>
      <c r="M136" s="71" t="s">
        <v>488</v>
      </c>
      <c r="N136" s="71">
        <v>12</v>
      </c>
      <c r="O136" s="71" t="s">
        <v>133</v>
      </c>
      <c r="P136" s="71" t="s">
        <v>263</v>
      </c>
      <c r="Q136" s="71" t="s">
        <v>264</v>
      </c>
      <c r="R136" s="71">
        <v>1500</v>
      </c>
      <c r="S136" s="71" t="s">
        <v>265</v>
      </c>
      <c r="T136" s="71">
        <v>100</v>
      </c>
      <c r="U136" s="71">
        <v>0</v>
      </c>
      <c r="V136" s="71">
        <v>0</v>
      </c>
      <c r="W136" s="71">
        <v>0</v>
      </c>
      <c r="X136" s="71">
        <v>0</v>
      </c>
      <c r="Y136" s="71">
        <v>50</v>
      </c>
      <c r="Z136" s="71">
        <v>50</v>
      </c>
      <c r="AA136" s="71">
        <v>0</v>
      </c>
      <c r="AB136" s="71">
        <v>600</v>
      </c>
      <c r="AC136" s="71">
        <v>0</v>
      </c>
      <c r="AF136" s="71">
        <v>0</v>
      </c>
      <c r="AG136" s="71">
        <v>0</v>
      </c>
      <c r="AH136" s="71">
        <v>0</v>
      </c>
      <c r="AI136" s="71">
        <v>0</v>
      </c>
      <c r="AJ136" s="71">
        <v>50</v>
      </c>
      <c r="AK136" s="71">
        <v>50</v>
      </c>
      <c r="AL136" s="71">
        <v>0</v>
      </c>
      <c r="AM136" s="71">
        <v>600</v>
      </c>
      <c r="AN136" s="71">
        <v>0</v>
      </c>
      <c r="AQ136" s="71">
        <v>0</v>
      </c>
      <c r="AR136" s="71">
        <v>1</v>
      </c>
      <c r="AS136" s="71">
        <v>1</v>
      </c>
      <c r="AT136" s="71">
        <v>1</v>
      </c>
      <c r="AU136" s="71">
        <v>1</v>
      </c>
      <c r="AV136" s="71">
        <v>0</v>
      </c>
      <c r="AW136" s="71" t="s">
        <v>266</v>
      </c>
      <c r="AX136" s="71" t="s">
        <v>266</v>
      </c>
      <c r="AY136" s="71" t="s">
        <v>267</v>
      </c>
      <c r="AZ136" s="71" t="s">
        <v>268</v>
      </c>
      <c r="BA136" s="71" t="s">
        <v>391</v>
      </c>
      <c r="BB136" s="71" t="s">
        <v>392</v>
      </c>
      <c r="BC136" s="71">
        <v>25406154</v>
      </c>
      <c r="BD136" s="71" t="s">
        <v>393</v>
      </c>
      <c r="BE136" s="71">
        <v>0</v>
      </c>
      <c r="BF136" s="71" t="s">
        <v>270</v>
      </c>
      <c r="BG136" s="71" t="s">
        <v>270</v>
      </c>
      <c r="BH136" s="71" t="s">
        <v>271</v>
      </c>
      <c r="BI136" s="71" t="s">
        <v>429</v>
      </c>
      <c r="BJ136" s="71" t="s">
        <v>182</v>
      </c>
      <c r="BK136" s="71" t="s">
        <v>429</v>
      </c>
      <c r="BX136" s="71" t="s">
        <v>489</v>
      </c>
    </row>
    <row r="137" spans="1:76" hidden="1" x14ac:dyDescent="0.25">
      <c r="A137" s="71" t="s">
        <v>260</v>
      </c>
      <c r="B137" s="71" t="s">
        <v>278</v>
      </c>
      <c r="C137" s="71" t="s">
        <v>261</v>
      </c>
      <c r="D137" s="121">
        <v>36526</v>
      </c>
      <c r="E137" s="71" t="s">
        <v>260</v>
      </c>
      <c r="F137" s="71">
        <v>8103</v>
      </c>
      <c r="G137" s="71" t="s">
        <v>29</v>
      </c>
      <c r="H137" s="71" t="s">
        <v>490</v>
      </c>
      <c r="I137" s="71">
        <v>1</v>
      </c>
      <c r="J137" s="71" t="s">
        <v>417</v>
      </c>
      <c r="K137" s="71">
        <v>0</v>
      </c>
      <c r="L137" s="121">
        <v>45308</v>
      </c>
      <c r="M137" s="71" t="s">
        <v>491</v>
      </c>
      <c r="N137" s="71">
        <v>8</v>
      </c>
      <c r="O137" s="71" t="s">
        <v>133</v>
      </c>
      <c r="P137" s="71" t="s">
        <v>263</v>
      </c>
      <c r="Q137" s="71" t="s">
        <v>264</v>
      </c>
      <c r="R137" s="71">
        <v>1000</v>
      </c>
      <c r="S137" s="71" t="s">
        <v>265</v>
      </c>
      <c r="T137" s="71">
        <v>100</v>
      </c>
      <c r="U137" s="71">
        <v>450</v>
      </c>
      <c r="V137" s="71">
        <v>300</v>
      </c>
      <c r="W137" s="71">
        <v>500</v>
      </c>
      <c r="X137" s="71">
        <v>800</v>
      </c>
      <c r="Y137" s="71">
        <v>50</v>
      </c>
      <c r="Z137" s="71">
        <v>50</v>
      </c>
      <c r="AA137" s="71">
        <v>18.75</v>
      </c>
      <c r="AB137" s="71">
        <v>400</v>
      </c>
      <c r="AC137" s="71">
        <v>150</v>
      </c>
      <c r="AF137" s="71">
        <v>450</v>
      </c>
      <c r="AG137" s="71">
        <v>300</v>
      </c>
      <c r="AH137" s="71">
        <v>500</v>
      </c>
      <c r="AI137" s="71">
        <v>800</v>
      </c>
      <c r="AJ137" s="71">
        <v>50</v>
      </c>
      <c r="AK137" s="71">
        <v>50</v>
      </c>
      <c r="AL137" s="71">
        <v>18.75</v>
      </c>
      <c r="AM137" s="71">
        <v>400</v>
      </c>
      <c r="AN137" s="71">
        <v>150</v>
      </c>
      <c r="AQ137" s="71">
        <v>0</v>
      </c>
      <c r="AR137" s="71">
        <v>1</v>
      </c>
      <c r="AS137" s="71">
        <v>1</v>
      </c>
      <c r="AT137" s="71">
        <v>1</v>
      </c>
      <c r="AU137" s="71">
        <v>1</v>
      </c>
      <c r="AV137" s="71">
        <v>0</v>
      </c>
      <c r="AW137" s="71" t="s">
        <v>266</v>
      </c>
      <c r="AX137" s="71" t="s">
        <v>266</v>
      </c>
      <c r="AY137" s="71" t="s">
        <v>267</v>
      </c>
      <c r="AZ137" s="71" t="s">
        <v>268</v>
      </c>
      <c r="BA137" s="71" t="s">
        <v>391</v>
      </c>
      <c r="BB137" s="71" t="s">
        <v>392</v>
      </c>
      <c r="BC137" s="71">
        <v>25406154</v>
      </c>
      <c r="BD137" s="71" t="s">
        <v>393</v>
      </c>
      <c r="BE137" s="71">
        <v>0</v>
      </c>
      <c r="BF137" s="71" t="s">
        <v>270</v>
      </c>
      <c r="BG137" s="71" t="s">
        <v>492</v>
      </c>
      <c r="BH137" s="71" t="s">
        <v>271</v>
      </c>
      <c r="BI137" s="71" t="s">
        <v>429</v>
      </c>
      <c r="BJ137" s="71" t="s">
        <v>182</v>
      </c>
      <c r="BK137" s="71" t="s">
        <v>429</v>
      </c>
      <c r="BX137" s="71" t="s">
        <v>477</v>
      </c>
    </row>
    <row r="138" spans="1:76" hidden="1" x14ac:dyDescent="0.25">
      <c r="A138" s="71" t="s">
        <v>260</v>
      </c>
      <c r="B138" s="71" t="s">
        <v>278</v>
      </c>
      <c r="C138" s="71" t="s">
        <v>261</v>
      </c>
      <c r="D138" s="121">
        <v>36526</v>
      </c>
      <c r="E138" s="71" t="s">
        <v>260</v>
      </c>
      <c r="F138" s="71">
        <v>8072</v>
      </c>
      <c r="G138" s="71" t="s">
        <v>29</v>
      </c>
      <c r="H138" s="71" t="s">
        <v>490</v>
      </c>
      <c r="I138" s="71">
        <v>1</v>
      </c>
      <c r="J138" s="71" t="s">
        <v>417</v>
      </c>
      <c r="K138" s="71">
        <v>0</v>
      </c>
      <c r="L138" s="121">
        <v>45300</v>
      </c>
      <c r="M138" s="71" t="s">
        <v>493</v>
      </c>
      <c r="N138" s="71">
        <v>7</v>
      </c>
      <c r="O138" s="71" t="s">
        <v>133</v>
      </c>
      <c r="P138" s="71" t="s">
        <v>263</v>
      </c>
      <c r="Q138" s="71" t="s">
        <v>264</v>
      </c>
      <c r="R138" s="71">
        <v>1000</v>
      </c>
      <c r="S138" s="71" t="s">
        <v>265</v>
      </c>
      <c r="T138" s="71">
        <v>100</v>
      </c>
      <c r="U138" s="71">
        <v>500</v>
      </c>
      <c r="V138" s="71">
        <v>450</v>
      </c>
      <c r="W138" s="71">
        <v>0</v>
      </c>
      <c r="X138" s="71">
        <v>450</v>
      </c>
      <c r="Y138" s="71">
        <v>50</v>
      </c>
      <c r="Z138" s="71">
        <v>50</v>
      </c>
      <c r="AA138" s="71">
        <v>7.14</v>
      </c>
      <c r="AB138" s="71">
        <v>350</v>
      </c>
      <c r="AC138" s="71">
        <v>50</v>
      </c>
      <c r="AF138" s="71">
        <v>500</v>
      </c>
      <c r="AG138" s="71">
        <v>450</v>
      </c>
      <c r="AH138" s="71">
        <v>0</v>
      </c>
      <c r="AI138" s="71">
        <v>450</v>
      </c>
      <c r="AJ138" s="71">
        <v>50</v>
      </c>
      <c r="AK138" s="71">
        <v>50</v>
      </c>
      <c r="AL138" s="71">
        <v>7.14</v>
      </c>
      <c r="AM138" s="71">
        <v>350</v>
      </c>
      <c r="AN138" s="71">
        <v>50</v>
      </c>
      <c r="AQ138" s="71">
        <v>0</v>
      </c>
      <c r="AR138" s="71">
        <v>1</v>
      </c>
      <c r="AS138" s="71">
        <v>1</v>
      </c>
      <c r="AT138" s="71">
        <v>1</v>
      </c>
      <c r="AU138" s="71">
        <v>1</v>
      </c>
      <c r="AV138" s="71">
        <v>0</v>
      </c>
      <c r="AW138" s="71" t="s">
        <v>266</v>
      </c>
      <c r="AX138" s="71" t="s">
        <v>266</v>
      </c>
      <c r="AY138" s="71" t="s">
        <v>267</v>
      </c>
      <c r="AZ138" s="71" t="s">
        <v>268</v>
      </c>
      <c r="BA138" s="71" t="s">
        <v>391</v>
      </c>
      <c r="BB138" s="71" t="s">
        <v>392</v>
      </c>
      <c r="BC138" s="71">
        <v>25406154</v>
      </c>
      <c r="BD138" s="71" t="s">
        <v>393</v>
      </c>
      <c r="BE138" s="71">
        <v>0</v>
      </c>
      <c r="BF138" s="71" t="s">
        <v>270</v>
      </c>
      <c r="BG138" s="71" t="s">
        <v>492</v>
      </c>
      <c r="BH138" s="71" t="s">
        <v>271</v>
      </c>
      <c r="BI138" s="71" t="s">
        <v>429</v>
      </c>
      <c r="BJ138" s="71" t="s">
        <v>182</v>
      </c>
      <c r="BK138" s="71" t="s">
        <v>429</v>
      </c>
      <c r="BX138" s="71" t="s">
        <v>477</v>
      </c>
    </row>
    <row r="139" spans="1:76" hidden="1" x14ac:dyDescent="0.25">
      <c r="A139" s="71" t="s">
        <v>260</v>
      </c>
      <c r="B139" s="71" t="s">
        <v>278</v>
      </c>
      <c r="C139" s="71" t="s">
        <v>261</v>
      </c>
      <c r="D139" s="121">
        <v>36526</v>
      </c>
      <c r="E139" s="71" t="s">
        <v>260</v>
      </c>
      <c r="F139" s="71">
        <v>8041</v>
      </c>
      <c r="G139" s="71" t="s">
        <v>29</v>
      </c>
      <c r="H139" s="71" t="s">
        <v>490</v>
      </c>
      <c r="I139" s="71">
        <v>1</v>
      </c>
      <c r="J139" s="71" t="s">
        <v>417</v>
      </c>
      <c r="K139" s="71">
        <v>0</v>
      </c>
      <c r="L139" s="121">
        <v>45293</v>
      </c>
      <c r="M139" s="71" t="s">
        <v>494</v>
      </c>
      <c r="N139" s="71">
        <v>7</v>
      </c>
      <c r="O139" s="71" t="s">
        <v>133</v>
      </c>
      <c r="P139" s="71" t="s">
        <v>263</v>
      </c>
      <c r="Q139" s="71" t="s">
        <v>264</v>
      </c>
      <c r="R139" s="71">
        <v>1000</v>
      </c>
      <c r="S139" s="71" t="s">
        <v>265</v>
      </c>
      <c r="T139" s="71">
        <v>100</v>
      </c>
      <c r="U139" s="71">
        <v>500</v>
      </c>
      <c r="V139" s="71">
        <v>500</v>
      </c>
      <c r="W139" s="71">
        <v>0</v>
      </c>
      <c r="X139" s="71">
        <v>500</v>
      </c>
      <c r="Y139" s="71">
        <v>50</v>
      </c>
      <c r="Z139" s="71">
        <v>50</v>
      </c>
      <c r="AA139" s="71">
        <v>0</v>
      </c>
      <c r="AB139" s="71">
        <v>350</v>
      </c>
      <c r="AC139" s="71">
        <v>0</v>
      </c>
      <c r="AF139" s="71">
        <v>500</v>
      </c>
      <c r="AG139" s="71">
        <v>500</v>
      </c>
      <c r="AH139" s="71">
        <v>0</v>
      </c>
      <c r="AI139" s="71">
        <v>500</v>
      </c>
      <c r="AJ139" s="71">
        <v>50</v>
      </c>
      <c r="AK139" s="71">
        <v>50</v>
      </c>
      <c r="AL139" s="71">
        <v>0</v>
      </c>
      <c r="AM139" s="71">
        <v>350</v>
      </c>
      <c r="AN139" s="71">
        <v>0</v>
      </c>
      <c r="AQ139" s="71">
        <v>0</v>
      </c>
      <c r="AR139" s="71">
        <v>1</v>
      </c>
      <c r="AS139" s="71">
        <v>1</v>
      </c>
      <c r="AT139" s="71">
        <v>1</v>
      </c>
      <c r="AU139" s="71">
        <v>1</v>
      </c>
      <c r="AV139" s="71">
        <v>0</v>
      </c>
      <c r="AW139" s="71" t="s">
        <v>266</v>
      </c>
      <c r="AX139" s="71" t="s">
        <v>266</v>
      </c>
      <c r="AY139" s="71" t="s">
        <v>267</v>
      </c>
      <c r="AZ139" s="71" t="s">
        <v>268</v>
      </c>
      <c r="BA139" s="71" t="s">
        <v>391</v>
      </c>
      <c r="BB139" s="71" t="s">
        <v>392</v>
      </c>
      <c r="BC139" s="71">
        <v>25406154</v>
      </c>
      <c r="BD139" s="71" t="s">
        <v>393</v>
      </c>
      <c r="BE139" s="71">
        <v>0</v>
      </c>
      <c r="BF139" s="71" t="s">
        <v>270</v>
      </c>
      <c r="BG139" s="71" t="s">
        <v>466</v>
      </c>
      <c r="BH139" s="71" t="s">
        <v>271</v>
      </c>
      <c r="BI139" s="71" t="s">
        <v>429</v>
      </c>
      <c r="BJ139" s="71" t="s">
        <v>182</v>
      </c>
      <c r="BK139" s="71" t="s">
        <v>429</v>
      </c>
      <c r="BX139" s="71" t="s">
        <v>477</v>
      </c>
    </row>
    <row r="140" spans="1:76" hidden="1" x14ac:dyDescent="0.25">
      <c r="A140" s="71" t="s">
        <v>260</v>
      </c>
      <c r="B140" s="71" t="s">
        <v>278</v>
      </c>
      <c r="C140" s="71" t="s">
        <v>261</v>
      </c>
      <c r="D140" s="121">
        <v>36526</v>
      </c>
      <c r="E140" s="71" t="s">
        <v>260</v>
      </c>
      <c r="F140" s="71">
        <v>8017</v>
      </c>
      <c r="G140" s="71" t="s">
        <v>29</v>
      </c>
      <c r="H140" s="71" t="s">
        <v>490</v>
      </c>
      <c r="I140" s="71">
        <v>1</v>
      </c>
      <c r="J140" s="71" t="s">
        <v>417</v>
      </c>
      <c r="K140" s="71">
        <v>0</v>
      </c>
      <c r="L140" s="121">
        <v>45286</v>
      </c>
      <c r="M140" s="71" t="s">
        <v>488</v>
      </c>
      <c r="N140" s="71">
        <v>12</v>
      </c>
      <c r="O140" s="71" t="s">
        <v>133</v>
      </c>
      <c r="P140" s="71" t="s">
        <v>263</v>
      </c>
      <c r="Q140" s="71" t="s">
        <v>264</v>
      </c>
      <c r="R140" s="71">
        <v>1000</v>
      </c>
      <c r="S140" s="71" t="s">
        <v>265</v>
      </c>
      <c r="T140" s="71">
        <v>100</v>
      </c>
      <c r="U140" s="71">
        <v>500</v>
      </c>
      <c r="V140" s="71">
        <v>500</v>
      </c>
      <c r="W140" s="71">
        <v>0</v>
      </c>
      <c r="X140" s="71">
        <v>500</v>
      </c>
      <c r="Y140" s="71">
        <v>50</v>
      </c>
      <c r="Z140" s="71">
        <v>50</v>
      </c>
      <c r="AA140" s="71">
        <v>0</v>
      </c>
      <c r="AB140" s="71">
        <v>600</v>
      </c>
      <c r="AC140" s="71">
        <v>0</v>
      </c>
      <c r="AF140" s="71">
        <v>500</v>
      </c>
      <c r="AG140" s="71">
        <v>500</v>
      </c>
      <c r="AH140" s="71">
        <v>0</v>
      </c>
      <c r="AI140" s="71">
        <v>500</v>
      </c>
      <c r="AJ140" s="71">
        <v>50</v>
      </c>
      <c r="AK140" s="71">
        <v>50</v>
      </c>
      <c r="AL140" s="71">
        <v>0</v>
      </c>
      <c r="AM140" s="71">
        <v>600</v>
      </c>
      <c r="AN140" s="71">
        <v>0</v>
      </c>
      <c r="AQ140" s="71">
        <v>0</v>
      </c>
      <c r="AR140" s="71">
        <v>1</v>
      </c>
      <c r="AS140" s="71">
        <v>1</v>
      </c>
      <c r="AT140" s="71">
        <v>1</v>
      </c>
      <c r="AU140" s="71">
        <v>1</v>
      </c>
      <c r="AV140" s="71">
        <v>0</v>
      </c>
      <c r="AW140" s="71" t="s">
        <v>266</v>
      </c>
      <c r="AX140" s="71" t="s">
        <v>266</v>
      </c>
      <c r="AY140" s="71" t="s">
        <v>267</v>
      </c>
      <c r="AZ140" s="71" t="s">
        <v>268</v>
      </c>
      <c r="BA140" s="71" t="s">
        <v>391</v>
      </c>
      <c r="BB140" s="71" t="s">
        <v>392</v>
      </c>
      <c r="BC140" s="71">
        <v>25406154</v>
      </c>
      <c r="BD140" s="71" t="s">
        <v>393</v>
      </c>
      <c r="BE140" s="71">
        <v>0</v>
      </c>
      <c r="BF140" s="71" t="s">
        <v>270</v>
      </c>
      <c r="BG140" s="71" t="s">
        <v>466</v>
      </c>
      <c r="BH140" s="71" t="s">
        <v>271</v>
      </c>
      <c r="BI140" s="71" t="s">
        <v>429</v>
      </c>
      <c r="BJ140" s="71" t="s">
        <v>182</v>
      </c>
      <c r="BK140" s="71" t="s">
        <v>429</v>
      </c>
      <c r="BX140" s="71" t="s">
        <v>489</v>
      </c>
    </row>
    <row r="141" spans="1:76" hidden="1" x14ac:dyDescent="0.25">
      <c r="A141" s="71" t="s">
        <v>260</v>
      </c>
      <c r="B141" s="71" t="s">
        <v>278</v>
      </c>
      <c r="C141" s="71" t="s">
        <v>261</v>
      </c>
      <c r="D141" s="121">
        <v>36526</v>
      </c>
      <c r="E141" s="71" t="s">
        <v>260</v>
      </c>
      <c r="F141" s="71">
        <v>8112</v>
      </c>
      <c r="G141" s="71" t="s">
        <v>29</v>
      </c>
      <c r="H141" s="71" t="s">
        <v>163</v>
      </c>
      <c r="I141" s="71">
        <v>1</v>
      </c>
      <c r="J141" s="71" t="s">
        <v>452</v>
      </c>
      <c r="K141" s="71">
        <v>7</v>
      </c>
      <c r="L141" s="121">
        <v>45308</v>
      </c>
      <c r="M141" s="71" t="s">
        <v>458</v>
      </c>
      <c r="N141" s="71">
        <v>8</v>
      </c>
      <c r="O141" s="71" t="s">
        <v>129</v>
      </c>
      <c r="P141" s="71" t="s">
        <v>263</v>
      </c>
      <c r="Q141" s="71" t="s">
        <v>264</v>
      </c>
      <c r="R141" s="71">
        <v>1000</v>
      </c>
      <c r="S141" s="71" t="s">
        <v>265</v>
      </c>
      <c r="T141" s="71">
        <v>100</v>
      </c>
      <c r="U141" s="71">
        <v>250</v>
      </c>
      <c r="V141" s="71">
        <v>200</v>
      </c>
      <c r="W141" s="71">
        <v>500</v>
      </c>
      <c r="X141" s="71">
        <v>700</v>
      </c>
      <c r="Y141" s="71">
        <v>20</v>
      </c>
      <c r="Z141" s="71">
        <v>20</v>
      </c>
      <c r="AA141" s="71">
        <v>6.25</v>
      </c>
      <c r="AB141" s="71">
        <v>160</v>
      </c>
      <c r="AC141" s="71">
        <v>50</v>
      </c>
      <c r="AF141" s="71">
        <v>250</v>
      </c>
      <c r="AG141" s="71">
        <v>200</v>
      </c>
      <c r="AH141" s="71">
        <v>500</v>
      </c>
      <c r="AI141" s="71">
        <v>700</v>
      </c>
      <c r="AJ141" s="71">
        <v>20</v>
      </c>
      <c r="AK141" s="71">
        <v>20</v>
      </c>
      <c r="AL141" s="71">
        <v>6.25</v>
      </c>
      <c r="AM141" s="71">
        <v>160</v>
      </c>
      <c r="AN141" s="71">
        <v>50</v>
      </c>
      <c r="AQ141" s="71">
        <v>0</v>
      </c>
      <c r="AR141" s="71">
        <v>1</v>
      </c>
      <c r="AS141" s="71">
        <v>0</v>
      </c>
      <c r="AT141" s="71">
        <v>0</v>
      </c>
      <c r="AU141" s="71">
        <v>0</v>
      </c>
      <c r="AV141" s="71">
        <v>1</v>
      </c>
      <c r="AW141" s="71" t="s">
        <v>266</v>
      </c>
      <c r="AX141" s="71" t="s">
        <v>266</v>
      </c>
      <c r="AY141" s="71" t="s">
        <v>267</v>
      </c>
      <c r="AZ141" s="71" t="s">
        <v>268</v>
      </c>
      <c r="BA141" s="71" t="s">
        <v>303</v>
      </c>
      <c r="BB141" s="71" t="s">
        <v>304</v>
      </c>
      <c r="BC141" s="71">
        <v>25406154</v>
      </c>
      <c r="BD141" s="71" t="s">
        <v>393</v>
      </c>
      <c r="BE141" s="71">
        <v>0</v>
      </c>
      <c r="BF141" s="71" t="s">
        <v>270</v>
      </c>
      <c r="BG141" s="71" t="s">
        <v>270</v>
      </c>
      <c r="BH141" s="71" t="s">
        <v>271</v>
      </c>
      <c r="BI141" s="71" t="s">
        <v>429</v>
      </c>
      <c r="BJ141" s="71" t="s">
        <v>182</v>
      </c>
      <c r="BK141" s="71" t="s">
        <v>429</v>
      </c>
      <c r="BX141" s="71" t="s">
        <v>495</v>
      </c>
    </row>
    <row r="142" spans="1:76" hidden="1" x14ac:dyDescent="0.25">
      <c r="A142" s="71" t="s">
        <v>260</v>
      </c>
      <c r="B142" s="71" t="s">
        <v>278</v>
      </c>
      <c r="C142" s="71" t="s">
        <v>261</v>
      </c>
      <c r="D142" s="121">
        <v>36526</v>
      </c>
      <c r="E142" s="71" t="s">
        <v>260</v>
      </c>
      <c r="F142" s="71">
        <v>8074</v>
      </c>
      <c r="G142" s="71" t="s">
        <v>29</v>
      </c>
      <c r="H142" s="71" t="s">
        <v>163</v>
      </c>
      <c r="I142" s="71">
        <v>1</v>
      </c>
      <c r="J142" s="71" t="s">
        <v>452</v>
      </c>
      <c r="K142" s="71">
        <v>7</v>
      </c>
      <c r="L142" s="121">
        <v>45300</v>
      </c>
      <c r="M142" s="71" t="s">
        <v>496</v>
      </c>
      <c r="N142" s="71">
        <v>7</v>
      </c>
      <c r="O142" s="71" t="s">
        <v>129</v>
      </c>
      <c r="P142" s="71" t="s">
        <v>263</v>
      </c>
      <c r="Q142" s="71" t="s">
        <v>264</v>
      </c>
      <c r="R142" s="71">
        <v>1000</v>
      </c>
      <c r="S142" s="71" t="s">
        <v>265</v>
      </c>
      <c r="T142" s="71">
        <v>100</v>
      </c>
      <c r="U142" s="71">
        <v>320</v>
      </c>
      <c r="V142" s="71">
        <v>250</v>
      </c>
      <c r="W142" s="71">
        <v>0</v>
      </c>
      <c r="X142" s="71">
        <v>250</v>
      </c>
      <c r="Y142" s="71">
        <v>20</v>
      </c>
      <c r="Z142" s="71">
        <v>20</v>
      </c>
      <c r="AA142" s="71">
        <v>10</v>
      </c>
      <c r="AB142" s="71">
        <v>140</v>
      </c>
      <c r="AC142" s="71">
        <v>70</v>
      </c>
      <c r="AF142" s="71">
        <v>320</v>
      </c>
      <c r="AG142" s="71">
        <v>250</v>
      </c>
      <c r="AH142" s="71">
        <v>0</v>
      </c>
      <c r="AI142" s="71">
        <v>250</v>
      </c>
      <c r="AJ142" s="71">
        <v>20</v>
      </c>
      <c r="AK142" s="71">
        <v>20</v>
      </c>
      <c r="AL142" s="71">
        <v>10</v>
      </c>
      <c r="AM142" s="71">
        <v>140</v>
      </c>
      <c r="AN142" s="71">
        <v>70</v>
      </c>
      <c r="AQ142" s="71">
        <v>0</v>
      </c>
      <c r="AR142" s="71">
        <v>1</v>
      </c>
      <c r="AS142" s="71">
        <v>0</v>
      </c>
      <c r="AT142" s="71">
        <v>0</v>
      </c>
      <c r="AU142" s="71">
        <v>0</v>
      </c>
      <c r="AV142" s="71">
        <v>1</v>
      </c>
      <c r="AW142" s="71" t="s">
        <v>266</v>
      </c>
      <c r="AX142" s="71" t="s">
        <v>266</v>
      </c>
      <c r="AY142" s="71" t="s">
        <v>267</v>
      </c>
      <c r="AZ142" s="71" t="s">
        <v>268</v>
      </c>
      <c r="BA142" s="71" t="s">
        <v>303</v>
      </c>
      <c r="BB142" s="71" t="s">
        <v>304</v>
      </c>
      <c r="BC142" s="71">
        <v>25406154</v>
      </c>
      <c r="BD142" s="71" t="s">
        <v>393</v>
      </c>
      <c r="BE142" s="71">
        <v>0</v>
      </c>
      <c r="BF142" s="71" t="s">
        <v>270</v>
      </c>
      <c r="BG142" s="71" t="s">
        <v>270</v>
      </c>
      <c r="BH142" s="71" t="s">
        <v>271</v>
      </c>
      <c r="BI142" s="71" t="s">
        <v>429</v>
      </c>
      <c r="BJ142" s="71" t="s">
        <v>182</v>
      </c>
      <c r="BK142" s="71" t="s">
        <v>429</v>
      </c>
      <c r="BX142" s="71" t="s">
        <v>495</v>
      </c>
    </row>
    <row r="143" spans="1:76" hidden="1" x14ac:dyDescent="0.25">
      <c r="A143" s="71" t="s">
        <v>260</v>
      </c>
      <c r="B143" s="71" t="s">
        <v>278</v>
      </c>
      <c r="C143" s="71" t="s">
        <v>261</v>
      </c>
      <c r="D143" s="121">
        <v>36526</v>
      </c>
      <c r="E143" s="71" t="s">
        <v>260</v>
      </c>
      <c r="F143" s="71">
        <v>8043</v>
      </c>
      <c r="G143" s="71" t="s">
        <v>29</v>
      </c>
      <c r="H143" s="71" t="s">
        <v>163</v>
      </c>
      <c r="I143" s="71">
        <v>1</v>
      </c>
      <c r="J143" s="71" t="s">
        <v>452</v>
      </c>
      <c r="K143" s="71">
        <v>7</v>
      </c>
      <c r="L143" s="121">
        <v>45293</v>
      </c>
      <c r="M143" s="71" t="s">
        <v>460</v>
      </c>
      <c r="N143" s="71">
        <v>7</v>
      </c>
      <c r="O143" s="71" t="s">
        <v>129</v>
      </c>
      <c r="P143" s="71" t="s">
        <v>263</v>
      </c>
      <c r="Q143" s="71" t="s">
        <v>264</v>
      </c>
      <c r="R143" s="71">
        <v>1000</v>
      </c>
      <c r="S143" s="71" t="s">
        <v>265</v>
      </c>
      <c r="T143" s="71">
        <v>100</v>
      </c>
      <c r="U143" s="71">
        <v>400</v>
      </c>
      <c r="V143" s="71">
        <v>320</v>
      </c>
      <c r="W143" s="71">
        <v>0</v>
      </c>
      <c r="X143" s="71">
        <v>320</v>
      </c>
      <c r="Y143" s="71">
        <v>20</v>
      </c>
      <c r="Z143" s="71">
        <v>20</v>
      </c>
      <c r="AA143" s="71">
        <v>11.43</v>
      </c>
      <c r="AB143" s="71">
        <v>140</v>
      </c>
      <c r="AC143" s="71">
        <v>80</v>
      </c>
      <c r="AF143" s="71">
        <v>400</v>
      </c>
      <c r="AG143" s="71">
        <v>320</v>
      </c>
      <c r="AH143" s="71">
        <v>0</v>
      </c>
      <c r="AI143" s="71">
        <v>320</v>
      </c>
      <c r="AJ143" s="71">
        <v>20</v>
      </c>
      <c r="AK143" s="71">
        <v>20</v>
      </c>
      <c r="AL143" s="71">
        <v>11.43</v>
      </c>
      <c r="AM143" s="71">
        <v>140</v>
      </c>
      <c r="AN143" s="71">
        <v>80</v>
      </c>
      <c r="AQ143" s="71">
        <v>0</v>
      </c>
      <c r="AR143" s="71">
        <v>1</v>
      </c>
      <c r="AS143" s="71">
        <v>0</v>
      </c>
      <c r="AT143" s="71">
        <v>0</v>
      </c>
      <c r="AU143" s="71">
        <v>0</v>
      </c>
      <c r="AV143" s="71">
        <v>1</v>
      </c>
      <c r="AW143" s="71" t="s">
        <v>266</v>
      </c>
      <c r="AX143" s="71" t="s">
        <v>266</v>
      </c>
      <c r="AY143" s="71" t="s">
        <v>267</v>
      </c>
      <c r="AZ143" s="71" t="s">
        <v>268</v>
      </c>
      <c r="BA143" s="71" t="s">
        <v>303</v>
      </c>
      <c r="BB143" s="71" t="s">
        <v>304</v>
      </c>
      <c r="BC143" s="71">
        <v>25406154</v>
      </c>
      <c r="BD143" s="71" t="s">
        <v>393</v>
      </c>
      <c r="BE143" s="71">
        <v>0</v>
      </c>
      <c r="BF143" s="71" t="s">
        <v>270</v>
      </c>
      <c r="BG143" s="71" t="s">
        <v>270</v>
      </c>
      <c r="BH143" s="71" t="s">
        <v>271</v>
      </c>
      <c r="BI143" s="71" t="s">
        <v>429</v>
      </c>
      <c r="BJ143" s="71" t="s">
        <v>182</v>
      </c>
      <c r="BK143" s="71" t="s">
        <v>429</v>
      </c>
      <c r="BX143" s="71" t="s">
        <v>495</v>
      </c>
    </row>
    <row r="144" spans="1:76" hidden="1" x14ac:dyDescent="0.25">
      <c r="A144" s="71" t="s">
        <v>260</v>
      </c>
      <c r="B144" s="71" t="s">
        <v>278</v>
      </c>
      <c r="C144" s="71" t="s">
        <v>261</v>
      </c>
      <c r="D144" s="121">
        <v>36526</v>
      </c>
      <c r="E144" s="71" t="s">
        <v>260</v>
      </c>
      <c r="F144" s="71">
        <v>8019</v>
      </c>
      <c r="G144" s="71" t="s">
        <v>29</v>
      </c>
      <c r="H144" s="71" t="s">
        <v>163</v>
      </c>
      <c r="I144" s="71">
        <v>1</v>
      </c>
      <c r="J144" s="71" t="s">
        <v>452</v>
      </c>
      <c r="K144" s="71">
        <v>7</v>
      </c>
      <c r="L144" s="121">
        <v>45286</v>
      </c>
      <c r="M144" s="71" t="s">
        <v>456</v>
      </c>
      <c r="N144" s="71">
        <v>12</v>
      </c>
      <c r="O144" s="71" t="s">
        <v>129</v>
      </c>
      <c r="P144" s="71" t="s">
        <v>263</v>
      </c>
      <c r="Q144" s="71" t="s">
        <v>264</v>
      </c>
      <c r="R144" s="71">
        <v>1000</v>
      </c>
      <c r="S144" s="71" t="s">
        <v>265</v>
      </c>
      <c r="T144" s="71">
        <v>100</v>
      </c>
      <c r="U144" s="71">
        <v>500</v>
      </c>
      <c r="V144" s="71">
        <v>400</v>
      </c>
      <c r="W144" s="71">
        <v>0</v>
      </c>
      <c r="X144" s="71">
        <v>400</v>
      </c>
      <c r="Y144" s="71">
        <v>20</v>
      </c>
      <c r="Z144" s="71">
        <v>20</v>
      </c>
      <c r="AA144" s="71">
        <v>8.33</v>
      </c>
      <c r="AB144" s="71">
        <v>240</v>
      </c>
      <c r="AC144" s="71">
        <v>100</v>
      </c>
      <c r="AF144" s="71">
        <v>500</v>
      </c>
      <c r="AG144" s="71">
        <v>400</v>
      </c>
      <c r="AH144" s="71">
        <v>0</v>
      </c>
      <c r="AI144" s="71">
        <v>400</v>
      </c>
      <c r="AJ144" s="71">
        <v>20</v>
      </c>
      <c r="AK144" s="71">
        <v>20</v>
      </c>
      <c r="AL144" s="71">
        <v>8.33</v>
      </c>
      <c r="AM144" s="71">
        <v>240</v>
      </c>
      <c r="AN144" s="71">
        <v>100</v>
      </c>
      <c r="AQ144" s="71">
        <v>0</v>
      </c>
      <c r="AR144" s="71">
        <v>1</v>
      </c>
      <c r="AS144" s="71">
        <v>0</v>
      </c>
      <c r="AT144" s="71">
        <v>0</v>
      </c>
      <c r="AU144" s="71">
        <v>0</v>
      </c>
      <c r="AV144" s="71">
        <v>1</v>
      </c>
      <c r="AW144" s="71" t="s">
        <v>266</v>
      </c>
      <c r="AX144" s="71" t="s">
        <v>266</v>
      </c>
      <c r="AY144" s="71" t="s">
        <v>267</v>
      </c>
      <c r="AZ144" s="71" t="s">
        <v>268</v>
      </c>
      <c r="BA144" s="71" t="s">
        <v>303</v>
      </c>
      <c r="BB144" s="71" t="s">
        <v>304</v>
      </c>
      <c r="BC144" s="71">
        <v>25406154</v>
      </c>
      <c r="BD144" s="71" t="s">
        <v>393</v>
      </c>
      <c r="BE144" s="71">
        <v>0</v>
      </c>
      <c r="BF144" s="71" t="s">
        <v>270</v>
      </c>
      <c r="BG144" s="71" t="s">
        <v>270</v>
      </c>
      <c r="BH144" s="71" t="s">
        <v>271</v>
      </c>
      <c r="BI144" s="71" t="s">
        <v>429</v>
      </c>
      <c r="BJ144" s="71" t="s">
        <v>182</v>
      </c>
      <c r="BK144" s="71" t="s">
        <v>429</v>
      </c>
      <c r="BX144" s="71" t="s">
        <v>497</v>
      </c>
    </row>
    <row r="145" spans="1:76" hidden="1" x14ac:dyDescent="0.25">
      <c r="A145" s="71" t="s">
        <v>260</v>
      </c>
      <c r="B145" s="71" t="s">
        <v>278</v>
      </c>
      <c r="C145" s="71" t="s">
        <v>261</v>
      </c>
      <c r="D145" s="121">
        <v>36526</v>
      </c>
      <c r="E145" s="71" t="s">
        <v>260</v>
      </c>
      <c r="F145" s="71">
        <v>8112</v>
      </c>
      <c r="G145" s="71" t="s">
        <v>29</v>
      </c>
      <c r="H145" s="71" t="s">
        <v>164</v>
      </c>
      <c r="I145" s="71">
        <v>1</v>
      </c>
      <c r="J145" s="71" t="s">
        <v>452</v>
      </c>
      <c r="K145" s="71">
        <v>7</v>
      </c>
      <c r="L145" s="121">
        <v>45308</v>
      </c>
      <c r="M145" s="71" t="s">
        <v>498</v>
      </c>
      <c r="N145" s="71">
        <v>8</v>
      </c>
      <c r="O145" s="71" t="s">
        <v>129</v>
      </c>
      <c r="P145" s="71" t="s">
        <v>263</v>
      </c>
      <c r="Q145" s="71" t="s">
        <v>264</v>
      </c>
      <c r="R145" s="71">
        <v>1000</v>
      </c>
      <c r="S145" s="71" t="s">
        <v>265</v>
      </c>
      <c r="T145" s="71">
        <v>100</v>
      </c>
      <c r="U145" s="71">
        <v>350</v>
      </c>
      <c r="V145" s="71">
        <v>320</v>
      </c>
      <c r="W145" s="71">
        <v>0</v>
      </c>
      <c r="X145" s="71">
        <v>320</v>
      </c>
      <c r="Y145" s="71">
        <v>20</v>
      </c>
      <c r="Z145" s="71">
        <v>20</v>
      </c>
      <c r="AA145" s="71">
        <v>3.75</v>
      </c>
      <c r="AB145" s="71">
        <v>160</v>
      </c>
      <c r="AC145" s="71">
        <v>30</v>
      </c>
      <c r="AF145" s="71">
        <v>350</v>
      </c>
      <c r="AG145" s="71">
        <v>320</v>
      </c>
      <c r="AH145" s="71">
        <v>0</v>
      </c>
      <c r="AI145" s="71">
        <v>320</v>
      </c>
      <c r="AJ145" s="71">
        <v>20</v>
      </c>
      <c r="AK145" s="71">
        <v>20</v>
      </c>
      <c r="AL145" s="71">
        <v>3.75</v>
      </c>
      <c r="AM145" s="71">
        <v>160</v>
      </c>
      <c r="AN145" s="71">
        <v>30</v>
      </c>
      <c r="AQ145" s="71">
        <v>0</v>
      </c>
      <c r="AR145" s="71">
        <v>1</v>
      </c>
      <c r="AS145" s="71">
        <v>0</v>
      </c>
      <c r="AT145" s="71">
        <v>0</v>
      </c>
      <c r="AU145" s="71">
        <v>0</v>
      </c>
      <c r="AV145" s="71">
        <v>1</v>
      </c>
      <c r="AW145" s="71" t="s">
        <v>266</v>
      </c>
      <c r="AX145" s="71" t="s">
        <v>266</v>
      </c>
      <c r="AY145" s="71" t="s">
        <v>267</v>
      </c>
      <c r="AZ145" s="71" t="s">
        <v>268</v>
      </c>
      <c r="BA145" s="71" t="s">
        <v>303</v>
      </c>
      <c r="BB145" s="71" t="s">
        <v>304</v>
      </c>
      <c r="BC145" s="71">
        <v>25406154</v>
      </c>
      <c r="BD145" s="71" t="s">
        <v>393</v>
      </c>
      <c r="BE145" s="71">
        <v>0</v>
      </c>
      <c r="BF145" s="71" t="s">
        <v>270</v>
      </c>
      <c r="BG145" s="71" t="s">
        <v>270</v>
      </c>
      <c r="BH145" s="71" t="s">
        <v>271</v>
      </c>
      <c r="BI145" s="71" t="s">
        <v>429</v>
      </c>
      <c r="BJ145" s="71" t="s">
        <v>182</v>
      </c>
      <c r="BK145" s="71" t="s">
        <v>429</v>
      </c>
      <c r="BX145" s="71" t="s">
        <v>270</v>
      </c>
    </row>
    <row r="146" spans="1:76" hidden="1" x14ac:dyDescent="0.25">
      <c r="A146" s="71" t="s">
        <v>260</v>
      </c>
      <c r="B146" s="71" t="s">
        <v>278</v>
      </c>
      <c r="C146" s="71" t="s">
        <v>261</v>
      </c>
      <c r="D146" s="121">
        <v>36526</v>
      </c>
      <c r="E146" s="71" t="s">
        <v>260</v>
      </c>
      <c r="F146" s="71">
        <v>8074</v>
      </c>
      <c r="G146" s="71" t="s">
        <v>29</v>
      </c>
      <c r="H146" s="71" t="s">
        <v>164</v>
      </c>
      <c r="I146" s="71">
        <v>1</v>
      </c>
      <c r="J146" s="71" t="s">
        <v>452</v>
      </c>
      <c r="K146" s="71">
        <v>7</v>
      </c>
      <c r="L146" s="121">
        <v>45300</v>
      </c>
      <c r="M146" s="71" t="s">
        <v>496</v>
      </c>
      <c r="N146" s="71">
        <v>7</v>
      </c>
      <c r="O146" s="71" t="s">
        <v>129</v>
      </c>
      <c r="P146" s="71" t="s">
        <v>263</v>
      </c>
      <c r="Q146" s="71" t="s">
        <v>264</v>
      </c>
      <c r="R146" s="71">
        <v>1000</v>
      </c>
      <c r="S146" s="71" t="s">
        <v>265</v>
      </c>
      <c r="T146" s="71">
        <v>100</v>
      </c>
      <c r="U146" s="71">
        <v>400</v>
      </c>
      <c r="V146" s="71">
        <v>350</v>
      </c>
      <c r="W146" s="71">
        <v>0</v>
      </c>
      <c r="X146" s="71">
        <v>350</v>
      </c>
      <c r="Y146" s="71">
        <v>20</v>
      </c>
      <c r="Z146" s="71">
        <v>20</v>
      </c>
      <c r="AA146" s="71">
        <v>7.14</v>
      </c>
      <c r="AB146" s="71">
        <v>140</v>
      </c>
      <c r="AC146" s="71">
        <v>50</v>
      </c>
      <c r="AF146" s="71">
        <v>400</v>
      </c>
      <c r="AG146" s="71">
        <v>350</v>
      </c>
      <c r="AH146" s="71">
        <v>0</v>
      </c>
      <c r="AI146" s="71">
        <v>350</v>
      </c>
      <c r="AJ146" s="71">
        <v>20</v>
      </c>
      <c r="AK146" s="71">
        <v>20</v>
      </c>
      <c r="AL146" s="71">
        <v>7.14</v>
      </c>
      <c r="AM146" s="71">
        <v>140</v>
      </c>
      <c r="AN146" s="71">
        <v>50</v>
      </c>
      <c r="AQ146" s="71">
        <v>0</v>
      </c>
      <c r="AR146" s="71">
        <v>1</v>
      </c>
      <c r="AS146" s="71">
        <v>0</v>
      </c>
      <c r="AT146" s="71">
        <v>0</v>
      </c>
      <c r="AU146" s="71">
        <v>0</v>
      </c>
      <c r="AV146" s="71">
        <v>1</v>
      </c>
      <c r="AW146" s="71" t="s">
        <v>266</v>
      </c>
      <c r="AX146" s="71" t="s">
        <v>266</v>
      </c>
      <c r="AY146" s="71" t="s">
        <v>267</v>
      </c>
      <c r="AZ146" s="71" t="s">
        <v>268</v>
      </c>
      <c r="BA146" s="71" t="s">
        <v>303</v>
      </c>
      <c r="BB146" s="71" t="s">
        <v>304</v>
      </c>
      <c r="BC146" s="71">
        <v>25406154</v>
      </c>
      <c r="BD146" s="71" t="s">
        <v>393</v>
      </c>
      <c r="BE146" s="71">
        <v>0</v>
      </c>
      <c r="BF146" s="71" t="s">
        <v>270</v>
      </c>
      <c r="BG146" s="71" t="s">
        <v>270</v>
      </c>
      <c r="BH146" s="71" t="s">
        <v>271</v>
      </c>
      <c r="BI146" s="71" t="s">
        <v>429</v>
      </c>
      <c r="BJ146" s="71" t="s">
        <v>182</v>
      </c>
      <c r="BK146" s="71" t="s">
        <v>429</v>
      </c>
      <c r="BX146" s="71" t="s">
        <v>270</v>
      </c>
    </row>
    <row r="147" spans="1:76" hidden="1" x14ac:dyDescent="0.25">
      <c r="A147" s="71" t="s">
        <v>260</v>
      </c>
      <c r="B147" s="71" t="s">
        <v>278</v>
      </c>
      <c r="C147" s="71" t="s">
        <v>261</v>
      </c>
      <c r="D147" s="121">
        <v>36526</v>
      </c>
      <c r="E147" s="71" t="s">
        <v>260</v>
      </c>
      <c r="F147" s="71">
        <v>8043</v>
      </c>
      <c r="G147" s="71" t="s">
        <v>29</v>
      </c>
      <c r="H147" s="71" t="s">
        <v>164</v>
      </c>
      <c r="I147" s="71">
        <v>1</v>
      </c>
      <c r="J147" s="71" t="s">
        <v>452</v>
      </c>
      <c r="K147" s="71">
        <v>7</v>
      </c>
      <c r="L147" s="121">
        <v>45293</v>
      </c>
      <c r="M147" s="71" t="s">
        <v>460</v>
      </c>
      <c r="N147" s="71">
        <v>7</v>
      </c>
      <c r="O147" s="71" t="s">
        <v>129</v>
      </c>
      <c r="P147" s="71" t="s">
        <v>263</v>
      </c>
      <c r="Q147" s="71" t="s">
        <v>264</v>
      </c>
      <c r="R147" s="71">
        <v>1000</v>
      </c>
      <c r="S147" s="71" t="s">
        <v>265</v>
      </c>
      <c r="T147" s="71">
        <v>100</v>
      </c>
      <c r="U147" s="71">
        <v>400</v>
      </c>
      <c r="V147" s="71">
        <v>400</v>
      </c>
      <c r="W147" s="71">
        <v>0</v>
      </c>
      <c r="X147" s="71">
        <v>400</v>
      </c>
      <c r="Y147" s="71">
        <v>20</v>
      </c>
      <c r="Z147" s="71">
        <v>20</v>
      </c>
      <c r="AA147" s="71">
        <v>0</v>
      </c>
      <c r="AB147" s="71">
        <v>140</v>
      </c>
      <c r="AC147" s="71">
        <v>0</v>
      </c>
      <c r="AF147" s="71">
        <v>400</v>
      </c>
      <c r="AG147" s="71">
        <v>400</v>
      </c>
      <c r="AH147" s="71">
        <v>0</v>
      </c>
      <c r="AI147" s="71">
        <v>400</v>
      </c>
      <c r="AJ147" s="71">
        <v>20</v>
      </c>
      <c r="AK147" s="71">
        <v>20</v>
      </c>
      <c r="AL147" s="71">
        <v>0</v>
      </c>
      <c r="AM147" s="71">
        <v>140</v>
      </c>
      <c r="AN147" s="71">
        <v>0</v>
      </c>
      <c r="AQ147" s="71">
        <v>0</v>
      </c>
      <c r="AR147" s="71">
        <v>1</v>
      </c>
      <c r="AS147" s="71">
        <v>0</v>
      </c>
      <c r="AT147" s="71">
        <v>0</v>
      </c>
      <c r="AU147" s="71">
        <v>0</v>
      </c>
      <c r="AV147" s="71">
        <v>1</v>
      </c>
      <c r="AW147" s="71" t="s">
        <v>266</v>
      </c>
      <c r="AX147" s="71" t="s">
        <v>266</v>
      </c>
      <c r="AY147" s="71" t="s">
        <v>267</v>
      </c>
      <c r="AZ147" s="71" t="s">
        <v>268</v>
      </c>
      <c r="BA147" s="71" t="s">
        <v>303</v>
      </c>
      <c r="BB147" s="71" t="s">
        <v>304</v>
      </c>
      <c r="BC147" s="71">
        <v>25406154</v>
      </c>
      <c r="BD147" s="71" t="s">
        <v>393</v>
      </c>
      <c r="BE147" s="71">
        <v>0</v>
      </c>
      <c r="BF147" s="71" t="s">
        <v>270</v>
      </c>
      <c r="BG147" s="71" t="s">
        <v>499</v>
      </c>
      <c r="BH147" s="71" t="s">
        <v>271</v>
      </c>
      <c r="BI147" s="71" t="s">
        <v>429</v>
      </c>
      <c r="BJ147" s="71" t="s">
        <v>182</v>
      </c>
      <c r="BK147" s="71" t="s">
        <v>429</v>
      </c>
      <c r="BX147" s="71" t="s">
        <v>270</v>
      </c>
    </row>
    <row r="148" spans="1:76" hidden="1" x14ac:dyDescent="0.25">
      <c r="A148" s="71" t="s">
        <v>260</v>
      </c>
      <c r="B148" s="71" t="s">
        <v>278</v>
      </c>
      <c r="C148" s="71" t="s">
        <v>261</v>
      </c>
      <c r="D148" s="121">
        <v>36526</v>
      </c>
      <c r="E148" s="71" t="s">
        <v>260</v>
      </c>
      <c r="F148" s="71">
        <v>8019</v>
      </c>
      <c r="G148" s="71" t="s">
        <v>29</v>
      </c>
      <c r="H148" s="71" t="s">
        <v>164</v>
      </c>
      <c r="I148" s="71">
        <v>1</v>
      </c>
      <c r="J148" s="71" t="s">
        <v>452</v>
      </c>
      <c r="K148" s="71">
        <v>7</v>
      </c>
      <c r="L148" s="121">
        <v>45286</v>
      </c>
      <c r="M148" s="71" t="s">
        <v>500</v>
      </c>
      <c r="N148" s="71">
        <v>12</v>
      </c>
      <c r="O148" s="71" t="s">
        <v>129</v>
      </c>
      <c r="P148" s="71" t="s">
        <v>263</v>
      </c>
      <c r="Q148" s="71" t="s">
        <v>264</v>
      </c>
      <c r="R148" s="71">
        <v>1000</v>
      </c>
      <c r="S148" s="71" t="s">
        <v>265</v>
      </c>
      <c r="T148" s="71">
        <v>100</v>
      </c>
      <c r="U148" s="71">
        <v>500</v>
      </c>
      <c r="V148" s="71">
        <v>400</v>
      </c>
      <c r="W148" s="71">
        <v>0</v>
      </c>
      <c r="X148" s="71">
        <v>400</v>
      </c>
      <c r="Y148" s="71">
        <v>20</v>
      </c>
      <c r="Z148" s="71">
        <v>20</v>
      </c>
      <c r="AA148" s="71">
        <v>8.33</v>
      </c>
      <c r="AB148" s="71">
        <v>240</v>
      </c>
      <c r="AC148" s="71">
        <v>100</v>
      </c>
      <c r="AF148" s="71">
        <v>500</v>
      </c>
      <c r="AG148" s="71">
        <v>400</v>
      </c>
      <c r="AH148" s="71">
        <v>0</v>
      </c>
      <c r="AI148" s="71">
        <v>400</v>
      </c>
      <c r="AJ148" s="71">
        <v>20</v>
      </c>
      <c r="AK148" s="71">
        <v>20</v>
      </c>
      <c r="AL148" s="71">
        <v>8.33</v>
      </c>
      <c r="AM148" s="71">
        <v>240</v>
      </c>
      <c r="AN148" s="71">
        <v>100</v>
      </c>
      <c r="AQ148" s="71">
        <v>0</v>
      </c>
      <c r="AR148" s="71">
        <v>1</v>
      </c>
      <c r="AS148" s="71">
        <v>0</v>
      </c>
      <c r="AT148" s="71">
        <v>0</v>
      </c>
      <c r="AU148" s="71">
        <v>0</v>
      </c>
      <c r="AV148" s="71">
        <v>1</v>
      </c>
      <c r="AW148" s="71" t="s">
        <v>266</v>
      </c>
      <c r="AX148" s="71" t="s">
        <v>266</v>
      </c>
      <c r="AY148" s="71" t="s">
        <v>267</v>
      </c>
      <c r="AZ148" s="71" t="s">
        <v>268</v>
      </c>
      <c r="BA148" s="71" t="s">
        <v>303</v>
      </c>
      <c r="BB148" s="71" t="s">
        <v>304</v>
      </c>
      <c r="BC148" s="71">
        <v>25406154</v>
      </c>
      <c r="BD148" s="71" t="s">
        <v>393</v>
      </c>
      <c r="BE148" s="71">
        <v>0</v>
      </c>
      <c r="BF148" s="71" t="s">
        <v>270</v>
      </c>
      <c r="BG148" s="71" t="s">
        <v>270</v>
      </c>
      <c r="BH148" s="71" t="s">
        <v>271</v>
      </c>
      <c r="BI148" s="71" t="s">
        <v>429</v>
      </c>
      <c r="BJ148" s="71" t="s">
        <v>182</v>
      </c>
      <c r="BK148" s="71" t="s">
        <v>429</v>
      </c>
      <c r="BX148" s="71" t="s">
        <v>270</v>
      </c>
    </row>
    <row r="149" spans="1:76" hidden="1" x14ac:dyDescent="0.25">
      <c r="A149" s="71" t="s">
        <v>260</v>
      </c>
      <c r="B149" s="71" t="s">
        <v>278</v>
      </c>
      <c r="C149" s="71" t="s">
        <v>261</v>
      </c>
      <c r="D149" s="121">
        <v>36526</v>
      </c>
      <c r="E149" s="71" t="s">
        <v>260</v>
      </c>
      <c r="F149" s="71">
        <v>8112</v>
      </c>
      <c r="G149" s="71" t="s">
        <v>29</v>
      </c>
      <c r="H149" s="71" t="s">
        <v>165</v>
      </c>
      <c r="I149" s="71">
        <v>1</v>
      </c>
      <c r="J149" s="71" t="s">
        <v>452</v>
      </c>
      <c r="K149" s="71">
        <v>7</v>
      </c>
      <c r="L149" s="121">
        <v>45308</v>
      </c>
      <c r="M149" s="71" t="s">
        <v>501</v>
      </c>
      <c r="N149" s="71">
        <v>8</v>
      </c>
      <c r="O149" s="71" t="s">
        <v>129</v>
      </c>
      <c r="P149" s="71" t="s">
        <v>263</v>
      </c>
      <c r="Q149" s="71" t="s">
        <v>264</v>
      </c>
      <c r="R149" s="71">
        <v>1000</v>
      </c>
      <c r="S149" s="71" t="s">
        <v>265</v>
      </c>
      <c r="T149" s="71">
        <v>100</v>
      </c>
      <c r="U149" s="71">
        <v>630</v>
      </c>
      <c r="V149" s="71">
        <v>450</v>
      </c>
      <c r="W149" s="71">
        <v>0</v>
      </c>
      <c r="X149" s="71">
        <v>450</v>
      </c>
      <c r="Y149" s="71">
        <v>20</v>
      </c>
      <c r="Z149" s="71">
        <v>20</v>
      </c>
      <c r="AA149" s="71">
        <v>22.5</v>
      </c>
      <c r="AB149" s="71">
        <v>160</v>
      </c>
      <c r="AC149" s="71">
        <v>180</v>
      </c>
      <c r="AF149" s="71">
        <v>630</v>
      </c>
      <c r="AG149" s="71">
        <v>450</v>
      </c>
      <c r="AH149" s="71">
        <v>0</v>
      </c>
      <c r="AI149" s="71">
        <v>450</v>
      </c>
      <c r="AJ149" s="71">
        <v>20</v>
      </c>
      <c r="AK149" s="71">
        <v>20</v>
      </c>
      <c r="AL149" s="71">
        <v>22.5</v>
      </c>
      <c r="AM149" s="71">
        <v>160</v>
      </c>
      <c r="AN149" s="71">
        <v>180</v>
      </c>
      <c r="AQ149" s="71">
        <v>0</v>
      </c>
      <c r="AR149" s="71">
        <v>1</v>
      </c>
      <c r="AS149" s="71">
        <v>0</v>
      </c>
      <c r="AT149" s="71">
        <v>0</v>
      </c>
      <c r="AU149" s="71">
        <v>0</v>
      </c>
      <c r="AV149" s="71">
        <v>1</v>
      </c>
      <c r="AW149" s="71" t="s">
        <v>266</v>
      </c>
      <c r="AX149" s="71" t="s">
        <v>266</v>
      </c>
      <c r="AY149" s="71" t="s">
        <v>267</v>
      </c>
      <c r="AZ149" s="71" t="s">
        <v>268</v>
      </c>
      <c r="BA149" s="71" t="s">
        <v>303</v>
      </c>
      <c r="BB149" s="71" t="s">
        <v>304</v>
      </c>
      <c r="BC149" s="71">
        <v>25406154</v>
      </c>
      <c r="BD149" s="71" t="s">
        <v>393</v>
      </c>
      <c r="BE149" s="71">
        <v>0</v>
      </c>
      <c r="BF149" s="71" t="s">
        <v>270</v>
      </c>
      <c r="BG149" s="71" t="s">
        <v>270</v>
      </c>
      <c r="BH149" s="71" t="s">
        <v>271</v>
      </c>
      <c r="BI149" s="71" t="s">
        <v>429</v>
      </c>
      <c r="BJ149" s="71" t="s">
        <v>182</v>
      </c>
      <c r="BK149" s="71" t="s">
        <v>429</v>
      </c>
      <c r="BX149" s="71" t="s">
        <v>270</v>
      </c>
    </row>
    <row r="150" spans="1:76" hidden="1" x14ac:dyDescent="0.25">
      <c r="A150" s="71" t="s">
        <v>260</v>
      </c>
      <c r="B150" s="71" t="s">
        <v>278</v>
      </c>
      <c r="C150" s="71" t="s">
        <v>261</v>
      </c>
      <c r="D150" s="121">
        <v>36526</v>
      </c>
      <c r="E150" s="71" t="s">
        <v>260</v>
      </c>
      <c r="F150" s="71">
        <v>8074</v>
      </c>
      <c r="G150" s="71" t="s">
        <v>29</v>
      </c>
      <c r="H150" s="71" t="s">
        <v>165</v>
      </c>
      <c r="I150" s="71">
        <v>1</v>
      </c>
      <c r="J150" s="71" t="s">
        <v>452</v>
      </c>
      <c r="K150" s="71">
        <v>7</v>
      </c>
      <c r="L150" s="121">
        <v>45300</v>
      </c>
      <c r="M150" s="71" t="s">
        <v>496</v>
      </c>
      <c r="N150" s="71">
        <v>7</v>
      </c>
      <c r="O150" s="71" t="s">
        <v>129</v>
      </c>
      <c r="P150" s="71" t="s">
        <v>263</v>
      </c>
      <c r="Q150" s="71" t="s">
        <v>264</v>
      </c>
      <c r="R150" s="71">
        <v>1000</v>
      </c>
      <c r="S150" s="71" t="s">
        <v>265</v>
      </c>
      <c r="T150" s="71">
        <v>100</v>
      </c>
      <c r="U150" s="71">
        <v>800</v>
      </c>
      <c r="V150" s="71">
        <v>630</v>
      </c>
      <c r="W150" s="71">
        <v>0</v>
      </c>
      <c r="X150" s="71">
        <v>630</v>
      </c>
      <c r="Y150" s="71">
        <v>20</v>
      </c>
      <c r="Z150" s="71">
        <v>20</v>
      </c>
      <c r="AA150" s="71">
        <v>24.29</v>
      </c>
      <c r="AB150" s="71">
        <v>140</v>
      </c>
      <c r="AC150" s="71">
        <v>170</v>
      </c>
      <c r="AF150" s="71">
        <v>800</v>
      </c>
      <c r="AG150" s="71">
        <v>630</v>
      </c>
      <c r="AH150" s="71">
        <v>0</v>
      </c>
      <c r="AI150" s="71">
        <v>630</v>
      </c>
      <c r="AJ150" s="71">
        <v>20</v>
      </c>
      <c r="AK150" s="71">
        <v>20</v>
      </c>
      <c r="AL150" s="71">
        <v>24.29</v>
      </c>
      <c r="AM150" s="71">
        <v>140</v>
      </c>
      <c r="AN150" s="71">
        <v>170</v>
      </c>
      <c r="AQ150" s="71">
        <v>0</v>
      </c>
      <c r="AR150" s="71">
        <v>1</v>
      </c>
      <c r="AS150" s="71">
        <v>0</v>
      </c>
      <c r="AT150" s="71">
        <v>0</v>
      </c>
      <c r="AU150" s="71">
        <v>0</v>
      </c>
      <c r="AV150" s="71">
        <v>1</v>
      </c>
      <c r="AW150" s="71" t="s">
        <v>266</v>
      </c>
      <c r="AX150" s="71" t="s">
        <v>266</v>
      </c>
      <c r="AY150" s="71" t="s">
        <v>267</v>
      </c>
      <c r="AZ150" s="71" t="s">
        <v>268</v>
      </c>
      <c r="BA150" s="71" t="s">
        <v>303</v>
      </c>
      <c r="BB150" s="71" t="s">
        <v>304</v>
      </c>
      <c r="BC150" s="71">
        <v>25406154</v>
      </c>
      <c r="BD150" s="71" t="s">
        <v>393</v>
      </c>
      <c r="BE150" s="71">
        <v>0</v>
      </c>
      <c r="BF150" s="71" t="s">
        <v>270</v>
      </c>
      <c r="BG150" s="71" t="s">
        <v>270</v>
      </c>
      <c r="BH150" s="71" t="s">
        <v>271</v>
      </c>
      <c r="BI150" s="71" t="s">
        <v>429</v>
      </c>
      <c r="BJ150" s="71" t="s">
        <v>182</v>
      </c>
      <c r="BK150" s="71" t="s">
        <v>429</v>
      </c>
      <c r="BX150" s="71" t="s">
        <v>270</v>
      </c>
    </row>
    <row r="151" spans="1:76" hidden="1" x14ac:dyDescent="0.25">
      <c r="A151" s="71" t="s">
        <v>260</v>
      </c>
      <c r="B151" s="71" t="s">
        <v>278</v>
      </c>
      <c r="C151" s="71" t="s">
        <v>261</v>
      </c>
      <c r="D151" s="121">
        <v>36526</v>
      </c>
      <c r="E151" s="71" t="s">
        <v>260</v>
      </c>
      <c r="F151" s="71">
        <v>8043</v>
      </c>
      <c r="G151" s="71" t="s">
        <v>29</v>
      </c>
      <c r="H151" s="71" t="s">
        <v>165</v>
      </c>
      <c r="I151" s="71">
        <v>1</v>
      </c>
      <c r="J151" s="71" t="s">
        <v>452</v>
      </c>
      <c r="K151" s="71">
        <v>7</v>
      </c>
      <c r="L151" s="121">
        <v>45293</v>
      </c>
      <c r="M151" s="71" t="s">
        <v>502</v>
      </c>
      <c r="N151" s="71">
        <v>7</v>
      </c>
      <c r="O151" s="71" t="s">
        <v>129</v>
      </c>
      <c r="P151" s="71" t="s">
        <v>263</v>
      </c>
      <c r="Q151" s="71" t="s">
        <v>264</v>
      </c>
      <c r="R151" s="71">
        <v>1000</v>
      </c>
      <c r="S151" s="71" t="s">
        <v>265</v>
      </c>
      <c r="T151" s="71">
        <v>100</v>
      </c>
      <c r="U151" s="71">
        <v>400</v>
      </c>
      <c r="V151" s="71">
        <v>400</v>
      </c>
      <c r="W151" s="71">
        <v>400</v>
      </c>
      <c r="X151" s="71">
        <v>800</v>
      </c>
      <c r="Y151" s="71">
        <v>20</v>
      </c>
      <c r="Z151" s="71">
        <v>20</v>
      </c>
      <c r="AA151" s="71">
        <v>0</v>
      </c>
      <c r="AB151" s="71">
        <v>140</v>
      </c>
      <c r="AC151" s="71">
        <v>0</v>
      </c>
      <c r="AF151" s="71">
        <v>400</v>
      </c>
      <c r="AG151" s="71">
        <v>400</v>
      </c>
      <c r="AH151" s="71">
        <v>400</v>
      </c>
      <c r="AI151" s="71">
        <v>800</v>
      </c>
      <c r="AJ151" s="71">
        <v>20</v>
      </c>
      <c r="AK151" s="71">
        <v>20</v>
      </c>
      <c r="AL151" s="71">
        <v>0</v>
      </c>
      <c r="AM151" s="71">
        <v>140</v>
      </c>
      <c r="AN151" s="71">
        <v>0</v>
      </c>
      <c r="AQ151" s="71">
        <v>0</v>
      </c>
      <c r="AR151" s="71">
        <v>1</v>
      </c>
      <c r="AS151" s="71">
        <v>0</v>
      </c>
      <c r="AT151" s="71">
        <v>0</v>
      </c>
      <c r="AU151" s="71">
        <v>0</v>
      </c>
      <c r="AV151" s="71">
        <v>1</v>
      </c>
      <c r="AW151" s="71" t="s">
        <v>266</v>
      </c>
      <c r="AX151" s="71" t="s">
        <v>266</v>
      </c>
      <c r="AY151" s="71" t="s">
        <v>267</v>
      </c>
      <c r="AZ151" s="71" t="s">
        <v>268</v>
      </c>
      <c r="BA151" s="71" t="s">
        <v>303</v>
      </c>
      <c r="BB151" s="71" t="s">
        <v>304</v>
      </c>
      <c r="BC151" s="71">
        <v>25406154</v>
      </c>
      <c r="BD151" s="71" t="s">
        <v>393</v>
      </c>
      <c r="BE151" s="71">
        <v>0</v>
      </c>
      <c r="BF151" s="71" t="s">
        <v>270</v>
      </c>
      <c r="BG151" s="71" t="s">
        <v>270</v>
      </c>
      <c r="BH151" s="71" t="s">
        <v>271</v>
      </c>
      <c r="BI151" s="71" t="s">
        <v>429</v>
      </c>
      <c r="BJ151" s="71" t="s">
        <v>182</v>
      </c>
      <c r="BK151" s="71" t="s">
        <v>429</v>
      </c>
      <c r="BX151" s="71" t="s">
        <v>270</v>
      </c>
    </row>
    <row r="152" spans="1:76" hidden="1" x14ac:dyDescent="0.25">
      <c r="A152" s="71" t="s">
        <v>260</v>
      </c>
      <c r="B152" s="71" t="s">
        <v>278</v>
      </c>
      <c r="C152" s="71" t="s">
        <v>261</v>
      </c>
      <c r="D152" s="121">
        <v>36526</v>
      </c>
      <c r="E152" s="71" t="s">
        <v>260</v>
      </c>
      <c r="F152" s="71">
        <v>8019</v>
      </c>
      <c r="G152" s="71" t="s">
        <v>29</v>
      </c>
      <c r="H152" s="71" t="s">
        <v>165</v>
      </c>
      <c r="I152" s="71">
        <v>1</v>
      </c>
      <c r="J152" s="71" t="s">
        <v>452</v>
      </c>
      <c r="K152" s="71">
        <v>7</v>
      </c>
      <c r="L152" s="121">
        <v>45286</v>
      </c>
      <c r="M152" s="71" t="s">
        <v>500</v>
      </c>
      <c r="N152" s="71">
        <v>12</v>
      </c>
      <c r="O152" s="71" t="s">
        <v>129</v>
      </c>
      <c r="P152" s="71" t="s">
        <v>263</v>
      </c>
      <c r="Q152" s="71" t="s">
        <v>264</v>
      </c>
      <c r="R152" s="71">
        <v>1000</v>
      </c>
      <c r="S152" s="71" t="s">
        <v>265</v>
      </c>
      <c r="T152" s="71">
        <v>100</v>
      </c>
      <c r="U152" s="71">
        <v>500</v>
      </c>
      <c r="V152" s="71">
        <v>400</v>
      </c>
      <c r="W152" s="71">
        <v>0</v>
      </c>
      <c r="X152" s="71">
        <v>400</v>
      </c>
      <c r="Y152" s="71">
        <v>20</v>
      </c>
      <c r="Z152" s="71">
        <v>20</v>
      </c>
      <c r="AA152" s="71">
        <v>8.33</v>
      </c>
      <c r="AB152" s="71">
        <v>240</v>
      </c>
      <c r="AC152" s="71">
        <v>100</v>
      </c>
      <c r="AF152" s="71">
        <v>500</v>
      </c>
      <c r="AG152" s="71">
        <v>400</v>
      </c>
      <c r="AH152" s="71">
        <v>0</v>
      </c>
      <c r="AI152" s="71">
        <v>400</v>
      </c>
      <c r="AJ152" s="71">
        <v>20</v>
      </c>
      <c r="AK152" s="71">
        <v>20</v>
      </c>
      <c r="AL152" s="71">
        <v>8.33</v>
      </c>
      <c r="AM152" s="71">
        <v>240</v>
      </c>
      <c r="AN152" s="71">
        <v>100</v>
      </c>
      <c r="AQ152" s="71">
        <v>0</v>
      </c>
      <c r="AR152" s="71">
        <v>1</v>
      </c>
      <c r="AS152" s="71">
        <v>0</v>
      </c>
      <c r="AT152" s="71">
        <v>0</v>
      </c>
      <c r="AU152" s="71">
        <v>0</v>
      </c>
      <c r="AV152" s="71">
        <v>1</v>
      </c>
      <c r="AW152" s="71" t="s">
        <v>266</v>
      </c>
      <c r="AX152" s="71" t="s">
        <v>266</v>
      </c>
      <c r="AY152" s="71" t="s">
        <v>267</v>
      </c>
      <c r="AZ152" s="71" t="s">
        <v>268</v>
      </c>
      <c r="BA152" s="71" t="s">
        <v>303</v>
      </c>
      <c r="BB152" s="71" t="s">
        <v>304</v>
      </c>
      <c r="BC152" s="71">
        <v>25406154</v>
      </c>
      <c r="BD152" s="71" t="s">
        <v>393</v>
      </c>
      <c r="BE152" s="71">
        <v>0</v>
      </c>
      <c r="BF152" s="71" t="s">
        <v>270</v>
      </c>
      <c r="BG152" s="71" t="s">
        <v>270</v>
      </c>
      <c r="BH152" s="71" t="s">
        <v>271</v>
      </c>
      <c r="BI152" s="71" t="s">
        <v>429</v>
      </c>
      <c r="BJ152" s="71" t="s">
        <v>182</v>
      </c>
      <c r="BK152" s="71" t="s">
        <v>429</v>
      </c>
      <c r="BX152" s="71" t="s">
        <v>270</v>
      </c>
    </row>
    <row r="153" spans="1:76" hidden="1" x14ac:dyDescent="0.25">
      <c r="A153" s="71" t="s">
        <v>260</v>
      </c>
      <c r="B153" s="71" t="s">
        <v>278</v>
      </c>
      <c r="C153" s="71" t="s">
        <v>261</v>
      </c>
      <c r="D153" s="121">
        <v>36526</v>
      </c>
      <c r="E153" s="71" t="s">
        <v>260</v>
      </c>
      <c r="F153" s="71">
        <v>8103</v>
      </c>
      <c r="G153" s="71" t="s">
        <v>29</v>
      </c>
      <c r="H153" s="71" t="s">
        <v>149</v>
      </c>
      <c r="I153" s="71">
        <v>1</v>
      </c>
      <c r="J153" s="71" t="s">
        <v>503</v>
      </c>
      <c r="K153" s="71">
        <v>7</v>
      </c>
      <c r="L153" s="121">
        <v>45308</v>
      </c>
      <c r="M153" s="71" t="s">
        <v>491</v>
      </c>
      <c r="N153" s="71">
        <v>8</v>
      </c>
      <c r="O153" s="71" t="s">
        <v>133</v>
      </c>
      <c r="P153" s="71" t="s">
        <v>263</v>
      </c>
      <c r="Q153" s="71" t="s">
        <v>264</v>
      </c>
      <c r="R153" s="71">
        <v>1000</v>
      </c>
      <c r="S153" s="71" t="s">
        <v>265</v>
      </c>
      <c r="T153" s="71">
        <v>100</v>
      </c>
      <c r="U153" s="71">
        <v>750</v>
      </c>
      <c r="V153" s="71">
        <v>450</v>
      </c>
      <c r="W153" s="71">
        <v>0</v>
      </c>
      <c r="X153" s="71">
        <v>450</v>
      </c>
      <c r="Y153" s="71">
        <v>10</v>
      </c>
      <c r="Z153" s="71">
        <v>10</v>
      </c>
      <c r="AA153" s="71">
        <v>37.5</v>
      </c>
      <c r="AB153" s="71">
        <v>80</v>
      </c>
      <c r="AC153" s="71">
        <v>300</v>
      </c>
      <c r="AF153" s="71">
        <v>750</v>
      </c>
      <c r="AG153" s="71">
        <v>450</v>
      </c>
      <c r="AH153" s="71">
        <v>0</v>
      </c>
      <c r="AI153" s="71">
        <v>450</v>
      </c>
      <c r="AJ153" s="71">
        <v>10</v>
      </c>
      <c r="AK153" s="71">
        <v>10</v>
      </c>
      <c r="AL153" s="71">
        <v>37.5</v>
      </c>
      <c r="AM153" s="71">
        <v>80</v>
      </c>
      <c r="AN153" s="71">
        <v>300</v>
      </c>
      <c r="AQ153" s="71">
        <v>0</v>
      </c>
      <c r="AR153" s="71">
        <v>1</v>
      </c>
      <c r="AS153" s="71">
        <v>1</v>
      </c>
      <c r="AT153" s="71">
        <v>1</v>
      </c>
      <c r="AU153" s="71">
        <v>1</v>
      </c>
      <c r="AV153" s="71">
        <v>0</v>
      </c>
      <c r="AW153" s="71" t="s">
        <v>400</v>
      </c>
      <c r="AX153" s="71" t="s">
        <v>504</v>
      </c>
      <c r="AY153" s="71" t="s">
        <v>505</v>
      </c>
      <c r="AZ153" s="71" t="s">
        <v>506</v>
      </c>
      <c r="BA153" s="71" t="s">
        <v>391</v>
      </c>
      <c r="BB153" s="71" t="s">
        <v>392</v>
      </c>
      <c r="BC153" s="71">
        <v>25406154</v>
      </c>
      <c r="BD153" s="71" t="s">
        <v>393</v>
      </c>
      <c r="BE153" s="71">
        <v>0</v>
      </c>
      <c r="BF153" s="71" t="s">
        <v>270</v>
      </c>
      <c r="BG153" s="71" t="s">
        <v>270</v>
      </c>
      <c r="BH153" s="71" t="s">
        <v>271</v>
      </c>
      <c r="BI153" s="71" t="s">
        <v>429</v>
      </c>
      <c r="BJ153" s="71" t="s">
        <v>182</v>
      </c>
      <c r="BK153" s="71" t="s">
        <v>429</v>
      </c>
      <c r="BX153" s="71" t="s">
        <v>507</v>
      </c>
    </row>
    <row r="154" spans="1:76" hidden="1" x14ac:dyDescent="0.25">
      <c r="A154" s="71" t="s">
        <v>260</v>
      </c>
      <c r="B154" s="71" t="s">
        <v>278</v>
      </c>
      <c r="C154" s="71" t="s">
        <v>261</v>
      </c>
      <c r="D154" s="121">
        <v>36526</v>
      </c>
      <c r="E154" s="71" t="s">
        <v>260</v>
      </c>
      <c r="F154" s="71">
        <v>8072</v>
      </c>
      <c r="G154" s="71" t="s">
        <v>29</v>
      </c>
      <c r="H154" s="71" t="s">
        <v>149</v>
      </c>
      <c r="I154" s="71">
        <v>1</v>
      </c>
      <c r="J154" s="71" t="s">
        <v>503</v>
      </c>
      <c r="K154" s="71">
        <v>7</v>
      </c>
      <c r="L154" s="121">
        <v>45300</v>
      </c>
      <c r="M154" s="71" t="s">
        <v>508</v>
      </c>
      <c r="N154" s="71">
        <v>7</v>
      </c>
      <c r="O154" s="71" t="s">
        <v>133</v>
      </c>
      <c r="P154" s="71" t="s">
        <v>263</v>
      </c>
      <c r="Q154" s="71" t="s">
        <v>264</v>
      </c>
      <c r="R154" s="71">
        <v>1000</v>
      </c>
      <c r="S154" s="71" t="s">
        <v>265</v>
      </c>
      <c r="T154" s="71">
        <v>100</v>
      </c>
      <c r="U154" s="71">
        <v>1000</v>
      </c>
      <c r="V154" s="71">
        <v>750</v>
      </c>
      <c r="W154" s="71">
        <v>0</v>
      </c>
      <c r="X154" s="71">
        <v>750</v>
      </c>
      <c r="Y154" s="71">
        <v>10</v>
      </c>
      <c r="Z154" s="71">
        <v>10</v>
      </c>
      <c r="AA154" s="71">
        <v>35.71</v>
      </c>
      <c r="AB154" s="71">
        <v>70</v>
      </c>
      <c r="AC154" s="71">
        <v>250</v>
      </c>
      <c r="AF154" s="71">
        <v>1000</v>
      </c>
      <c r="AG154" s="71">
        <v>750</v>
      </c>
      <c r="AH154" s="71">
        <v>0</v>
      </c>
      <c r="AI154" s="71">
        <v>750</v>
      </c>
      <c r="AJ154" s="71">
        <v>10</v>
      </c>
      <c r="AK154" s="71">
        <v>10</v>
      </c>
      <c r="AL154" s="71">
        <v>35.71</v>
      </c>
      <c r="AM154" s="71">
        <v>70</v>
      </c>
      <c r="AN154" s="71">
        <v>250</v>
      </c>
      <c r="AQ154" s="71">
        <v>0</v>
      </c>
      <c r="AR154" s="71">
        <v>1</v>
      </c>
      <c r="AS154" s="71">
        <v>1</v>
      </c>
      <c r="AT154" s="71">
        <v>1</v>
      </c>
      <c r="AU154" s="71">
        <v>1</v>
      </c>
      <c r="AV154" s="71">
        <v>0</v>
      </c>
      <c r="AW154" s="71" t="s">
        <v>400</v>
      </c>
      <c r="AX154" s="71" t="s">
        <v>504</v>
      </c>
      <c r="AY154" s="71" t="s">
        <v>505</v>
      </c>
      <c r="AZ154" s="71" t="s">
        <v>506</v>
      </c>
      <c r="BA154" s="71" t="s">
        <v>391</v>
      </c>
      <c r="BB154" s="71" t="s">
        <v>392</v>
      </c>
      <c r="BC154" s="71">
        <v>25406154</v>
      </c>
      <c r="BD154" s="71" t="s">
        <v>393</v>
      </c>
      <c r="BE154" s="71">
        <v>0</v>
      </c>
      <c r="BF154" s="71" t="s">
        <v>270</v>
      </c>
      <c r="BG154" s="71" t="s">
        <v>270</v>
      </c>
      <c r="BH154" s="71" t="s">
        <v>271</v>
      </c>
      <c r="BI154" s="71" t="s">
        <v>429</v>
      </c>
      <c r="BJ154" s="71" t="s">
        <v>182</v>
      </c>
      <c r="BK154" s="71" t="s">
        <v>429</v>
      </c>
      <c r="BX154" s="71" t="s">
        <v>509</v>
      </c>
    </row>
    <row r="155" spans="1:76" hidden="1" x14ac:dyDescent="0.25">
      <c r="A155" s="71" t="s">
        <v>260</v>
      </c>
      <c r="B155" s="71" t="s">
        <v>278</v>
      </c>
      <c r="C155" s="71" t="s">
        <v>261</v>
      </c>
      <c r="D155" s="121">
        <v>36526</v>
      </c>
      <c r="E155" s="71" t="s">
        <v>260</v>
      </c>
      <c r="F155" s="71">
        <v>8041</v>
      </c>
      <c r="G155" s="71" t="s">
        <v>29</v>
      </c>
      <c r="H155" s="71" t="s">
        <v>149</v>
      </c>
      <c r="I155" s="71">
        <v>1</v>
      </c>
      <c r="J155" s="71" t="s">
        <v>503</v>
      </c>
      <c r="K155" s="71">
        <v>7</v>
      </c>
      <c r="L155" s="121">
        <v>45293</v>
      </c>
      <c r="M155" s="71" t="s">
        <v>494</v>
      </c>
      <c r="N155" s="71">
        <v>7</v>
      </c>
      <c r="O155" s="71" t="s">
        <v>133</v>
      </c>
      <c r="P155" s="71" t="s">
        <v>263</v>
      </c>
      <c r="Q155" s="71" t="s">
        <v>264</v>
      </c>
      <c r="R155" s="71">
        <v>1000</v>
      </c>
      <c r="S155" s="71" t="s">
        <v>265</v>
      </c>
      <c r="T155" s="71">
        <v>100</v>
      </c>
      <c r="U155" s="71">
        <v>800</v>
      </c>
      <c r="V155" s="71">
        <v>700</v>
      </c>
      <c r="W155" s="71">
        <v>300</v>
      </c>
      <c r="X155" s="71">
        <v>1000</v>
      </c>
      <c r="Y155" s="71">
        <v>10</v>
      </c>
      <c r="Z155" s="71">
        <v>10</v>
      </c>
      <c r="AA155" s="71">
        <v>14.29</v>
      </c>
      <c r="AB155" s="71">
        <v>70</v>
      </c>
      <c r="AC155" s="71">
        <v>100</v>
      </c>
      <c r="AF155" s="71">
        <v>800</v>
      </c>
      <c r="AG155" s="71">
        <v>700</v>
      </c>
      <c r="AH155" s="71">
        <v>300</v>
      </c>
      <c r="AI155" s="71">
        <v>1000</v>
      </c>
      <c r="AJ155" s="71">
        <v>10</v>
      </c>
      <c r="AK155" s="71">
        <v>10</v>
      </c>
      <c r="AL155" s="71">
        <v>14.29</v>
      </c>
      <c r="AM155" s="71">
        <v>70</v>
      </c>
      <c r="AN155" s="71">
        <v>100</v>
      </c>
      <c r="AQ155" s="71">
        <v>0</v>
      </c>
      <c r="AR155" s="71">
        <v>1</v>
      </c>
      <c r="AS155" s="71">
        <v>1</v>
      </c>
      <c r="AT155" s="71">
        <v>1</v>
      </c>
      <c r="AU155" s="71">
        <v>1</v>
      </c>
      <c r="AV155" s="71">
        <v>0</v>
      </c>
      <c r="AW155" s="71" t="s">
        <v>400</v>
      </c>
      <c r="AX155" s="71" t="s">
        <v>504</v>
      </c>
      <c r="AY155" s="71" t="s">
        <v>505</v>
      </c>
      <c r="AZ155" s="71" t="s">
        <v>506</v>
      </c>
      <c r="BA155" s="71" t="s">
        <v>391</v>
      </c>
      <c r="BB155" s="71" t="s">
        <v>392</v>
      </c>
      <c r="BC155" s="71">
        <v>25406154</v>
      </c>
      <c r="BD155" s="71" t="s">
        <v>393</v>
      </c>
      <c r="BE155" s="71">
        <v>0</v>
      </c>
      <c r="BF155" s="71" t="s">
        <v>270</v>
      </c>
      <c r="BG155" s="71" t="s">
        <v>270</v>
      </c>
      <c r="BH155" s="71" t="s">
        <v>271</v>
      </c>
      <c r="BI155" s="71" t="s">
        <v>429</v>
      </c>
      <c r="BJ155" s="71" t="s">
        <v>182</v>
      </c>
      <c r="BK155" s="71" t="s">
        <v>429</v>
      </c>
      <c r="BX155" s="71" t="s">
        <v>507</v>
      </c>
    </row>
    <row r="156" spans="1:76" hidden="1" x14ac:dyDescent="0.25">
      <c r="A156" s="71" t="s">
        <v>260</v>
      </c>
      <c r="B156" s="71" t="s">
        <v>278</v>
      </c>
      <c r="C156" s="71" t="s">
        <v>261</v>
      </c>
      <c r="D156" s="121">
        <v>36526</v>
      </c>
      <c r="E156" s="71" t="s">
        <v>260</v>
      </c>
      <c r="F156" s="71">
        <v>8017</v>
      </c>
      <c r="G156" s="71" t="s">
        <v>29</v>
      </c>
      <c r="H156" s="71" t="s">
        <v>149</v>
      </c>
      <c r="I156" s="71">
        <v>1</v>
      </c>
      <c r="J156" s="71" t="s">
        <v>503</v>
      </c>
      <c r="K156" s="71">
        <v>7</v>
      </c>
      <c r="L156" s="121">
        <v>45286</v>
      </c>
      <c r="M156" s="71" t="s">
        <v>510</v>
      </c>
      <c r="N156" s="71">
        <v>12</v>
      </c>
      <c r="O156" s="71" t="s">
        <v>133</v>
      </c>
      <c r="P156" s="71" t="s">
        <v>263</v>
      </c>
      <c r="Q156" s="71" t="s">
        <v>264</v>
      </c>
      <c r="R156" s="71">
        <v>1000</v>
      </c>
      <c r="S156" s="71" t="s">
        <v>265</v>
      </c>
      <c r="T156" s="71">
        <v>100</v>
      </c>
      <c r="U156" s="71">
        <v>900</v>
      </c>
      <c r="V156" s="71">
        <v>800</v>
      </c>
      <c r="W156" s="71">
        <v>0</v>
      </c>
      <c r="X156" s="71">
        <v>800</v>
      </c>
      <c r="Y156" s="71">
        <v>10</v>
      </c>
      <c r="Z156" s="71">
        <v>10</v>
      </c>
      <c r="AA156" s="71">
        <v>8.33</v>
      </c>
      <c r="AB156" s="71">
        <v>120</v>
      </c>
      <c r="AC156" s="71">
        <v>100</v>
      </c>
      <c r="AF156" s="71">
        <v>900</v>
      </c>
      <c r="AG156" s="71">
        <v>800</v>
      </c>
      <c r="AH156" s="71">
        <v>0</v>
      </c>
      <c r="AI156" s="71">
        <v>800</v>
      </c>
      <c r="AJ156" s="71">
        <v>10</v>
      </c>
      <c r="AK156" s="71">
        <v>10</v>
      </c>
      <c r="AL156" s="71">
        <v>8.33</v>
      </c>
      <c r="AM156" s="71">
        <v>120</v>
      </c>
      <c r="AN156" s="71">
        <v>100</v>
      </c>
      <c r="AQ156" s="71">
        <v>0</v>
      </c>
      <c r="AR156" s="71">
        <v>1</v>
      </c>
      <c r="AS156" s="71">
        <v>1</v>
      </c>
      <c r="AT156" s="71">
        <v>1</v>
      </c>
      <c r="AU156" s="71">
        <v>1</v>
      </c>
      <c r="AV156" s="71">
        <v>0</v>
      </c>
      <c r="AW156" s="71" t="s">
        <v>400</v>
      </c>
      <c r="AX156" s="71" t="s">
        <v>504</v>
      </c>
      <c r="AY156" s="71" t="s">
        <v>505</v>
      </c>
      <c r="AZ156" s="71" t="s">
        <v>506</v>
      </c>
      <c r="BA156" s="71" t="s">
        <v>391</v>
      </c>
      <c r="BB156" s="71" t="s">
        <v>392</v>
      </c>
      <c r="BC156" s="71">
        <v>25406154</v>
      </c>
      <c r="BD156" s="71" t="s">
        <v>393</v>
      </c>
      <c r="BE156" s="71">
        <v>0</v>
      </c>
      <c r="BF156" s="71" t="s">
        <v>270</v>
      </c>
      <c r="BG156" s="71" t="s">
        <v>270</v>
      </c>
      <c r="BH156" s="71" t="s">
        <v>271</v>
      </c>
      <c r="BI156" s="71" t="s">
        <v>429</v>
      </c>
      <c r="BJ156" s="71" t="s">
        <v>182</v>
      </c>
      <c r="BK156" s="71" t="s">
        <v>429</v>
      </c>
      <c r="BX156" s="71" t="s">
        <v>511</v>
      </c>
    </row>
    <row r="157" spans="1:76" hidden="1" x14ac:dyDescent="0.25">
      <c r="A157" s="71" t="s">
        <v>260</v>
      </c>
      <c r="B157" s="71" t="s">
        <v>278</v>
      </c>
      <c r="C157" s="71" t="s">
        <v>261</v>
      </c>
      <c r="D157" s="121">
        <v>36526</v>
      </c>
      <c r="E157" s="71" t="s">
        <v>260</v>
      </c>
      <c r="F157" s="71">
        <v>8103</v>
      </c>
      <c r="G157" s="71" t="s">
        <v>29</v>
      </c>
      <c r="H157" s="71" t="s">
        <v>148</v>
      </c>
      <c r="I157" s="71">
        <v>1</v>
      </c>
      <c r="J157" s="71" t="s">
        <v>503</v>
      </c>
      <c r="K157" s="71">
        <v>7</v>
      </c>
      <c r="L157" s="121">
        <v>45308</v>
      </c>
      <c r="M157" s="71" t="s">
        <v>512</v>
      </c>
      <c r="N157" s="71">
        <v>8</v>
      </c>
      <c r="O157" s="71" t="s">
        <v>133</v>
      </c>
      <c r="P157" s="71" t="s">
        <v>263</v>
      </c>
      <c r="Q157" s="71" t="s">
        <v>264</v>
      </c>
      <c r="R157" s="71">
        <v>1000</v>
      </c>
      <c r="S157" s="71" t="s">
        <v>265</v>
      </c>
      <c r="T157" s="71">
        <v>100</v>
      </c>
      <c r="U157" s="71">
        <v>680</v>
      </c>
      <c r="V157" s="71">
        <v>600</v>
      </c>
      <c r="W157" s="71">
        <v>0</v>
      </c>
      <c r="X157" s="71">
        <v>600</v>
      </c>
      <c r="Y157" s="71">
        <v>30</v>
      </c>
      <c r="Z157" s="71">
        <v>30</v>
      </c>
      <c r="AA157" s="71">
        <v>10</v>
      </c>
      <c r="AB157" s="71">
        <v>240</v>
      </c>
      <c r="AC157" s="71">
        <v>80</v>
      </c>
      <c r="AF157" s="71">
        <v>680</v>
      </c>
      <c r="AG157" s="71">
        <v>600</v>
      </c>
      <c r="AH157" s="71">
        <v>0</v>
      </c>
      <c r="AI157" s="71">
        <v>600</v>
      </c>
      <c r="AJ157" s="71">
        <v>30</v>
      </c>
      <c r="AK157" s="71">
        <v>30</v>
      </c>
      <c r="AL157" s="71">
        <v>10</v>
      </c>
      <c r="AM157" s="71">
        <v>240</v>
      </c>
      <c r="AN157" s="71">
        <v>80</v>
      </c>
      <c r="AQ157" s="71">
        <v>0</v>
      </c>
      <c r="AR157" s="71">
        <v>1</v>
      </c>
      <c r="AS157" s="71">
        <v>1</v>
      </c>
      <c r="AT157" s="71">
        <v>1</v>
      </c>
      <c r="AU157" s="71">
        <v>1</v>
      </c>
      <c r="AV157" s="71">
        <v>0</v>
      </c>
      <c r="AW157" s="71" t="s">
        <v>400</v>
      </c>
      <c r="AX157" s="71" t="s">
        <v>504</v>
      </c>
      <c r="AY157" s="71" t="s">
        <v>513</v>
      </c>
      <c r="AZ157" s="71" t="s">
        <v>506</v>
      </c>
      <c r="BA157" s="71" t="s">
        <v>391</v>
      </c>
      <c r="BB157" s="71" t="s">
        <v>392</v>
      </c>
      <c r="BC157" s="71">
        <v>25406154</v>
      </c>
      <c r="BD157" s="71" t="s">
        <v>393</v>
      </c>
      <c r="BE157" s="71">
        <v>0</v>
      </c>
      <c r="BF157" s="71" t="s">
        <v>270</v>
      </c>
      <c r="BG157" s="71" t="s">
        <v>270</v>
      </c>
      <c r="BH157" s="71" t="s">
        <v>271</v>
      </c>
      <c r="BI157" s="71" t="s">
        <v>429</v>
      </c>
      <c r="BJ157" s="71" t="s">
        <v>182</v>
      </c>
      <c r="BK157" s="71" t="s">
        <v>429</v>
      </c>
      <c r="BX157" s="71" t="s">
        <v>507</v>
      </c>
    </row>
    <row r="158" spans="1:76" hidden="1" x14ac:dyDescent="0.25">
      <c r="A158" s="71" t="s">
        <v>260</v>
      </c>
      <c r="B158" s="71" t="s">
        <v>278</v>
      </c>
      <c r="C158" s="71" t="s">
        <v>261</v>
      </c>
      <c r="D158" s="121">
        <v>36526</v>
      </c>
      <c r="E158" s="71" t="s">
        <v>260</v>
      </c>
      <c r="F158" s="71">
        <v>8072</v>
      </c>
      <c r="G158" s="71" t="s">
        <v>29</v>
      </c>
      <c r="H158" s="71" t="s">
        <v>148</v>
      </c>
      <c r="I158" s="71">
        <v>1</v>
      </c>
      <c r="J158" s="71" t="s">
        <v>503</v>
      </c>
      <c r="K158" s="71">
        <v>7</v>
      </c>
      <c r="L158" s="121">
        <v>45300</v>
      </c>
      <c r="M158" s="71" t="s">
        <v>514</v>
      </c>
      <c r="N158" s="71">
        <v>7</v>
      </c>
      <c r="O158" s="71" t="s">
        <v>133</v>
      </c>
      <c r="P158" s="71" t="s">
        <v>263</v>
      </c>
      <c r="Q158" s="71" t="s">
        <v>264</v>
      </c>
      <c r="R158" s="71">
        <v>1000</v>
      </c>
      <c r="S158" s="71" t="s">
        <v>265</v>
      </c>
      <c r="T158" s="71">
        <v>100</v>
      </c>
      <c r="U158" s="71">
        <v>1000</v>
      </c>
      <c r="V158" s="71">
        <v>680</v>
      </c>
      <c r="W158" s="71">
        <v>0</v>
      </c>
      <c r="X158" s="71">
        <v>680</v>
      </c>
      <c r="Y158" s="71">
        <v>30</v>
      </c>
      <c r="Z158" s="71">
        <v>30</v>
      </c>
      <c r="AA158" s="71">
        <v>45.71</v>
      </c>
      <c r="AB158" s="71">
        <v>210</v>
      </c>
      <c r="AC158" s="71">
        <v>320</v>
      </c>
      <c r="AF158" s="71">
        <v>1000</v>
      </c>
      <c r="AG158" s="71">
        <v>680</v>
      </c>
      <c r="AH158" s="71">
        <v>0</v>
      </c>
      <c r="AI158" s="71">
        <v>680</v>
      </c>
      <c r="AJ158" s="71">
        <v>30</v>
      </c>
      <c r="AK158" s="71">
        <v>30</v>
      </c>
      <c r="AL158" s="71">
        <v>45.71</v>
      </c>
      <c r="AM158" s="71">
        <v>210</v>
      </c>
      <c r="AN158" s="71">
        <v>320</v>
      </c>
      <c r="AQ158" s="71">
        <v>0</v>
      </c>
      <c r="AR158" s="71">
        <v>1</v>
      </c>
      <c r="AS158" s="71">
        <v>1</v>
      </c>
      <c r="AT158" s="71">
        <v>1</v>
      </c>
      <c r="AU158" s="71">
        <v>1</v>
      </c>
      <c r="AV158" s="71">
        <v>0</v>
      </c>
      <c r="AW158" s="71" t="s">
        <v>400</v>
      </c>
      <c r="AX158" s="71" t="s">
        <v>504</v>
      </c>
      <c r="AY158" s="71" t="s">
        <v>513</v>
      </c>
      <c r="AZ158" s="71" t="s">
        <v>506</v>
      </c>
      <c r="BA158" s="71" t="s">
        <v>391</v>
      </c>
      <c r="BB158" s="71" t="s">
        <v>392</v>
      </c>
      <c r="BC158" s="71">
        <v>25406154</v>
      </c>
      <c r="BD158" s="71" t="s">
        <v>393</v>
      </c>
      <c r="BE158" s="71">
        <v>0</v>
      </c>
      <c r="BF158" s="71" t="s">
        <v>270</v>
      </c>
      <c r="BG158" s="71" t="s">
        <v>270</v>
      </c>
      <c r="BH158" s="71" t="s">
        <v>271</v>
      </c>
      <c r="BI158" s="71" t="s">
        <v>429</v>
      </c>
      <c r="BJ158" s="71" t="s">
        <v>182</v>
      </c>
      <c r="BK158" s="71" t="s">
        <v>429</v>
      </c>
      <c r="BX158" s="71" t="s">
        <v>507</v>
      </c>
    </row>
    <row r="159" spans="1:76" hidden="1" x14ac:dyDescent="0.25">
      <c r="A159" s="71" t="s">
        <v>260</v>
      </c>
      <c r="B159" s="71" t="s">
        <v>278</v>
      </c>
      <c r="C159" s="71" t="s">
        <v>261</v>
      </c>
      <c r="D159" s="121">
        <v>36526</v>
      </c>
      <c r="E159" s="71" t="s">
        <v>260</v>
      </c>
      <c r="F159" s="71">
        <v>8041</v>
      </c>
      <c r="G159" s="71" t="s">
        <v>29</v>
      </c>
      <c r="H159" s="71" t="s">
        <v>148</v>
      </c>
      <c r="I159" s="71">
        <v>1</v>
      </c>
      <c r="J159" s="71" t="s">
        <v>503</v>
      </c>
      <c r="K159" s="71">
        <v>7</v>
      </c>
      <c r="L159" s="121">
        <v>45293</v>
      </c>
      <c r="M159" s="71" t="s">
        <v>483</v>
      </c>
      <c r="N159" s="71">
        <v>7</v>
      </c>
      <c r="O159" s="71" t="s">
        <v>133</v>
      </c>
      <c r="P159" s="71" t="s">
        <v>263</v>
      </c>
      <c r="Q159" s="71" t="s">
        <v>264</v>
      </c>
      <c r="R159" s="71">
        <v>1000</v>
      </c>
      <c r="S159" s="71" t="s">
        <v>265</v>
      </c>
      <c r="T159" s="71">
        <v>100</v>
      </c>
      <c r="U159" s="71">
        <v>800</v>
      </c>
      <c r="V159" s="71">
        <v>800</v>
      </c>
      <c r="W159" s="71">
        <v>200</v>
      </c>
      <c r="X159" s="71">
        <v>1000</v>
      </c>
      <c r="Y159" s="71">
        <v>30</v>
      </c>
      <c r="Z159" s="71">
        <v>30</v>
      </c>
      <c r="AA159" s="71">
        <v>0</v>
      </c>
      <c r="AB159" s="71">
        <v>210</v>
      </c>
      <c r="AC159" s="71">
        <v>0</v>
      </c>
      <c r="AF159" s="71">
        <v>800</v>
      </c>
      <c r="AG159" s="71">
        <v>800</v>
      </c>
      <c r="AH159" s="71">
        <v>200</v>
      </c>
      <c r="AI159" s="71">
        <v>1000</v>
      </c>
      <c r="AJ159" s="71">
        <v>30</v>
      </c>
      <c r="AK159" s="71">
        <v>30</v>
      </c>
      <c r="AL159" s="71">
        <v>0</v>
      </c>
      <c r="AM159" s="71">
        <v>210</v>
      </c>
      <c r="AN159" s="71">
        <v>0</v>
      </c>
      <c r="AQ159" s="71">
        <v>0</v>
      </c>
      <c r="AR159" s="71">
        <v>1</v>
      </c>
      <c r="AS159" s="71">
        <v>1</v>
      </c>
      <c r="AT159" s="71">
        <v>1</v>
      </c>
      <c r="AU159" s="71">
        <v>1</v>
      </c>
      <c r="AV159" s="71">
        <v>0</v>
      </c>
      <c r="AW159" s="71" t="s">
        <v>400</v>
      </c>
      <c r="AX159" s="71" t="s">
        <v>504</v>
      </c>
      <c r="AY159" s="71" t="s">
        <v>513</v>
      </c>
      <c r="AZ159" s="71" t="s">
        <v>506</v>
      </c>
      <c r="BA159" s="71" t="s">
        <v>391</v>
      </c>
      <c r="BB159" s="71" t="s">
        <v>392</v>
      </c>
      <c r="BC159" s="71">
        <v>25406154</v>
      </c>
      <c r="BD159" s="71" t="s">
        <v>393</v>
      </c>
      <c r="BE159" s="71">
        <v>0</v>
      </c>
      <c r="BF159" s="71" t="s">
        <v>270</v>
      </c>
      <c r="BG159" s="71" t="s">
        <v>270</v>
      </c>
      <c r="BH159" s="71" t="s">
        <v>271</v>
      </c>
      <c r="BI159" s="71" t="s">
        <v>429</v>
      </c>
      <c r="BJ159" s="71" t="s">
        <v>182</v>
      </c>
      <c r="BK159" s="71" t="s">
        <v>429</v>
      </c>
      <c r="BX159" s="71" t="s">
        <v>507</v>
      </c>
    </row>
    <row r="160" spans="1:76" hidden="1" x14ac:dyDescent="0.25">
      <c r="A160" s="71" t="s">
        <v>260</v>
      </c>
      <c r="B160" s="71" t="s">
        <v>278</v>
      </c>
      <c r="C160" s="71" t="s">
        <v>261</v>
      </c>
      <c r="D160" s="121">
        <v>36526</v>
      </c>
      <c r="E160" s="71" t="s">
        <v>260</v>
      </c>
      <c r="F160" s="71">
        <v>8017</v>
      </c>
      <c r="G160" s="71" t="s">
        <v>29</v>
      </c>
      <c r="H160" s="71" t="s">
        <v>148</v>
      </c>
      <c r="I160" s="71">
        <v>1</v>
      </c>
      <c r="J160" s="71" t="s">
        <v>503</v>
      </c>
      <c r="K160" s="71">
        <v>7</v>
      </c>
      <c r="L160" s="121">
        <v>45286</v>
      </c>
      <c r="M160" s="71" t="s">
        <v>515</v>
      </c>
      <c r="N160" s="71">
        <v>12</v>
      </c>
      <c r="O160" s="71" t="s">
        <v>133</v>
      </c>
      <c r="P160" s="71" t="s">
        <v>263</v>
      </c>
      <c r="Q160" s="71" t="s">
        <v>264</v>
      </c>
      <c r="R160" s="71">
        <v>1000</v>
      </c>
      <c r="S160" s="71" t="s">
        <v>265</v>
      </c>
      <c r="T160" s="71">
        <v>100</v>
      </c>
      <c r="U160" s="71">
        <v>1000</v>
      </c>
      <c r="V160" s="71">
        <v>800</v>
      </c>
      <c r="W160" s="71">
        <v>0</v>
      </c>
      <c r="X160" s="71">
        <v>800</v>
      </c>
      <c r="Y160" s="71">
        <v>30</v>
      </c>
      <c r="Z160" s="71">
        <v>30</v>
      </c>
      <c r="AA160" s="71">
        <v>16.670000000000002</v>
      </c>
      <c r="AB160" s="71">
        <v>360</v>
      </c>
      <c r="AC160" s="71">
        <v>200</v>
      </c>
      <c r="AF160" s="71">
        <v>1000</v>
      </c>
      <c r="AG160" s="71">
        <v>800</v>
      </c>
      <c r="AH160" s="71">
        <v>0</v>
      </c>
      <c r="AI160" s="71">
        <v>800</v>
      </c>
      <c r="AJ160" s="71">
        <v>30</v>
      </c>
      <c r="AK160" s="71">
        <v>30</v>
      </c>
      <c r="AL160" s="71">
        <v>16.670000000000002</v>
      </c>
      <c r="AM160" s="71">
        <v>360</v>
      </c>
      <c r="AN160" s="71">
        <v>200</v>
      </c>
      <c r="AQ160" s="71">
        <v>0</v>
      </c>
      <c r="AR160" s="71">
        <v>1</v>
      </c>
      <c r="AS160" s="71">
        <v>1</v>
      </c>
      <c r="AT160" s="71">
        <v>1</v>
      </c>
      <c r="AU160" s="71">
        <v>1</v>
      </c>
      <c r="AV160" s="71">
        <v>0</v>
      </c>
      <c r="AW160" s="71" t="s">
        <v>400</v>
      </c>
      <c r="AX160" s="71" t="s">
        <v>504</v>
      </c>
      <c r="AY160" s="71" t="s">
        <v>513</v>
      </c>
      <c r="AZ160" s="71" t="s">
        <v>506</v>
      </c>
      <c r="BA160" s="71" t="s">
        <v>391</v>
      </c>
      <c r="BB160" s="71" t="s">
        <v>392</v>
      </c>
      <c r="BC160" s="71">
        <v>25406154</v>
      </c>
      <c r="BD160" s="71" t="s">
        <v>393</v>
      </c>
      <c r="BE160" s="71">
        <v>0</v>
      </c>
      <c r="BF160" s="71" t="s">
        <v>270</v>
      </c>
      <c r="BG160" s="71" t="s">
        <v>270</v>
      </c>
      <c r="BH160" s="71" t="s">
        <v>271</v>
      </c>
      <c r="BI160" s="71" t="s">
        <v>429</v>
      </c>
      <c r="BJ160" s="71" t="s">
        <v>182</v>
      </c>
      <c r="BK160" s="71" t="s">
        <v>429</v>
      </c>
      <c r="BX160" s="71" t="s">
        <v>511</v>
      </c>
    </row>
    <row r="161" spans="1:76" hidden="1" x14ac:dyDescent="0.25">
      <c r="A161" s="71" t="s">
        <v>260</v>
      </c>
      <c r="B161" s="71" t="s">
        <v>278</v>
      </c>
      <c r="C161" s="71" t="s">
        <v>261</v>
      </c>
      <c r="D161" s="121">
        <v>36526</v>
      </c>
      <c r="E161" s="71" t="s">
        <v>260</v>
      </c>
      <c r="F161" s="71">
        <v>8103</v>
      </c>
      <c r="G161" s="71" t="s">
        <v>29</v>
      </c>
      <c r="H161" s="71" t="s">
        <v>156</v>
      </c>
      <c r="I161" s="71">
        <v>3</v>
      </c>
      <c r="J161" s="71" t="s">
        <v>440</v>
      </c>
      <c r="K161" s="71">
        <v>0</v>
      </c>
      <c r="L161" s="121">
        <v>45308</v>
      </c>
      <c r="M161" s="71" t="s">
        <v>516</v>
      </c>
      <c r="N161" s="71">
        <v>8</v>
      </c>
      <c r="O161" s="71" t="s">
        <v>124</v>
      </c>
      <c r="P161" s="71" t="s">
        <v>263</v>
      </c>
      <c r="Q161" s="71" t="s">
        <v>264</v>
      </c>
      <c r="R161" s="71">
        <v>1000</v>
      </c>
      <c r="S161" s="71" t="s">
        <v>265</v>
      </c>
      <c r="T161" s="71">
        <v>100</v>
      </c>
      <c r="U161" s="71">
        <v>0</v>
      </c>
      <c r="V161" s="71">
        <v>0</v>
      </c>
      <c r="W161" s="71">
        <v>400</v>
      </c>
      <c r="X161" s="71">
        <v>400</v>
      </c>
      <c r="Y161" s="71">
        <v>1</v>
      </c>
      <c r="Z161" s="71">
        <v>1</v>
      </c>
      <c r="AA161" s="71">
        <v>0</v>
      </c>
      <c r="AB161" s="71">
        <v>8</v>
      </c>
      <c r="AC161" s="71">
        <v>0</v>
      </c>
      <c r="AF161" s="71">
        <v>0</v>
      </c>
      <c r="AG161" s="71">
        <v>0</v>
      </c>
      <c r="AH161" s="71">
        <v>400</v>
      </c>
      <c r="AI161" s="71">
        <v>400</v>
      </c>
      <c r="AJ161" s="71">
        <v>1</v>
      </c>
      <c r="AK161" s="71">
        <v>1</v>
      </c>
      <c r="AL161" s="71">
        <v>0</v>
      </c>
      <c r="AM161" s="71">
        <v>8</v>
      </c>
      <c r="AN161" s="71">
        <v>0</v>
      </c>
      <c r="AQ161" s="71">
        <v>0</v>
      </c>
      <c r="AR161" s="71">
        <v>1</v>
      </c>
      <c r="AS161" s="71">
        <v>1</v>
      </c>
      <c r="AT161" s="71">
        <v>1</v>
      </c>
      <c r="AU161" s="71">
        <v>1</v>
      </c>
      <c r="AV161" s="71">
        <v>0</v>
      </c>
      <c r="AW161" s="71" t="s">
        <v>266</v>
      </c>
      <c r="AX161" s="71" t="s">
        <v>266</v>
      </c>
      <c r="AY161" s="71" t="s">
        <v>267</v>
      </c>
      <c r="AZ161" s="71" t="s">
        <v>268</v>
      </c>
      <c r="BA161" s="71" t="s">
        <v>391</v>
      </c>
      <c r="BB161" s="71" t="s">
        <v>392</v>
      </c>
      <c r="BC161" s="71">
        <v>25406154</v>
      </c>
      <c r="BD161" s="71" t="s">
        <v>393</v>
      </c>
      <c r="BE161" s="71">
        <v>0</v>
      </c>
      <c r="BF161" s="71" t="s">
        <v>270</v>
      </c>
      <c r="BG161" s="71" t="s">
        <v>270</v>
      </c>
      <c r="BH161" s="71" t="s">
        <v>271</v>
      </c>
      <c r="BI161" s="71" t="s">
        <v>429</v>
      </c>
      <c r="BJ161" s="71" t="s">
        <v>182</v>
      </c>
      <c r="BK161" s="71" t="s">
        <v>429</v>
      </c>
      <c r="BX161" s="71" t="s">
        <v>517</v>
      </c>
    </row>
    <row r="162" spans="1:76" hidden="1" x14ac:dyDescent="0.25">
      <c r="A162" s="71" t="s">
        <v>260</v>
      </c>
      <c r="B162" s="71" t="s">
        <v>278</v>
      </c>
      <c r="C162" s="71" t="s">
        <v>261</v>
      </c>
      <c r="D162" s="121">
        <v>36526</v>
      </c>
      <c r="E162" s="71" t="s">
        <v>260</v>
      </c>
      <c r="F162" s="71">
        <v>8072</v>
      </c>
      <c r="G162" s="71" t="s">
        <v>29</v>
      </c>
      <c r="H162" s="71" t="s">
        <v>156</v>
      </c>
      <c r="I162" s="71">
        <v>3</v>
      </c>
      <c r="J162" s="71" t="s">
        <v>440</v>
      </c>
      <c r="K162" s="71">
        <v>0</v>
      </c>
      <c r="L162" s="121">
        <v>45300</v>
      </c>
      <c r="M162" s="71" t="s">
        <v>518</v>
      </c>
      <c r="N162" s="71">
        <v>7</v>
      </c>
      <c r="O162" s="71" t="s">
        <v>124</v>
      </c>
      <c r="P162" s="71" t="s">
        <v>263</v>
      </c>
      <c r="Q162" s="71" t="s">
        <v>264</v>
      </c>
      <c r="R162" s="71">
        <v>1000</v>
      </c>
      <c r="S162" s="71" t="s">
        <v>265</v>
      </c>
      <c r="T162" s="71">
        <v>100</v>
      </c>
      <c r="U162" s="71">
        <v>680</v>
      </c>
      <c r="V162" s="71">
        <v>0</v>
      </c>
      <c r="W162" s="71">
        <v>0</v>
      </c>
      <c r="X162" s="71">
        <v>0</v>
      </c>
      <c r="Y162" s="71">
        <v>1</v>
      </c>
      <c r="Z162" s="71">
        <v>1</v>
      </c>
      <c r="AA162" s="71">
        <v>97.14</v>
      </c>
      <c r="AB162" s="71">
        <v>7</v>
      </c>
      <c r="AC162" s="71">
        <v>680</v>
      </c>
      <c r="AF162" s="71">
        <v>680</v>
      </c>
      <c r="AG162" s="71">
        <v>0</v>
      </c>
      <c r="AH162" s="71">
        <v>0</v>
      </c>
      <c r="AI162" s="71">
        <v>0</v>
      </c>
      <c r="AJ162" s="71">
        <v>1</v>
      </c>
      <c r="AK162" s="71">
        <v>1</v>
      </c>
      <c r="AL162" s="71">
        <v>97.14</v>
      </c>
      <c r="AM162" s="71">
        <v>7</v>
      </c>
      <c r="AN162" s="71">
        <v>680</v>
      </c>
      <c r="AQ162" s="71">
        <v>0</v>
      </c>
      <c r="AR162" s="71">
        <v>1</v>
      </c>
      <c r="AS162" s="71">
        <v>1</v>
      </c>
      <c r="AT162" s="71">
        <v>1</v>
      </c>
      <c r="AU162" s="71">
        <v>1</v>
      </c>
      <c r="AV162" s="71">
        <v>0</v>
      </c>
      <c r="AW162" s="71" t="s">
        <v>266</v>
      </c>
      <c r="AX162" s="71" t="s">
        <v>266</v>
      </c>
      <c r="AY162" s="71" t="s">
        <v>267</v>
      </c>
      <c r="AZ162" s="71" t="s">
        <v>268</v>
      </c>
      <c r="BA162" s="71" t="s">
        <v>391</v>
      </c>
      <c r="BB162" s="71" t="s">
        <v>392</v>
      </c>
      <c r="BC162" s="71">
        <v>25406154</v>
      </c>
      <c r="BD162" s="71" t="s">
        <v>393</v>
      </c>
      <c r="BE162" s="71">
        <v>0</v>
      </c>
      <c r="BF162" s="71" t="s">
        <v>270</v>
      </c>
      <c r="BG162" s="71" t="s">
        <v>270</v>
      </c>
      <c r="BH162" s="71" t="s">
        <v>271</v>
      </c>
      <c r="BI162" s="71" t="s">
        <v>429</v>
      </c>
      <c r="BJ162" s="71" t="s">
        <v>182</v>
      </c>
      <c r="BK162" s="71" t="s">
        <v>429</v>
      </c>
      <c r="BX162" s="71" t="s">
        <v>519</v>
      </c>
    </row>
    <row r="163" spans="1:76" hidden="1" x14ac:dyDescent="0.25">
      <c r="A163" s="71" t="s">
        <v>260</v>
      </c>
      <c r="B163" s="71" t="s">
        <v>278</v>
      </c>
      <c r="C163" s="71" t="s">
        <v>261</v>
      </c>
      <c r="D163" s="121">
        <v>36526</v>
      </c>
      <c r="E163" s="71" t="s">
        <v>260</v>
      </c>
      <c r="F163" s="71">
        <v>8041</v>
      </c>
      <c r="G163" s="71" t="s">
        <v>29</v>
      </c>
      <c r="H163" s="71" t="s">
        <v>156</v>
      </c>
      <c r="I163" s="71">
        <v>3</v>
      </c>
      <c r="J163" s="71" t="s">
        <v>440</v>
      </c>
      <c r="K163" s="71">
        <v>0</v>
      </c>
      <c r="L163" s="121">
        <v>45293</v>
      </c>
      <c r="M163" s="71" t="s">
        <v>483</v>
      </c>
      <c r="N163" s="71">
        <v>7</v>
      </c>
      <c r="O163" s="71" t="s">
        <v>124</v>
      </c>
      <c r="P163" s="71" t="s">
        <v>263</v>
      </c>
      <c r="Q163" s="71" t="s">
        <v>264</v>
      </c>
      <c r="R163" s="71">
        <v>1000</v>
      </c>
      <c r="S163" s="71" t="s">
        <v>265</v>
      </c>
      <c r="T163" s="71">
        <v>100</v>
      </c>
      <c r="U163" s="71">
        <v>730</v>
      </c>
      <c r="V163" s="71">
        <v>680</v>
      </c>
      <c r="W163" s="71">
        <v>0</v>
      </c>
      <c r="X163" s="71">
        <v>680</v>
      </c>
      <c r="Y163" s="71">
        <v>1</v>
      </c>
      <c r="Z163" s="71">
        <v>1</v>
      </c>
      <c r="AA163" s="71">
        <v>7.14</v>
      </c>
      <c r="AB163" s="71">
        <v>7</v>
      </c>
      <c r="AC163" s="71">
        <v>50</v>
      </c>
      <c r="AF163" s="71">
        <v>730</v>
      </c>
      <c r="AG163" s="71">
        <v>680</v>
      </c>
      <c r="AH163" s="71">
        <v>0</v>
      </c>
      <c r="AI163" s="71">
        <v>680</v>
      </c>
      <c r="AJ163" s="71">
        <v>1</v>
      </c>
      <c r="AK163" s="71">
        <v>1</v>
      </c>
      <c r="AL163" s="71">
        <v>7.14</v>
      </c>
      <c r="AM163" s="71">
        <v>7</v>
      </c>
      <c r="AN163" s="71">
        <v>50</v>
      </c>
      <c r="AQ163" s="71">
        <v>0</v>
      </c>
      <c r="AR163" s="71">
        <v>1</v>
      </c>
      <c r="AS163" s="71">
        <v>1</v>
      </c>
      <c r="AT163" s="71">
        <v>1</v>
      </c>
      <c r="AU163" s="71">
        <v>1</v>
      </c>
      <c r="AV163" s="71">
        <v>0</v>
      </c>
      <c r="AW163" s="71" t="s">
        <v>266</v>
      </c>
      <c r="AX163" s="71" t="s">
        <v>266</v>
      </c>
      <c r="AY163" s="71" t="s">
        <v>267</v>
      </c>
      <c r="AZ163" s="71" t="s">
        <v>268</v>
      </c>
      <c r="BA163" s="71" t="s">
        <v>391</v>
      </c>
      <c r="BB163" s="71" t="s">
        <v>392</v>
      </c>
      <c r="BC163" s="71">
        <v>25406154</v>
      </c>
      <c r="BD163" s="71" t="s">
        <v>393</v>
      </c>
      <c r="BE163" s="71">
        <v>0</v>
      </c>
      <c r="BF163" s="71" t="s">
        <v>270</v>
      </c>
      <c r="BG163" s="71" t="s">
        <v>270</v>
      </c>
      <c r="BH163" s="71" t="s">
        <v>271</v>
      </c>
      <c r="BI163" s="71" t="s">
        <v>429</v>
      </c>
      <c r="BJ163" s="71" t="s">
        <v>182</v>
      </c>
      <c r="BK163" s="71" t="s">
        <v>429</v>
      </c>
      <c r="BX163" s="71" t="s">
        <v>517</v>
      </c>
    </row>
    <row r="164" spans="1:76" hidden="1" x14ac:dyDescent="0.25">
      <c r="A164" s="71" t="s">
        <v>260</v>
      </c>
      <c r="B164" s="71" t="s">
        <v>278</v>
      </c>
      <c r="C164" s="71" t="s">
        <v>261</v>
      </c>
      <c r="D164" s="121">
        <v>36526</v>
      </c>
      <c r="E164" s="71" t="s">
        <v>260</v>
      </c>
      <c r="F164" s="71">
        <v>8017</v>
      </c>
      <c r="G164" s="71" t="s">
        <v>29</v>
      </c>
      <c r="H164" s="71" t="s">
        <v>156</v>
      </c>
      <c r="I164" s="71">
        <v>3</v>
      </c>
      <c r="J164" s="71" t="s">
        <v>440</v>
      </c>
      <c r="K164" s="71">
        <v>0</v>
      </c>
      <c r="L164" s="121">
        <v>45286</v>
      </c>
      <c r="M164" s="71" t="s">
        <v>317</v>
      </c>
      <c r="N164" s="71">
        <v>12</v>
      </c>
      <c r="O164" s="71" t="s">
        <v>124</v>
      </c>
      <c r="P164" s="71" t="s">
        <v>263</v>
      </c>
      <c r="Q164" s="71" t="s">
        <v>264</v>
      </c>
      <c r="R164" s="71">
        <v>1000</v>
      </c>
      <c r="S164" s="71" t="s">
        <v>265</v>
      </c>
      <c r="T164" s="71">
        <v>100</v>
      </c>
      <c r="U164" s="71">
        <v>880</v>
      </c>
      <c r="V164" s="71">
        <v>730</v>
      </c>
      <c r="W164" s="71">
        <v>0</v>
      </c>
      <c r="X164" s="71">
        <v>730</v>
      </c>
      <c r="Y164" s="71">
        <v>1</v>
      </c>
      <c r="Z164" s="71">
        <v>30</v>
      </c>
      <c r="AA164" s="71">
        <v>12.5</v>
      </c>
      <c r="AB164" s="71">
        <v>12</v>
      </c>
      <c r="AC164" s="71">
        <v>150</v>
      </c>
      <c r="AF164" s="71">
        <v>880</v>
      </c>
      <c r="AG164" s="71">
        <v>730</v>
      </c>
      <c r="AH164" s="71">
        <v>0</v>
      </c>
      <c r="AI164" s="71">
        <v>730</v>
      </c>
      <c r="AJ164" s="71">
        <v>1</v>
      </c>
      <c r="AK164" s="71">
        <v>30</v>
      </c>
      <c r="AL164" s="71">
        <v>12.5</v>
      </c>
      <c r="AM164" s="71">
        <v>12</v>
      </c>
      <c r="AN164" s="71">
        <v>150</v>
      </c>
      <c r="AQ164" s="71">
        <v>0</v>
      </c>
      <c r="AR164" s="71">
        <v>1</v>
      </c>
      <c r="AS164" s="71">
        <v>1</v>
      </c>
      <c r="AT164" s="71">
        <v>1</v>
      </c>
      <c r="AU164" s="71">
        <v>1</v>
      </c>
      <c r="AV164" s="71">
        <v>0</v>
      </c>
      <c r="AW164" s="71" t="s">
        <v>266</v>
      </c>
      <c r="AX164" s="71" t="s">
        <v>266</v>
      </c>
      <c r="AY164" s="71" t="s">
        <v>267</v>
      </c>
      <c r="AZ164" s="71" t="s">
        <v>268</v>
      </c>
      <c r="BA164" s="71" t="s">
        <v>391</v>
      </c>
      <c r="BB164" s="71" t="s">
        <v>392</v>
      </c>
      <c r="BC164" s="71">
        <v>25406154</v>
      </c>
      <c r="BD164" s="71" t="s">
        <v>393</v>
      </c>
      <c r="BE164" s="71">
        <v>0</v>
      </c>
      <c r="BF164" s="71" t="s">
        <v>270</v>
      </c>
      <c r="BG164" s="71" t="s">
        <v>270</v>
      </c>
      <c r="BH164" s="71" t="s">
        <v>271</v>
      </c>
      <c r="BI164" s="71" t="s">
        <v>429</v>
      </c>
      <c r="BJ164" s="71" t="s">
        <v>182</v>
      </c>
      <c r="BK164" s="71" t="s">
        <v>429</v>
      </c>
      <c r="BX164" s="71" t="s">
        <v>520</v>
      </c>
    </row>
    <row r="165" spans="1:76" hidden="1" x14ac:dyDescent="0.25">
      <c r="A165" s="71" t="s">
        <v>260</v>
      </c>
      <c r="B165" s="71" t="s">
        <v>278</v>
      </c>
      <c r="C165" s="71" t="s">
        <v>261</v>
      </c>
      <c r="D165" s="121">
        <v>36526</v>
      </c>
      <c r="E165" s="71" t="s">
        <v>260</v>
      </c>
      <c r="F165" s="71">
        <v>8103</v>
      </c>
      <c r="G165" s="71" t="s">
        <v>29</v>
      </c>
      <c r="H165" s="71" t="s">
        <v>156</v>
      </c>
      <c r="I165" s="71">
        <v>4</v>
      </c>
      <c r="J165" s="71" t="s">
        <v>287</v>
      </c>
      <c r="K165" s="71">
        <v>0</v>
      </c>
      <c r="L165" s="121">
        <v>45308</v>
      </c>
      <c r="M165" s="71" t="s">
        <v>516</v>
      </c>
      <c r="N165" s="71">
        <v>8</v>
      </c>
      <c r="O165" s="71" t="s">
        <v>132</v>
      </c>
      <c r="P165" s="71" t="s">
        <v>263</v>
      </c>
      <c r="Q165" s="71" t="s">
        <v>264</v>
      </c>
      <c r="R165" s="71">
        <v>1000</v>
      </c>
      <c r="S165" s="71" t="s">
        <v>285</v>
      </c>
      <c r="T165" s="71">
        <v>20</v>
      </c>
      <c r="U165" s="71">
        <v>0</v>
      </c>
      <c r="V165" s="71">
        <v>0</v>
      </c>
      <c r="W165" s="71">
        <v>0</v>
      </c>
      <c r="X165" s="71">
        <v>0</v>
      </c>
      <c r="Y165" s="71">
        <v>50</v>
      </c>
      <c r="Z165" s="71">
        <v>50</v>
      </c>
      <c r="AA165" s="71">
        <v>0</v>
      </c>
      <c r="AB165" s="71">
        <v>400</v>
      </c>
      <c r="AC165" s="71">
        <v>0</v>
      </c>
      <c r="AF165" s="71">
        <v>0</v>
      </c>
      <c r="AG165" s="71">
        <v>0</v>
      </c>
      <c r="AH165" s="71">
        <v>0</v>
      </c>
      <c r="AI165" s="71">
        <v>0</v>
      </c>
      <c r="AJ165" s="71">
        <v>10</v>
      </c>
      <c r="AK165" s="71">
        <v>10</v>
      </c>
      <c r="AL165" s="71">
        <v>0</v>
      </c>
      <c r="AM165" s="71">
        <v>80</v>
      </c>
      <c r="AN165" s="71">
        <v>0</v>
      </c>
      <c r="AQ165" s="71">
        <v>0</v>
      </c>
      <c r="AR165" s="71">
        <v>1</v>
      </c>
      <c r="AS165" s="71">
        <v>1</v>
      </c>
      <c r="AT165" s="71">
        <v>1</v>
      </c>
      <c r="AU165" s="71">
        <v>1</v>
      </c>
      <c r="AV165" s="71">
        <v>0</v>
      </c>
      <c r="AW165" s="71" t="s">
        <v>266</v>
      </c>
      <c r="AX165" s="71" t="s">
        <v>266</v>
      </c>
      <c r="AY165" s="71" t="s">
        <v>267</v>
      </c>
      <c r="AZ165" s="71" t="s">
        <v>268</v>
      </c>
      <c r="BA165" s="71" t="s">
        <v>391</v>
      </c>
      <c r="BB165" s="71" t="s">
        <v>392</v>
      </c>
      <c r="BC165" s="71">
        <v>25406154</v>
      </c>
      <c r="BD165" s="71" t="s">
        <v>393</v>
      </c>
      <c r="BE165" s="71">
        <v>0</v>
      </c>
      <c r="BF165" s="71" t="s">
        <v>270</v>
      </c>
      <c r="BG165" s="71" t="s">
        <v>270</v>
      </c>
      <c r="BH165" s="71" t="s">
        <v>271</v>
      </c>
      <c r="BI165" s="71" t="s">
        <v>429</v>
      </c>
      <c r="BJ165" s="71" t="s">
        <v>182</v>
      </c>
      <c r="BK165" s="71" t="s">
        <v>429</v>
      </c>
      <c r="BX165" s="71" t="s">
        <v>517</v>
      </c>
    </row>
    <row r="166" spans="1:76" hidden="1" x14ac:dyDescent="0.25">
      <c r="A166" s="71" t="s">
        <v>260</v>
      </c>
      <c r="B166" s="71" t="s">
        <v>278</v>
      </c>
      <c r="C166" s="71" t="s">
        <v>261</v>
      </c>
      <c r="D166" s="121">
        <v>36526</v>
      </c>
      <c r="E166" s="71" t="s">
        <v>260</v>
      </c>
      <c r="F166" s="71">
        <v>8072</v>
      </c>
      <c r="G166" s="71" t="s">
        <v>29</v>
      </c>
      <c r="H166" s="71" t="s">
        <v>156</v>
      </c>
      <c r="I166" s="71">
        <v>4</v>
      </c>
      <c r="J166" s="71" t="s">
        <v>287</v>
      </c>
      <c r="K166" s="71">
        <v>0</v>
      </c>
      <c r="L166" s="121">
        <v>45300</v>
      </c>
      <c r="M166" s="71" t="s">
        <v>518</v>
      </c>
      <c r="N166" s="71">
        <v>7</v>
      </c>
      <c r="O166" s="71" t="s">
        <v>132</v>
      </c>
      <c r="P166" s="71" t="s">
        <v>263</v>
      </c>
      <c r="Q166" s="71" t="s">
        <v>264</v>
      </c>
      <c r="R166" s="71">
        <v>1000</v>
      </c>
      <c r="S166" s="71" t="s">
        <v>285</v>
      </c>
      <c r="T166" s="71">
        <v>20</v>
      </c>
      <c r="U166" s="71">
        <v>0</v>
      </c>
      <c r="V166" s="71">
        <v>0</v>
      </c>
      <c r="W166" s="71">
        <v>0</v>
      </c>
      <c r="X166" s="71">
        <v>0</v>
      </c>
      <c r="Y166" s="71">
        <v>50</v>
      </c>
      <c r="Z166" s="71">
        <v>50</v>
      </c>
      <c r="AA166" s="71">
        <v>0</v>
      </c>
      <c r="AB166" s="71">
        <v>350</v>
      </c>
      <c r="AC166" s="71">
        <v>0</v>
      </c>
      <c r="AF166" s="71">
        <v>0</v>
      </c>
      <c r="AG166" s="71">
        <v>0</v>
      </c>
      <c r="AH166" s="71">
        <v>0</v>
      </c>
      <c r="AI166" s="71">
        <v>0</v>
      </c>
      <c r="AJ166" s="71">
        <v>10</v>
      </c>
      <c r="AK166" s="71">
        <v>10</v>
      </c>
      <c r="AL166" s="71">
        <v>0</v>
      </c>
      <c r="AM166" s="71">
        <v>70</v>
      </c>
      <c r="AN166" s="71">
        <v>0</v>
      </c>
      <c r="AQ166" s="71">
        <v>0</v>
      </c>
      <c r="AR166" s="71">
        <v>1</v>
      </c>
      <c r="AS166" s="71">
        <v>1</v>
      </c>
      <c r="AT166" s="71">
        <v>1</v>
      </c>
      <c r="AU166" s="71">
        <v>1</v>
      </c>
      <c r="AV166" s="71">
        <v>0</v>
      </c>
      <c r="AW166" s="71" t="s">
        <v>266</v>
      </c>
      <c r="AX166" s="71" t="s">
        <v>266</v>
      </c>
      <c r="AY166" s="71" t="s">
        <v>267</v>
      </c>
      <c r="AZ166" s="71" t="s">
        <v>268</v>
      </c>
      <c r="BA166" s="71" t="s">
        <v>391</v>
      </c>
      <c r="BB166" s="71" t="s">
        <v>392</v>
      </c>
      <c r="BC166" s="71">
        <v>25406154</v>
      </c>
      <c r="BD166" s="71" t="s">
        <v>393</v>
      </c>
      <c r="BE166" s="71">
        <v>0</v>
      </c>
      <c r="BF166" s="71" t="s">
        <v>270</v>
      </c>
      <c r="BG166" s="71" t="s">
        <v>270</v>
      </c>
      <c r="BH166" s="71" t="s">
        <v>271</v>
      </c>
      <c r="BI166" s="71" t="s">
        <v>429</v>
      </c>
      <c r="BJ166" s="71" t="s">
        <v>182</v>
      </c>
      <c r="BK166" s="71" t="s">
        <v>429</v>
      </c>
      <c r="BX166" s="71" t="s">
        <v>517</v>
      </c>
    </row>
    <row r="167" spans="1:76" hidden="1" x14ac:dyDescent="0.25">
      <c r="A167" s="71" t="s">
        <v>260</v>
      </c>
      <c r="B167" s="71" t="s">
        <v>278</v>
      </c>
      <c r="C167" s="71" t="s">
        <v>261</v>
      </c>
      <c r="D167" s="121">
        <v>36526</v>
      </c>
      <c r="E167" s="71" t="s">
        <v>260</v>
      </c>
      <c r="F167" s="71">
        <v>8041</v>
      </c>
      <c r="G167" s="71" t="s">
        <v>29</v>
      </c>
      <c r="H167" s="71" t="s">
        <v>156</v>
      </c>
      <c r="I167" s="71">
        <v>4</v>
      </c>
      <c r="J167" s="71" t="s">
        <v>287</v>
      </c>
      <c r="K167" s="71">
        <v>0</v>
      </c>
      <c r="L167" s="121">
        <v>45293</v>
      </c>
      <c r="M167" s="71" t="s">
        <v>521</v>
      </c>
      <c r="N167" s="71">
        <v>7</v>
      </c>
      <c r="O167" s="71" t="s">
        <v>132</v>
      </c>
      <c r="P167" s="71" t="s">
        <v>263</v>
      </c>
      <c r="Q167" s="71" t="s">
        <v>264</v>
      </c>
      <c r="R167" s="71">
        <v>1000</v>
      </c>
      <c r="S167" s="71" t="s">
        <v>285</v>
      </c>
      <c r="T167" s="71">
        <v>20</v>
      </c>
      <c r="U167" s="71">
        <v>0</v>
      </c>
      <c r="V167" s="71">
        <v>0</v>
      </c>
      <c r="W167" s="71">
        <v>0</v>
      </c>
      <c r="X167" s="71">
        <v>0</v>
      </c>
      <c r="Y167" s="71">
        <v>50</v>
      </c>
      <c r="Z167" s="71">
        <v>50</v>
      </c>
      <c r="AA167" s="71">
        <v>0</v>
      </c>
      <c r="AB167" s="71">
        <v>350</v>
      </c>
      <c r="AC167" s="71">
        <v>0</v>
      </c>
      <c r="AF167" s="71">
        <v>0</v>
      </c>
      <c r="AG167" s="71">
        <v>0</v>
      </c>
      <c r="AH167" s="71">
        <v>0</v>
      </c>
      <c r="AI167" s="71">
        <v>0</v>
      </c>
      <c r="AJ167" s="71">
        <v>10</v>
      </c>
      <c r="AK167" s="71">
        <v>10</v>
      </c>
      <c r="AL167" s="71">
        <v>0</v>
      </c>
      <c r="AM167" s="71">
        <v>70</v>
      </c>
      <c r="AN167" s="71">
        <v>0</v>
      </c>
      <c r="AQ167" s="71">
        <v>0</v>
      </c>
      <c r="AR167" s="71">
        <v>1</v>
      </c>
      <c r="AS167" s="71">
        <v>1</v>
      </c>
      <c r="AT167" s="71">
        <v>1</v>
      </c>
      <c r="AU167" s="71">
        <v>1</v>
      </c>
      <c r="AV167" s="71">
        <v>0</v>
      </c>
      <c r="AW167" s="71" t="s">
        <v>266</v>
      </c>
      <c r="AX167" s="71" t="s">
        <v>266</v>
      </c>
      <c r="AY167" s="71" t="s">
        <v>267</v>
      </c>
      <c r="AZ167" s="71" t="s">
        <v>268</v>
      </c>
      <c r="BA167" s="71" t="s">
        <v>391</v>
      </c>
      <c r="BB167" s="71" t="s">
        <v>392</v>
      </c>
      <c r="BC167" s="71">
        <v>25406154</v>
      </c>
      <c r="BD167" s="71" t="s">
        <v>393</v>
      </c>
      <c r="BE167" s="71">
        <v>0</v>
      </c>
      <c r="BF167" s="71" t="s">
        <v>270</v>
      </c>
      <c r="BG167" s="71" t="s">
        <v>270</v>
      </c>
      <c r="BH167" s="71" t="s">
        <v>271</v>
      </c>
      <c r="BI167" s="71" t="s">
        <v>429</v>
      </c>
      <c r="BJ167" s="71" t="s">
        <v>182</v>
      </c>
      <c r="BK167" s="71" t="s">
        <v>429</v>
      </c>
      <c r="BX167" s="71" t="s">
        <v>517</v>
      </c>
    </row>
    <row r="168" spans="1:76" hidden="1" x14ac:dyDescent="0.25">
      <c r="A168" s="71" t="s">
        <v>260</v>
      </c>
      <c r="B168" s="71" t="s">
        <v>278</v>
      </c>
      <c r="C168" s="71" t="s">
        <v>261</v>
      </c>
      <c r="D168" s="121">
        <v>36526</v>
      </c>
      <c r="E168" s="71" t="s">
        <v>260</v>
      </c>
      <c r="F168" s="71">
        <v>8017</v>
      </c>
      <c r="G168" s="71" t="s">
        <v>29</v>
      </c>
      <c r="H168" s="71" t="s">
        <v>156</v>
      </c>
      <c r="I168" s="71">
        <v>4</v>
      </c>
      <c r="J168" s="71" t="s">
        <v>287</v>
      </c>
      <c r="K168" s="71">
        <v>0</v>
      </c>
      <c r="L168" s="121">
        <v>45286</v>
      </c>
      <c r="M168" s="71" t="s">
        <v>317</v>
      </c>
      <c r="N168" s="71">
        <v>12</v>
      </c>
      <c r="O168" s="71" t="s">
        <v>132</v>
      </c>
      <c r="P168" s="71" t="s">
        <v>263</v>
      </c>
      <c r="Q168" s="71" t="s">
        <v>264</v>
      </c>
      <c r="R168" s="71">
        <v>1000</v>
      </c>
      <c r="S168" s="71" t="s">
        <v>285</v>
      </c>
      <c r="T168" s="71">
        <v>20</v>
      </c>
      <c r="U168" s="71">
        <v>0</v>
      </c>
      <c r="V168" s="71">
        <v>0</v>
      </c>
      <c r="W168" s="71">
        <v>0</v>
      </c>
      <c r="X168" s="71">
        <v>0</v>
      </c>
      <c r="Y168" s="71">
        <v>50</v>
      </c>
      <c r="Z168" s="71">
        <v>50</v>
      </c>
      <c r="AA168" s="71">
        <v>0</v>
      </c>
      <c r="AB168" s="71">
        <v>600</v>
      </c>
      <c r="AC168" s="71">
        <v>0</v>
      </c>
      <c r="AF168" s="71">
        <v>0</v>
      </c>
      <c r="AG168" s="71">
        <v>0</v>
      </c>
      <c r="AH168" s="71">
        <v>0</v>
      </c>
      <c r="AI168" s="71">
        <v>0</v>
      </c>
      <c r="AJ168" s="71">
        <v>10</v>
      </c>
      <c r="AK168" s="71">
        <v>10</v>
      </c>
      <c r="AL168" s="71">
        <v>0</v>
      </c>
      <c r="AM168" s="71">
        <v>120</v>
      </c>
      <c r="AN168" s="71">
        <v>0</v>
      </c>
      <c r="AQ168" s="71">
        <v>0</v>
      </c>
      <c r="AR168" s="71">
        <v>1</v>
      </c>
      <c r="AS168" s="71">
        <v>1</v>
      </c>
      <c r="AT168" s="71">
        <v>1</v>
      </c>
      <c r="AU168" s="71">
        <v>1</v>
      </c>
      <c r="AV168" s="71">
        <v>0</v>
      </c>
      <c r="AW168" s="71" t="s">
        <v>266</v>
      </c>
      <c r="AX168" s="71" t="s">
        <v>266</v>
      </c>
      <c r="AY168" s="71" t="s">
        <v>267</v>
      </c>
      <c r="AZ168" s="71" t="s">
        <v>268</v>
      </c>
      <c r="BA168" s="71" t="s">
        <v>391</v>
      </c>
      <c r="BB168" s="71" t="s">
        <v>392</v>
      </c>
      <c r="BC168" s="71">
        <v>25406154</v>
      </c>
      <c r="BD168" s="71" t="s">
        <v>393</v>
      </c>
      <c r="BE168" s="71">
        <v>0</v>
      </c>
      <c r="BF168" s="71" t="s">
        <v>270</v>
      </c>
      <c r="BG168" s="71" t="s">
        <v>270</v>
      </c>
      <c r="BH168" s="71" t="s">
        <v>271</v>
      </c>
      <c r="BI168" s="71" t="s">
        <v>429</v>
      </c>
      <c r="BJ168" s="71" t="s">
        <v>182</v>
      </c>
      <c r="BK168" s="71" t="s">
        <v>429</v>
      </c>
      <c r="BX168" s="71" t="s">
        <v>522</v>
      </c>
    </row>
    <row r="169" spans="1:76" hidden="1" x14ac:dyDescent="0.25">
      <c r="A169" s="71" t="s">
        <v>260</v>
      </c>
      <c r="B169" s="71" t="s">
        <v>278</v>
      </c>
      <c r="C169" s="71" t="s">
        <v>261</v>
      </c>
      <c r="D169" s="121">
        <v>36526</v>
      </c>
      <c r="E169" s="71" t="s">
        <v>523</v>
      </c>
      <c r="F169" s="71">
        <v>8103</v>
      </c>
      <c r="G169" s="71" t="s">
        <v>524</v>
      </c>
      <c r="H169" s="71" t="s">
        <v>525</v>
      </c>
      <c r="I169" s="71">
        <v>1</v>
      </c>
      <c r="J169" s="71" t="s">
        <v>262</v>
      </c>
      <c r="K169" s="71">
        <v>7</v>
      </c>
      <c r="L169" s="121">
        <v>45308</v>
      </c>
      <c r="M169" s="71" t="s">
        <v>516</v>
      </c>
      <c r="N169" s="71">
        <v>8</v>
      </c>
      <c r="O169" s="71" t="s">
        <v>132</v>
      </c>
      <c r="P169" s="71" t="s">
        <v>263</v>
      </c>
      <c r="Q169" s="71" t="s">
        <v>264</v>
      </c>
      <c r="R169" s="71">
        <v>1000</v>
      </c>
      <c r="S169" s="71" t="s">
        <v>285</v>
      </c>
      <c r="T169" s="71">
        <v>20</v>
      </c>
      <c r="U169" s="71">
        <v>0</v>
      </c>
      <c r="V169" s="71">
        <v>0</v>
      </c>
      <c r="W169" s="71">
        <v>0</v>
      </c>
      <c r="X169" s="71">
        <v>0</v>
      </c>
      <c r="Y169" s="71">
        <v>10</v>
      </c>
      <c r="Z169" s="71">
        <v>10</v>
      </c>
      <c r="AA169" s="71">
        <v>0</v>
      </c>
      <c r="AB169" s="71">
        <v>80</v>
      </c>
      <c r="AC169" s="71">
        <v>0</v>
      </c>
      <c r="AF169" s="71">
        <v>0</v>
      </c>
      <c r="AG169" s="71">
        <v>0</v>
      </c>
      <c r="AH169" s="71">
        <v>0</v>
      </c>
      <c r="AI169" s="71">
        <v>0</v>
      </c>
      <c r="AJ169" s="71">
        <v>2</v>
      </c>
      <c r="AK169" s="71">
        <v>2</v>
      </c>
      <c r="AL169" s="71">
        <v>0</v>
      </c>
      <c r="AM169" s="71">
        <v>16</v>
      </c>
      <c r="AN169" s="71">
        <v>0</v>
      </c>
      <c r="AQ169" s="71">
        <v>0</v>
      </c>
      <c r="AR169" s="71">
        <v>1</v>
      </c>
      <c r="AS169" s="71">
        <v>1</v>
      </c>
      <c r="AT169" s="71">
        <v>1</v>
      </c>
      <c r="AU169" s="71">
        <v>1</v>
      </c>
      <c r="AV169" s="71">
        <v>0</v>
      </c>
      <c r="AW169" s="71" t="s">
        <v>266</v>
      </c>
      <c r="AX169" s="71" t="s">
        <v>266</v>
      </c>
      <c r="AY169" s="71" t="s">
        <v>267</v>
      </c>
      <c r="AZ169" s="71" t="s">
        <v>268</v>
      </c>
      <c r="BA169" s="71" t="s">
        <v>391</v>
      </c>
      <c r="BB169" s="71" t="s">
        <v>392</v>
      </c>
      <c r="BC169" s="71">
        <v>25406154</v>
      </c>
      <c r="BD169" s="71" t="s">
        <v>393</v>
      </c>
      <c r="BE169" s="71">
        <v>0</v>
      </c>
      <c r="BF169" s="71" t="s">
        <v>270</v>
      </c>
      <c r="BG169" s="71" t="s">
        <v>270</v>
      </c>
      <c r="BH169" s="71" t="s">
        <v>271</v>
      </c>
      <c r="BI169" s="71" t="s">
        <v>429</v>
      </c>
      <c r="BJ169" s="71" t="s">
        <v>182</v>
      </c>
      <c r="BK169" s="71" t="s">
        <v>429</v>
      </c>
      <c r="BX169" s="71" t="s">
        <v>464</v>
      </c>
    </row>
    <row r="170" spans="1:76" hidden="1" x14ac:dyDescent="0.25">
      <c r="A170" s="71" t="s">
        <v>260</v>
      </c>
      <c r="B170" s="71" t="s">
        <v>278</v>
      </c>
      <c r="C170" s="71" t="s">
        <v>261</v>
      </c>
      <c r="D170" s="121">
        <v>36526</v>
      </c>
      <c r="E170" s="71" t="s">
        <v>523</v>
      </c>
      <c r="F170" s="71">
        <v>8072</v>
      </c>
      <c r="G170" s="71" t="s">
        <v>524</v>
      </c>
      <c r="H170" s="71" t="s">
        <v>525</v>
      </c>
      <c r="I170" s="71">
        <v>1</v>
      </c>
      <c r="J170" s="71" t="s">
        <v>262</v>
      </c>
      <c r="K170" s="71">
        <v>7</v>
      </c>
      <c r="L170" s="121">
        <v>45300</v>
      </c>
      <c r="M170" s="71" t="s">
        <v>518</v>
      </c>
      <c r="N170" s="71">
        <v>7</v>
      </c>
      <c r="O170" s="71" t="s">
        <v>132</v>
      </c>
      <c r="P170" s="71" t="s">
        <v>263</v>
      </c>
      <c r="Q170" s="71" t="s">
        <v>264</v>
      </c>
      <c r="R170" s="71">
        <v>1000</v>
      </c>
      <c r="S170" s="71" t="s">
        <v>285</v>
      </c>
      <c r="T170" s="71">
        <v>20</v>
      </c>
      <c r="U170" s="71">
        <v>0</v>
      </c>
      <c r="V170" s="71">
        <v>0</v>
      </c>
      <c r="W170" s="71">
        <v>0</v>
      </c>
      <c r="X170" s="71">
        <v>0</v>
      </c>
      <c r="Y170" s="71">
        <v>10</v>
      </c>
      <c r="Z170" s="71">
        <v>10</v>
      </c>
      <c r="AA170" s="71">
        <v>0</v>
      </c>
      <c r="AB170" s="71">
        <v>70</v>
      </c>
      <c r="AC170" s="71">
        <v>0</v>
      </c>
      <c r="AF170" s="71">
        <v>0</v>
      </c>
      <c r="AG170" s="71">
        <v>0</v>
      </c>
      <c r="AH170" s="71">
        <v>0</v>
      </c>
      <c r="AI170" s="71">
        <v>0</v>
      </c>
      <c r="AJ170" s="71">
        <v>2</v>
      </c>
      <c r="AK170" s="71">
        <v>2</v>
      </c>
      <c r="AL170" s="71">
        <v>0</v>
      </c>
      <c r="AM170" s="71">
        <v>14</v>
      </c>
      <c r="AN170" s="71">
        <v>0</v>
      </c>
      <c r="AQ170" s="71">
        <v>0</v>
      </c>
      <c r="AR170" s="71">
        <v>1</v>
      </c>
      <c r="AS170" s="71">
        <v>1</v>
      </c>
      <c r="AT170" s="71">
        <v>1</v>
      </c>
      <c r="AU170" s="71">
        <v>1</v>
      </c>
      <c r="AV170" s="71">
        <v>0</v>
      </c>
      <c r="AW170" s="71" t="s">
        <v>266</v>
      </c>
      <c r="AX170" s="71" t="s">
        <v>266</v>
      </c>
      <c r="AY170" s="71" t="s">
        <v>267</v>
      </c>
      <c r="AZ170" s="71" t="s">
        <v>268</v>
      </c>
      <c r="BA170" s="71" t="s">
        <v>391</v>
      </c>
      <c r="BB170" s="71" t="s">
        <v>392</v>
      </c>
      <c r="BC170" s="71">
        <v>25406154</v>
      </c>
      <c r="BD170" s="71" t="s">
        <v>393</v>
      </c>
      <c r="BE170" s="71">
        <v>0</v>
      </c>
      <c r="BF170" s="71" t="s">
        <v>270</v>
      </c>
      <c r="BG170" s="71" t="s">
        <v>270</v>
      </c>
      <c r="BH170" s="71" t="s">
        <v>271</v>
      </c>
      <c r="BI170" s="71" t="s">
        <v>429</v>
      </c>
      <c r="BJ170" s="71" t="s">
        <v>182</v>
      </c>
      <c r="BK170" s="71" t="s">
        <v>429</v>
      </c>
      <c r="BX170" s="71" t="s">
        <v>464</v>
      </c>
    </row>
    <row r="171" spans="1:76" hidden="1" x14ac:dyDescent="0.25">
      <c r="A171" s="71" t="s">
        <v>260</v>
      </c>
      <c r="B171" s="71" t="s">
        <v>278</v>
      </c>
      <c r="C171" s="71" t="s">
        <v>261</v>
      </c>
      <c r="D171" s="121">
        <v>36526</v>
      </c>
      <c r="E171" s="71" t="s">
        <v>523</v>
      </c>
      <c r="F171" s="71">
        <v>8041</v>
      </c>
      <c r="G171" s="71" t="s">
        <v>524</v>
      </c>
      <c r="H171" s="71" t="s">
        <v>525</v>
      </c>
      <c r="I171" s="71">
        <v>1</v>
      </c>
      <c r="J171" s="71" t="s">
        <v>262</v>
      </c>
      <c r="K171" s="71">
        <v>7</v>
      </c>
      <c r="L171" s="121">
        <v>45293</v>
      </c>
      <c r="M171" s="71" t="s">
        <v>521</v>
      </c>
      <c r="N171" s="71">
        <v>7</v>
      </c>
      <c r="O171" s="71" t="s">
        <v>132</v>
      </c>
      <c r="P171" s="71" t="s">
        <v>263</v>
      </c>
      <c r="Q171" s="71" t="s">
        <v>264</v>
      </c>
      <c r="R171" s="71">
        <v>1000</v>
      </c>
      <c r="S171" s="71" t="s">
        <v>285</v>
      </c>
      <c r="T171" s="71">
        <v>20</v>
      </c>
      <c r="U171" s="71">
        <v>0</v>
      </c>
      <c r="V171" s="71">
        <v>0</v>
      </c>
      <c r="W171" s="71">
        <v>0</v>
      </c>
      <c r="X171" s="71">
        <v>0</v>
      </c>
      <c r="Y171" s="71">
        <v>10</v>
      </c>
      <c r="Z171" s="71">
        <v>10</v>
      </c>
      <c r="AA171" s="71">
        <v>0</v>
      </c>
      <c r="AB171" s="71">
        <v>70</v>
      </c>
      <c r="AC171" s="71">
        <v>0</v>
      </c>
      <c r="AF171" s="71">
        <v>0</v>
      </c>
      <c r="AG171" s="71">
        <v>0</v>
      </c>
      <c r="AH171" s="71">
        <v>0</v>
      </c>
      <c r="AI171" s="71">
        <v>0</v>
      </c>
      <c r="AJ171" s="71">
        <v>2</v>
      </c>
      <c r="AK171" s="71">
        <v>2</v>
      </c>
      <c r="AL171" s="71">
        <v>0</v>
      </c>
      <c r="AM171" s="71">
        <v>14</v>
      </c>
      <c r="AN171" s="71">
        <v>0</v>
      </c>
      <c r="AQ171" s="71">
        <v>0</v>
      </c>
      <c r="AR171" s="71">
        <v>1</v>
      </c>
      <c r="AS171" s="71">
        <v>1</v>
      </c>
      <c r="AT171" s="71">
        <v>1</v>
      </c>
      <c r="AU171" s="71">
        <v>1</v>
      </c>
      <c r="AV171" s="71">
        <v>0</v>
      </c>
      <c r="AW171" s="71" t="s">
        <v>266</v>
      </c>
      <c r="AX171" s="71" t="s">
        <v>266</v>
      </c>
      <c r="AY171" s="71" t="s">
        <v>267</v>
      </c>
      <c r="AZ171" s="71" t="s">
        <v>268</v>
      </c>
      <c r="BA171" s="71" t="s">
        <v>391</v>
      </c>
      <c r="BB171" s="71" t="s">
        <v>392</v>
      </c>
      <c r="BC171" s="71">
        <v>25406154</v>
      </c>
      <c r="BD171" s="71" t="s">
        <v>393</v>
      </c>
      <c r="BE171" s="71">
        <v>0</v>
      </c>
      <c r="BF171" s="71" t="s">
        <v>270</v>
      </c>
      <c r="BG171" s="71" t="s">
        <v>270</v>
      </c>
      <c r="BH171" s="71" t="s">
        <v>271</v>
      </c>
      <c r="BI171" s="71" t="s">
        <v>429</v>
      </c>
      <c r="BJ171" s="71" t="s">
        <v>182</v>
      </c>
      <c r="BK171" s="71" t="s">
        <v>429</v>
      </c>
      <c r="BX171" s="71" t="s">
        <v>464</v>
      </c>
    </row>
    <row r="172" spans="1:76" hidden="1" x14ac:dyDescent="0.25">
      <c r="A172" s="71" t="s">
        <v>260</v>
      </c>
      <c r="B172" s="71" t="s">
        <v>278</v>
      </c>
      <c r="C172" s="71" t="s">
        <v>261</v>
      </c>
      <c r="D172" s="121">
        <v>36526</v>
      </c>
      <c r="E172" s="71" t="s">
        <v>523</v>
      </c>
      <c r="F172" s="71">
        <v>8017</v>
      </c>
      <c r="G172" s="71" t="s">
        <v>524</v>
      </c>
      <c r="H172" s="71" t="s">
        <v>525</v>
      </c>
      <c r="I172" s="71">
        <v>1</v>
      </c>
      <c r="J172" s="71" t="s">
        <v>262</v>
      </c>
      <c r="K172" s="71">
        <v>7</v>
      </c>
      <c r="L172" s="121">
        <v>45286</v>
      </c>
      <c r="M172" s="71" t="s">
        <v>317</v>
      </c>
      <c r="N172" s="71">
        <v>12</v>
      </c>
      <c r="O172" s="71" t="s">
        <v>132</v>
      </c>
      <c r="P172" s="71" t="s">
        <v>263</v>
      </c>
      <c r="Q172" s="71" t="s">
        <v>264</v>
      </c>
      <c r="R172" s="71">
        <v>1000</v>
      </c>
      <c r="S172" s="71" t="s">
        <v>285</v>
      </c>
      <c r="T172" s="71">
        <v>20</v>
      </c>
      <c r="U172" s="71">
        <v>0</v>
      </c>
      <c r="V172" s="71">
        <v>0</v>
      </c>
      <c r="W172" s="71">
        <v>0</v>
      </c>
      <c r="X172" s="71">
        <v>0</v>
      </c>
      <c r="Y172" s="71">
        <v>10</v>
      </c>
      <c r="Z172" s="71">
        <v>10</v>
      </c>
      <c r="AA172" s="71">
        <v>0</v>
      </c>
      <c r="AB172" s="71">
        <v>120</v>
      </c>
      <c r="AC172" s="71">
        <v>0</v>
      </c>
      <c r="AF172" s="71">
        <v>0</v>
      </c>
      <c r="AG172" s="71">
        <v>0</v>
      </c>
      <c r="AH172" s="71">
        <v>0</v>
      </c>
      <c r="AI172" s="71">
        <v>0</v>
      </c>
      <c r="AJ172" s="71">
        <v>2</v>
      </c>
      <c r="AK172" s="71">
        <v>2</v>
      </c>
      <c r="AL172" s="71">
        <v>0</v>
      </c>
      <c r="AM172" s="71">
        <v>24</v>
      </c>
      <c r="AN172" s="71">
        <v>0</v>
      </c>
      <c r="AQ172" s="71">
        <v>0</v>
      </c>
      <c r="AR172" s="71">
        <v>1</v>
      </c>
      <c r="AS172" s="71">
        <v>1</v>
      </c>
      <c r="AT172" s="71">
        <v>1</v>
      </c>
      <c r="AU172" s="71">
        <v>1</v>
      </c>
      <c r="AV172" s="71">
        <v>0</v>
      </c>
      <c r="AW172" s="71" t="s">
        <v>266</v>
      </c>
      <c r="AX172" s="71" t="s">
        <v>266</v>
      </c>
      <c r="AY172" s="71" t="s">
        <v>267</v>
      </c>
      <c r="AZ172" s="71" t="s">
        <v>268</v>
      </c>
      <c r="BA172" s="71" t="s">
        <v>391</v>
      </c>
      <c r="BB172" s="71" t="s">
        <v>392</v>
      </c>
      <c r="BC172" s="71">
        <v>25406154</v>
      </c>
      <c r="BD172" s="71" t="s">
        <v>393</v>
      </c>
      <c r="BE172" s="71">
        <v>0</v>
      </c>
      <c r="BF172" s="71" t="s">
        <v>270</v>
      </c>
      <c r="BG172" s="71" t="s">
        <v>270</v>
      </c>
      <c r="BH172" s="71" t="s">
        <v>271</v>
      </c>
      <c r="BI172" s="71" t="s">
        <v>429</v>
      </c>
      <c r="BJ172" s="71" t="s">
        <v>182</v>
      </c>
      <c r="BK172" s="71" t="s">
        <v>429</v>
      </c>
      <c r="BX172" s="71" t="s">
        <v>526</v>
      </c>
    </row>
    <row r="173" spans="1:76" hidden="1" x14ac:dyDescent="0.25">
      <c r="A173" s="71" t="s">
        <v>260</v>
      </c>
      <c r="B173" s="71" t="s">
        <v>278</v>
      </c>
      <c r="C173" s="71" t="s">
        <v>261</v>
      </c>
      <c r="D173" s="121">
        <v>36526</v>
      </c>
      <c r="E173" s="71" t="s">
        <v>523</v>
      </c>
      <c r="F173" s="71">
        <v>8103</v>
      </c>
      <c r="G173" s="71" t="s">
        <v>524</v>
      </c>
      <c r="H173" s="71" t="s">
        <v>527</v>
      </c>
      <c r="I173" s="71">
        <v>1</v>
      </c>
      <c r="J173" s="71" t="s">
        <v>262</v>
      </c>
      <c r="K173" s="71">
        <v>7</v>
      </c>
      <c r="L173" s="121">
        <v>45308</v>
      </c>
      <c r="M173" s="71" t="s">
        <v>516</v>
      </c>
      <c r="N173" s="71">
        <v>8</v>
      </c>
      <c r="O173" s="71" t="s">
        <v>132</v>
      </c>
      <c r="P173" s="71" t="s">
        <v>263</v>
      </c>
      <c r="Q173" s="71" t="s">
        <v>264</v>
      </c>
      <c r="R173" s="71">
        <v>1000</v>
      </c>
      <c r="S173" s="71" t="s">
        <v>285</v>
      </c>
      <c r="T173" s="71">
        <v>20</v>
      </c>
      <c r="U173" s="71">
        <v>0</v>
      </c>
      <c r="V173" s="71">
        <v>0</v>
      </c>
      <c r="W173" s="71">
        <v>0</v>
      </c>
      <c r="X173" s="71">
        <v>0</v>
      </c>
      <c r="Y173" s="71">
        <v>15</v>
      </c>
      <c r="Z173" s="71">
        <v>15</v>
      </c>
      <c r="AA173" s="71">
        <v>0</v>
      </c>
      <c r="AB173" s="71">
        <v>120</v>
      </c>
      <c r="AC173" s="71">
        <v>0</v>
      </c>
      <c r="AF173" s="71">
        <v>0</v>
      </c>
      <c r="AG173" s="71">
        <v>0</v>
      </c>
      <c r="AH173" s="71">
        <v>0</v>
      </c>
      <c r="AI173" s="71">
        <v>0</v>
      </c>
      <c r="AJ173" s="71">
        <v>3</v>
      </c>
      <c r="AK173" s="71">
        <v>3</v>
      </c>
      <c r="AL173" s="71">
        <v>0</v>
      </c>
      <c r="AM173" s="71">
        <v>24</v>
      </c>
      <c r="AN173" s="71">
        <v>0</v>
      </c>
      <c r="AQ173" s="71">
        <v>0</v>
      </c>
      <c r="AR173" s="71">
        <v>1</v>
      </c>
      <c r="AS173" s="71">
        <v>1</v>
      </c>
      <c r="AT173" s="71">
        <v>1</v>
      </c>
      <c r="AU173" s="71">
        <v>1</v>
      </c>
      <c r="AV173" s="71">
        <v>0</v>
      </c>
      <c r="AW173" s="71" t="s">
        <v>266</v>
      </c>
      <c r="AX173" s="71" t="s">
        <v>266</v>
      </c>
      <c r="AY173" s="71" t="s">
        <v>267</v>
      </c>
      <c r="AZ173" s="71" t="s">
        <v>268</v>
      </c>
      <c r="BA173" s="71" t="s">
        <v>391</v>
      </c>
      <c r="BB173" s="71" t="s">
        <v>392</v>
      </c>
      <c r="BC173" s="71">
        <v>25406154</v>
      </c>
      <c r="BD173" s="71" t="s">
        <v>393</v>
      </c>
      <c r="BE173" s="71">
        <v>0</v>
      </c>
      <c r="BF173" s="71" t="s">
        <v>270</v>
      </c>
      <c r="BG173" s="71" t="s">
        <v>270</v>
      </c>
      <c r="BH173" s="71" t="s">
        <v>271</v>
      </c>
      <c r="BI173" s="71" t="s">
        <v>429</v>
      </c>
      <c r="BJ173" s="71" t="s">
        <v>182</v>
      </c>
      <c r="BK173" s="71" t="s">
        <v>429</v>
      </c>
      <c r="BX173" s="71" t="s">
        <v>464</v>
      </c>
    </row>
    <row r="174" spans="1:76" hidden="1" x14ac:dyDescent="0.25">
      <c r="A174" s="71" t="s">
        <v>260</v>
      </c>
      <c r="B174" s="71" t="s">
        <v>278</v>
      </c>
      <c r="C174" s="71" t="s">
        <v>261</v>
      </c>
      <c r="D174" s="121">
        <v>36526</v>
      </c>
      <c r="E174" s="71" t="s">
        <v>523</v>
      </c>
      <c r="F174" s="71">
        <v>8072</v>
      </c>
      <c r="G174" s="71" t="s">
        <v>524</v>
      </c>
      <c r="H174" s="71" t="s">
        <v>527</v>
      </c>
      <c r="I174" s="71">
        <v>1</v>
      </c>
      <c r="J174" s="71" t="s">
        <v>262</v>
      </c>
      <c r="K174" s="71">
        <v>7</v>
      </c>
      <c r="L174" s="121">
        <v>45300</v>
      </c>
      <c r="M174" s="71" t="s">
        <v>518</v>
      </c>
      <c r="N174" s="71">
        <v>7</v>
      </c>
      <c r="O174" s="71" t="s">
        <v>132</v>
      </c>
      <c r="P174" s="71" t="s">
        <v>263</v>
      </c>
      <c r="Q174" s="71" t="s">
        <v>264</v>
      </c>
      <c r="R174" s="71">
        <v>1000</v>
      </c>
      <c r="S174" s="71" t="s">
        <v>285</v>
      </c>
      <c r="T174" s="71">
        <v>20</v>
      </c>
      <c r="U174" s="71">
        <v>0</v>
      </c>
      <c r="V174" s="71">
        <v>0</v>
      </c>
      <c r="W174" s="71">
        <v>0</v>
      </c>
      <c r="X174" s="71">
        <v>0</v>
      </c>
      <c r="Y174" s="71">
        <v>15</v>
      </c>
      <c r="Z174" s="71">
        <v>15</v>
      </c>
      <c r="AA174" s="71">
        <v>0</v>
      </c>
      <c r="AB174" s="71">
        <v>105</v>
      </c>
      <c r="AC174" s="71">
        <v>0</v>
      </c>
      <c r="AF174" s="71">
        <v>0</v>
      </c>
      <c r="AG174" s="71">
        <v>0</v>
      </c>
      <c r="AH174" s="71">
        <v>0</v>
      </c>
      <c r="AI174" s="71">
        <v>0</v>
      </c>
      <c r="AJ174" s="71">
        <v>3</v>
      </c>
      <c r="AK174" s="71">
        <v>3</v>
      </c>
      <c r="AL174" s="71">
        <v>0</v>
      </c>
      <c r="AM174" s="71">
        <v>21</v>
      </c>
      <c r="AN174" s="71">
        <v>0</v>
      </c>
      <c r="AQ174" s="71">
        <v>0</v>
      </c>
      <c r="AR174" s="71">
        <v>1</v>
      </c>
      <c r="AS174" s="71">
        <v>1</v>
      </c>
      <c r="AT174" s="71">
        <v>1</v>
      </c>
      <c r="AU174" s="71">
        <v>1</v>
      </c>
      <c r="AV174" s="71">
        <v>0</v>
      </c>
      <c r="AW174" s="71" t="s">
        <v>266</v>
      </c>
      <c r="AX174" s="71" t="s">
        <v>266</v>
      </c>
      <c r="AY174" s="71" t="s">
        <v>267</v>
      </c>
      <c r="AZ174" s="71" t="s">
        <v>268</v>
      </c>
      <c r="BA174" s="71" t="s">
        <v>391</v>
      </c>
      <c r="BB174" s="71" t="s">
        <v>392</v>
      </c>
      <c r="BC174" s="71">
        <v>25406154</v>
      </c>
      <c r="BD174" s="71" t="s">
        <v>393</v>
      </c>
      <c r="BE174" s="71">
        <v>0</v>
      </c>
      <c r="BF174" s="71" t="s">
        <v>270</v>
      </c>
      <c r="BG174" s="71" t="s">
        <v>270</v>
      </c>
      <c r="BH174" s="71" t="s">
        <v>271</v>
      </c>
      <c r="BI174" s="71" t="s">
        <v>429</v>
      </c>
      <c r="BJ174" s="71" t="s">
        <v>182</v>
      </c>
      <c r="BK174" s="71" t="s">
        <v>429</v>
      </c>
      <c r="BX174" s="71" t="s">
        <v>464</v>
      </c>
    </row>
    <row r="175" spans="1:76" hidden="1" x14ac:dyDescent="0.25">
      <c r="A175" s="71" t="s">
        <v>260</v>
      </c>
      <c r="B175" s="71" t="s">
        <v>278</v>
      </c>
      <c r="C175" s="71" t="s">
        <v>261</v>
      </c>
      <c r="D175" s="121">
        <v>36526</v>
      </c>
      <c r="E175" s="71" t="s">
        <v>523</v>
      </c>
      <c r="F175" s="71">
        <v>8041</v>
      </c>
      <c r="G175" s="71" t="s">
        <v>524</v>
      </c>
      <c r="H175" s="71" t="s">
        <v>527</v>
      </c>
      <c r="I175" s="71">
        <v>1</v>
      </c>
      <c r="J175" s="71" t="s">
        <v>262</v>
      </c>
      <c r="K175" s="71">
        <v>7</v>
      </c>
      <c r="L175" s="121">
        <v>45293</v>
      </c>
      <c r="M175" s="71" t="s">
        <v>521</v>
      </c>
      <c r="N175" s="71">
        <v>7</v>
      </c>
      <c r="O175" s="71" t="s">
        <v>132</v>
      </c>
      <c r="P175" s="71" t="s">
        <v>263</v>
      </c>
      <c r="Q175" s="71" t="s">
        <v>264</v>
      </c>
      <c r="R175" s="71">
        <v>1000</v>
      </c>
      <c r="S175" s="71" t="s">
        <v>285</v>
      </c>
      <c r="T175" s="71">
        <v>20</v>
      </c>
      <c r="U175" s="71">
        <v>0</v>
      </c>
      <c r="V175" s="71">
        <v>0</v>
      </c>
      <c r="W175" s="71">
        <v>0</v>
      </c>
      <c r="X175" s="71">
        <v>0</v>
      </c>
      <c r="Y175" s="71">
        <v>15</v>
      </c>
      <c r="Z175" s="71">
        <v>15</v>
      </c>
      <c r="AA175" s="71">
        <v>0</v>
      </c>
      <c r="AB175" s="71">
        <v>105</v>
      </c>
      <c r="AC175" s="71">
        <v>0</v>
      </c>
      <c r="AF175" s="71">
        <v>0</v>
      </c>
      <c r="AG175" s="71">
        <v>0</v>
      </c>
      <c r="AH175" s="71">
        <v>0</v>
      </c>
      <c r="AI175" s="71">
        <v>0</v>
      </c>
      <c r="AJ175" s="71">
        <v>3</v>
      </c>
      <c r="AK175" s="71">
        <v>3</v>
      </c>
      <c r="AL175" s="71">
        <v>0</v>
      </c>
      <c r="AM175" s="71">
        <v>21</v>
      </c>
      <c r="AN175" s="71">
        <v>0</v>
      </c>
      <c r="AQ175" s="71">
        <v>0</v>
      </c>
      <c r="AR175" s="71">
        <v>1</v>
      </c>
      <c r="AS175" s="71">
        <v>1</v>
      </c>
      <c r="AT175" s="71">
        <v>1</v>
      </c>
      <c r="AU175" s="71">
        <v>1</v>
      </c>
      <c r="AV175" s="71">
        <v>0</v>
      </c>
      <c r="AW175" s="71" t="s">
        <v>266</v>
      </c>
      <c r="AX175" s="71" t="s">
        <v>266</v>
      </c>
      <c r="AY175" s="71" t="s">
        <v>267</v>
      </c>
      <c r="AZ175" s="71" t="s">
        <v>268</v>
      </c>
      <c r="BA175" s="71" t="s">
        <v>391</v>
      </c>
      <c r="BB175" s="71" t="s">
        <v>392</v>
      </c>
      <c r="BC175" s="71">
        <v>25406154</v>
      </c>
      <c r="BD175" s="71" t="s">
        <v>393</v>
      </c>
      <c r="BE175" s="71">
        <v>0</v>
      </c>
      <c r="BF175" s="71" t="s">
        <v>270</v>
      </c>
      <c r="BG175" s="71" t="s">
        <v>270</v>
      </c>
      <c r="BH175" s="71" t="s">
        <v>271</v>
      </c>
      <c r="BI175" s="71" t="s">
        <v>429</v>
      </c>
      <c r="BJ175" s="71" t="s">
        <v>182</v>
      </c>
      <c r="BK175" s="71" t="s">
        <v>429</v>
      </c>
      <c r="BX175" s="71" t="s">
        <v>464</v>
      </c>
    </row>
    <row r="176" spans="1:76" hidden="1" x14ac:dyDescent="0.25">
      <c r="A176" s="71" t="s">
        <v>260</v>
      </c>
      <c r="B176" s="71" t="s">
        <v>278</v>
      </c>
      <c r="C176" s="71" t="s">
        <v>261</v>
      </c>
      <c r="D176" s="121">
        <v>36526</v>
      </c>
      <c r="E176" s="71" t="s">
        <v>523</v>
      </c>
      <c r="F176" s="71">
        <v>8017</v>
      </c>
      <c r="G176" s="71" t="s">
        <v>524</v>
      </c>
      <c r="H176" s="71" t="s">
        <v>527</v>
      </c>
      <c r="I176" s="71">
        <v>1</v>
      </c>
      <c r="J176" s="71" t="s">
        <v>262</v>
      </c>
      <c r="K176" s="71">
        <v>7</v>
      </c>
      <c r="L176" s="121">
        <v>45286</v>
      </c>
      <c r="M176" s="71" t="s">
        <v>317</v>
      </c>
      <c r="N176" s="71">
        <v>12</v>
      </c>
      <c r="O176" s="71" t="s">
        <v>132</v>
      </c>
      <c r="P176" s="71" t="s">
        <v>263</v>
      </c>
      <c r="Q176" s="71" t="s">
        <v>264</v>
      </c>
      <c r="R176" s="71">
        <v>1000</v>
      </c>
      <c r="S176" s="71" t="s">
        <v>285</v>
      </c>
      <c r="T176" s="71">
        <v>20</v>
      </c>
      <c r="U176" s="71">
        <v>0</v>
      </c>
      <c r="V176" s="71">
        <v>0</v>
      </c>
      <c r="W176" s="71">
        <v>0</v>
      </c>
      <c r="X176" s="71">
        <v>0</v>
      </c>
      <c r="Y176" s="71">
        <v>15</v>
      </c>
      <c r="Z176" s="71">
        <v>15</v>
      </c>
      <c r="AA176" s="71">
        <v>0</v>
      </c>
      <c r="AB176" s="71">
        <v>180</v>
      </c>
      <c r="AC176" s="71">
        <v>0</v>
      </c>
      <c r="AF176" s="71">
        <v>0</v>
      </c>
      <c r="AG176" s="71">
        <v>0</v>
      </c>
      <c r="AH176" s="71">
        <v>0</v>
      </c>
      <c r="AI176" s="71">
        <v>0</v>
      </c>
      <c r="AJ176" s="71">
        <v>3</v>
      </c>
      <c r="AK176" s="71">
        <v>3</v>
      </c>
      <c r="AL176" s="71">
        <v>0</v>
      </c>
      <c r="AM176" s="71">
        <v>36</v>
      </c>
      <c r="AN176" s="71">
        <v>0</v>
      </c>
      <c r="AQ176" s="71">
        <v>0</v>
      </c>
      <c r="AR176" s="71">
        <v>1</v>
      </c>
      <c r="AS176" s="71">
        <v>1</v>
      </c>
      <c r="AT176" s="71">
        <v>1</v>
      </c>
      <c r="AU176" s="71">
        <v>1</v>
      </c>
      <c r="AV176" s="71">
        <v>0</v>
      </c>
      <c r="AW176" s="71" t="s">
        <v>266</v>
      </c>
      <c r="AX176" s="71" t="s">
        <v>266</v>
      </c>
      <c r="AY176" s="71" t="s">
        <v>267</v>
      </c>
      <c r="AZ176" s="71" t="s">
        <v>268</v>
      </c>
      <c r="BA176" s="71" t="s">
        <v>391</v>
      </c>
      <c r="BB176" s="71" t="s">
        <v>392</v>
      </c>
      <c r="BC176" s="71">
        <v>25406154</v>
      </c>
      <c r="BD176" s="71" t="s">
        <v>393</v>
      </c>
      <c r="BE176" s="71">
        <v>0</v>
      </c>
      <c r="BF176" s="71" t="s">
        <v>270</v>
      </c>
      <c r="BG176" s="71" t="s">
        <v>270</v>
      </c>
      <c r="BH176" s="71" t="s">
        <v>271</v>
      </c>
      <c r="BI176" s="71" t="s">
        <v>429</v>
      </c>
      <c r="BJ176" s="71" t="s">
        <v>182</v>
      </c>
      <c r="BK176" s="71" t="s">
        <v>429</v>
      </c>
      <c r="BX176" s="71" t="s">
        <v>526</v>
      </c>
    </row>
    <row r="177" spans="1:76" hidden="1" x14ac:dyDescent="0.25">
      <c r="A177" s="71" t="s">
        <v>260</v>
      </c>
      <c r="B177" s="71" t="s">
        <v>278</v>
      </c>
      <c r="C177" s="71" t="s">
        <v>261</v>
      </c>
      <c r="D177" s="121">
        <v>36526</v>
      </c>
      <c r="E177" s="71" t="s">
        <v>523</v>
      </c>
      <c r="F177" s="71">
        <v>8103</v>
      </c>
      <c r="G177" s="71" t="s">
        <v>524</v>
      </c>
      <c r="H177" s="71" t="s">
        <v>528</v>
      </c>
      <c r="I177" s="71">
        <v>1</v>
      </c>
      <c r="J177" s="71" t="s">
        <v>262</v>
      </c>
      <c r="K177" s="71">
        <v>7</v>
      </c>
      <c r="L177" s="121">
        <v>45308</v>
      </c>
      <c r="M177" s="71" t="s">
        <v>516</v>
      </c>
      <c r="N177" s="71">
        <v>8</v>
      </c>
      <c r="O177" s="71" t="s">
        <v>132</v>
      </c>
      <c r="P177" s="71" t="s">
        <v>263</v>
      </c>
      <c r="Q177" s="71" t="s">
        <v>264</v>
      </c>
      <c r="R177" s="71">
        <v>1000</v>
      </c>
      <c r="S177" s="71" t="s">
        <v>285</v>
      </c>
      <c r="T177" s="71">
        <v>20</v>
      </c>
      <c r="U177" s="71">
        <v>0</v>
      </c>
      <c r="V177" s="71">
        <v>0</v>
      </c>
      <c r="W177" s="71">
        <v>0</v>
      </c>
      <c r="X177" s="71">
        <v>0</v>
      </c>
      <c r="Y177" s="71">
        <v>8</v>
      </c>
      <c r="Z177" s="71">
        <v>8</v>
      </c>
      <c r="AA177" s="71">
        <v>0</v>
      </c>
      <c r="AB177" s="71">
        <v>64</v>
      </c>
      <c r="AC177" s="71">
        <v>0</v>
      </c>
      <c r="AF177" s="71">
        <v>0</v>
      </c>
      <c r="AG177" s="71">
        <v>0</v>
      </c>
      <c r="AH177" s="71">
        <v>0</v>
      </c>
      <c r="AI177" s="71">
        <v>0</v>
      </c>
      <c r="AJ177" s="71">
        <v>1.6</v>
      </c>
      <c r="AK177" s="71">
        <v>1.6</v>
      </c>
      <c r="AL177" s="71">
        <v>0</v>
      </c>
      <c r="AM177" s="71">
        <v>12.8</v>
      </c>
      <c r="AN177" s="71">
        <v>0</v>
      </c>
      <c r="AQ177" s="71">
        <v>0</v>
      </c>
      <c r="AR177" s="71">
        <v>1</v>
      </c>
      <c r="AS177" s="71">
        <v>1</v>
      </c>
      <c r="AT177" s="71">
        <v>1</v>
      </c>
      <c r="AU177" s="71">
        <v>1</v>
      </c>
      <c r="AV177" s="71">
        <v>0</v>
      </c>
      <c r="AW177" s="71" t="s">
        <v>266</v>
      </c>
      <c r="AX177" s="71" t="s">
        <v>266</v>
      </c>
      <c r="AY177" s="71" t="s">
        <v>267</v>
      </c>
      <c r="AZ177" s="71" t="s">
        <v>268</v>
      </c>
      <c r="BA177" s="71" t="s">
        <v>391</v>
      </c>
      <c r="BB177" s="71" t="s">
        <v>392</v>
      </c>
      <c r="BC177" s="71">
        <v>25406154</v>
      </c>
      <c r="BD177" s="71" t="s">
        <v>393</v>
      </c>
      <c r="BE177" s="71">
        <v>0</v>
      </c>
      <c r="BF177" s="71" t="s">
        <v>270</v>
      </c>
      <c r="BG177" s="71" t="s">
        <v>270</v>
      </c>
      <c r="BH177" s="71" t="s">
        <v>271</v>
      </c>
      <c r="BI177" s="71" t="s">
        <v>429</v>
      </c>
      <c r="BJ177" s="71" t="s">
        <v>182</v>
      </c>
      <c r="BK177" s="71" t="s">
        <v>429</v>
      </c>
      <c r="BX177" s="71" t="s">
        <v>464</v>
      </c>
    </row>
    <row r="178" spans="1:76" hidden="1" x14ac:dyDescent="0.25">
      <c r="A178" s="71" t="s">
        <v>260</v>
      </c>
      <c r="B178" s="71" t="s">
        <v>278</v>
      </c>
      <c r="C178" s="71" t="s">
        <v>261</v>
      </c>
      <c r="D178" s="121">
        <v>36526</v>
      </c>
      <c r="E178" s="71" t="s">
        <v>523</v>
      </c>
      <c r="F178" s="71">
        <v>8072</v>
      </c>
      <c r="G178" s="71" t="s">
        <v>524</v>
      </c>
      <c r="H178" s="71" t="s">
        <v>528</v>
      </c>
      <c r="I178" s="71">
        <v>1</v>
      </c>
      <c r="J178" s="71" t="s">
        <v>262</v>
      </c>
      <c r="K178" s="71">
        <v>7</v>
      </c>
      <c r="L178" s="121">
        <v>45300</v>
      </c>
      <c r="M178" s="71" t="s">
        <v>396</v>
      </c>
      <c r="N178" s="71">
        <v>7</v>
      </c>
      <c r="O178" s="71" t="s">
        <v>132</v>
      </c>
      <c r="P178" s="71" t="s">
        <v>263</v>
      </c>
      <c r="Q178" s="71" t="s">
        <v>264</v>
      </c>
      <c r="R178" s="71">
        <v>1000</v>
      </c>
      <c r="S178" s="71" t="s">
        <v>285</v>
      </c>
      <c r="T178" s="71">
        <v>20</v>
      </c>
      <c r="U178" s="71">
        <v>0</v>
      </c>
      <c r="V178" s="71">
        <v>0</v>
      </c>
      <c r="W178" s="71">
        <v>0</v>
      </c>
      <c r="X178" s="71">
        <v>0</v>
      </c>
      <c r="Y178" s="71">
        <v>8</v>
      </c>
      <c r="Z178" s="71">
        <v>8</v>
      </c>
      <c r="AA178" s="71">
        <v>0</v>
      </c>
      <c r="AB178" s="71">
        <v>56</v>
      </c>
      <c r="AC178" s="71">
        <v>0</v>
      </c>
      <c r="AF178" s="71">
        <v>0</v>
      </c>
      <c r="AG178" s="71">
        <v>0</v>
      </c>
      <c r="AH178" s="71">
        <v>0</v>
      </c>
      <c r="AI178" s="71">
        <v>0</v>
      </c>
      <c r="AJ178" s="71">
        <v>1.6</v>
      </c>
      <c r="AK178" s="71">
        <v>1.6</v>
      </c>
      <c r="AL178" s="71">
        <v>0</v>
      </c>
      <c r="AM178" s="71">
        <v>11.2</v>
      </c>
      <c r="AN178" s="71">
        <v>0</v>
      </c>
      <c r="AQ178" s="71">
        <v>0</v>
      </c>
      <c r="AR178" s="71">
        <v>1</v>
      </c>
      <c r="AS178" s="71">
        <v>1</v>
      </c>
      <c r="AT178" s="71">
        <v>1</v>
      </c>
      <c r="AU178" s="71">
        <v>1</v>
      </c>
      <c r="AV178" s="71">
        <v>0</v>
      </c>
      <c r="AW178" s="71" t="s">
        <v>266</v>
      </c>
      <c r="AX178" s="71" t="s">
        <v>266</v>
      </c>
      <c r="AY178" s="71" t="s">
        <v>267</v>
      </c>
      <c r="AZ178" s="71" t="s">
        <v>268</v>
      </c>
      <c r="BA178" s="71" t="s">
        <v>391</v>
      </c>
      <c r="BB178" s="71" t="s">
        <v>392</v>
      </c>
      <c r="BC178" s="71">
        <v>25406154</v>
      </c>
      <c r="BD178" s="71" t="s">
        <v>393</v>
      </c>
      <c r="BE178" s="71">
        <v>0</v>
      </c>
      <c r="BF178" s="71" t="s">
        <v>270</v>
      </c>
      <c r="BG178" s="71" t="s">
        <v>270</v>
      </c>
      <c r="BH178" s="71" t="s">
        <v>271</v>
      </c>
      <c r="BI178" s="71" t="s">
        <v>429</v>
      </c>
      <c r="BJ178" s="71" t="s">
        <v>182</v>
      </c>
      <c r="BK178" s="71" t="s">
        <v>429</v>
      </c>
      <c r="BX178" s="71" t="s">
        <v>464</v>
      </c>
    </row>
    <row r="179" spans="1:76" hidden="1" x14ac:dyDescent="0.25">
      <c r="A179" s="71" t="s">
        <v>260</v>
      </c>
      <c r="B179" s="71" t="s">
        <v>278</v>
      </c>
      <c r="C179" s="71" t="s">
        <v>261</v>
      </c>
      <c r="D179" s="121">
        <v>36526</v>
      </c>
      <c r="E179" s="71" t="s">
        <v>523</v>
      </c>
      <c r="F179" s="71">
        <v>8041</v>
      </c>
      <c r="G179" s="71" t="s">
        <v>524</v>
      </c>
      <c r="H179" s="71" t="s">
        <v>528</v>
      </c>
      <c r="I179" s="71">
        <v>1</v>
      </c>
      <c r="J179" s="71" t="s">
        <v>262</v>
      </c>
      <c r="K179" s="71">
        <v>7</v>
      </c>
      <c r="L179" s="121">
        <v>45293</v>
      </c>
      <c r="M179" s="71" t="s">
        <v>521</v>
      </c>
      <c r="N179" s="71">
        <v>7</v>
      </c>
      <c r="O179" s="71" t="s">
        <v>132</v>
      </c>
      <c r="P179" s="71" t="s">
        <v>263</v>
      </c>
      <c r="Q179" s="71" t="s">
        <v>264</v>
      </c>
      <c r="R179" s="71">
        <v>1000</v>
      </c>
      <c r="S179" s="71" t="s">
        <v>285</v>
      </c>
      <c r="T179" s="71">
        <v>20</v>
      </c>
      <c r="U179" s="71">
        <v>0</v>
      </c>
      <c r="V179" s="71">
        <v>0</v>
      </c>
      <c r="W179" s="71">
        <v>0</v>
      </c>
      <c r="X179" s="71">
        <v>0</v>
      </c>
      <c r="Y179" s="71">
        <v>8</v>
      </c>
      <c r="Z179" s="71">
        <v>8</v>
      </c>
      <c r="AA179" s="71">
        <v>0</v>
      </c>
      <c r="AB179" s="71">
        <v>56</v>
      </c>
      <c r="AC179" s="71">
        <v>0</v>
      </c>
      <c r="AF179" s="71">
        <v>0</v>
      </c>
      <c r="AG179" s="71">
        <v>0</v>
      </c>
      <c r="AH179" s="71">
        <v>0</v>
      </c>
      <c r="AI179" s="71">
        <v>0</v>
      </c>
      <c r="AJ179" s="71">
        <v>1.6</v>
      </c>
      <c r="AK179" s="71">
        <v>1.6</v>
      </c>
      <c r="AL179" s="71">
        <v>0</v>
      </c>
      <c r="AM179" s="71">
        <v>11.2</v>
      </c>
      <c r="AN179" s="71">
        <v>0</v>
      </c>
      <c r="AQ179" s="71">
        <v>0</v>
      </c>
      <c r="AR179" s="71">
        <v>1</v>
      </c>
      <c r="AS179" s="71">
        <v>1</v>
      </c>
      <c r="AT179" s="71">
        <v>1</v>
      </c>
      <c r="AU179" s="71">
        <v>1</v>
      </c>
      <c r="AV179" s="71">
        <v>0</v>
      </c>
      <c r="AW179" s="71" t="s">
        <v>266</v>
      </c>
      <c r="AX179" s="71" t="s">
        <v>266</v>
      </c>
      <c r="AY179" s="71" t="s">
        <v>267</v>
      </c>
      <c r="AZ179" s="71" t="s">
        <v>268</v>
      </c>
      <c r="BA179" s="71" t="s">
        <v>391</v>
      </c>
      <c r="BB179" s="71" t="s">
        <v>392</v>
      </c>
      <c r="BC179" s="71">
        <v>25406154</v>
      </c>
      <c r="BD179" s="71" t="s">
        <v>393</v>
      </c>
      <c r="BE179" s="71">
        <v>0</v>
      </c>
      <c r="BF179" s="71" t="s">
        <v>270</v>
      </c>
      <c r="BG179" s="71" t="s">
        <v>270</v>
      </c>
      <c r="BH179" s="71" t="s">
        <v>271</v>
      </c>
      <c r="BI179" s="71" t="s">
        <v>429</v>
      </c>
      <c r="BJ179" s="71" t="s">
        <v>182</v>
      </c>
      <c r="BK179" s="71" t="s">
        <v>429</v>
      </c>
      <c r="BX179" s="71" t="s">
        <v>464</v>
      </c>
    </row>
    <row r="180" spans="1:76" hidden="1" x14ac:dyDescent="0.25">
      <c r="A180" s="71" t="s">
        <v>260</v>
      </c>
      <c r="B180" s="71" t="s">
        <v>278</v>
      </c>
      <c r="C180" s="71" t="s">
        <v>261</v>
      </c>
      <c r="D180" s="121">
        <v>36526</v>
      </c>
      <c r="E180" s="71" t="s">
        <v>523</v>
      </c>
      <c r="F180" s="71">
        <v>8017</v>
      </c>
      <c r="G180" s="71" t="s">
        <v>524</v>
      </c>
      <c r="H180" s="71" t="s">
        <v>528</v>
      </c>
      <c r="I180" s="71">
        <v>1</v>
      </c>
      <c r="J180" s="71" t="s">
        <v>262</v>
      </c>
      <c r="K180" s="71">
        <v>7</v>
      </c>
      <c r="L180" s="121">
        <v>45286</v>
      </c>
      <c r="M180" s="71" t="s">
        <v>529</v>
      </c>
      <c r="N180" s="71">
        <v>12</v>
      </c>
      <c r="O180" s="71" t="s">
        <v>132</v>
      </c>
      <c r="P180" s="71" t="s">
        <v>263</v>
      </c>
      <c r="Q180" s="71" t="s">
        <v>264</v>
      </c>
      <c r="R180" s="71">
        <v>1000</v>
      </c>
      <c r="S180" s="71" t="s">
        <v>285</v>
      </c>
      <c r="T180" s="71">
        <v>20</v>
      </c>
      <c r="U180" s="71">
        <v>0</v>
      </c>
      <c r="V180" s="71">
        <v>0</v>
      </c>
      <c r="W180" s="71">
        <v>0</v>
      </c>
      <c r="X180" s="71">
        <v>0</v>
      </c>
      <c r="Y180" s="71">
        <v>8</v>
      </c>
      <c r="Z180" s="71">
        <v>8</v>
      </c>
      <c r="AA180" s="71">
        <v>0</v>
      </c>
      <c r="AB180" s="71">
        <v>96</v>
      </c>
      <c r="AC180" s="71">
        <v>0</v>
      </c>
      <c r="AF180" s="71">
        <v>0</v>
      </c>
      <c r="AG180" s="71">
        <v>0</v>
      </c>
      <c r="AH180" s="71">
        <v>0</v>
      </c>
      <c r="AI180" s="71">
        <v>0</v>
      </c>
      <c r="AJ180" s="71">
        <v>1.6</v>
      </c>
      <c r="AK180" s="71">
        <v>1.6</v>
      </c>
      <c r="AL180" s="71">
        <v>0</v>
      </c>
      <c r="AM180" s="71">
        <v>19.2</v>
      </c>
      <c r="AN180" s="71">
        <v>0</v>
      </c>
      <c r="AQ180" s="71">
        <v>0</v>
      </c>
      <c r="AR180" s="71">
        <v>1</v>
      </c>
      <c r="AS180" s="71">
        <v>1</v>
      </c>
      <c r="AT180" s="71">
        <v>1</v>
      </c>
      <c r="AU180" s="71">
        <v>1</v>
      </c>
      <c r="AV180" s="71">
        <v>0</v>
      </c>
      <c r="AW180" s="71" t="s">
        <v>266</v>
      </c>
      <c r="AX180" s="71" t="s">
        <v>266</v>
      </c>
      <c r="AY180" s="71" t="s">
        <v>267</v>
      </c>
      <c r="AZ180" s="71" t="s">
        <v>268</v>
      </c>
      <c r="BA180" s="71" t="s">
        <v>391</v>
      </c>
      <c r="BB180" s="71" t="s">
        <v>392</v>
      </c>
      <c r="BC180" s="71">
        <v>25406154</v>
      </c>
      <c r="BD180" s="71" t="s">
        <v>393</v>
      </c>
      <c r="BE180" s="71">
        <v>0</v>
      </c>
      <c r="BF180" s="71" t="s">
        <v>270</v>
      </c>
      <c r="BG180" s="71" t="s">
        <v>270</v>
      </c>
      <c r="BH180" s="71" t="s">
        <v>271</v>
      </c>
      <c r="BI180" s="71" t="s">
        <v>429</v>
      </c>
      <c r="BJ180" s="71" t="s">
        <v>182</v>
      </c>
      <c r="BK180" s="71" t="s">
        <v>429</v>
      </c>
      <c r="BX180" s="71" t="s">
        <v>530</v>
      </c>
    </row>
    <row r="181" spans="1:76" hidden="1" x14ac:dyDescent="0.25">
      <c r="A181" s="71" t="s">
        <v>260</v>
      </c>
      <c r="B181" s="71" t="s">
        <v>278</v>
      </c>
      <c r="C181" s="71" t="s">
        <v>261</v>
      </c>
      <c r="D181" s="121">
        <v>36526</v>
      </c>
      <c r="E181" s="71" t="s">
        <v>260</v>
      </c>
      <c r="F181" s="71">
        <v>8103</v>
      </c>
      <c r="G181" s="71" t="s">
        <v>531</v>
      </c>
      <c r="H181" s="71" t="s">
        <v>532</v>
      </c>
      <c r="I181" s="71">
        <v>1</v>
      </c>
      <c r="J181" s="71" t="s">
        <v>262</v>
      </c>
      <c r="K181" s="71">
        <v>7</v>
      </c>
      <c r="L181" s="121">
        <v>45308</v>
      </c>
      <c r="M181" s="71" t="s">
        <v>418</v>
      </c>
      <c r="N181" s="71">
        <v>8</v>
      </c>
      <c r="O181" s="71" t="s">
        <v>132</v>
      </c>
      <c r="P181" s="71" t="s">
        <v>263</v>
      </c>
      <c r="Q181" s="71" t="s">
        <v>264</v>
      </c>
      <c r="R181" s="71">
        <v>1000</v>
      </c>
      <c r="S181" s="71" t="s">
        <v>285</v>
      </c>
      <c r="T181" s="71">
        <v>20</v>
      </c>
      <c r="U181" s="71">
        <v>0</v>
      </c>
      <c r="V181" s="71">
        <v>0</v>
      </c>
      <c r="W181" s="71">
        <v>0</v>
      </c>
      <c r="X181" s="71">
        <v>0</v>
      </c>
      <c r="Y181" s="71">
        <v>5</v>
      </c>
      <c r="Z181" s="71">
        <v>5</v>
      </c>
      <c r="AA181" s="71">
        <v>0</v>
      </c>
      <c r="AB181" s="71">
        <v>40</v>
      </c>
      <c r="AC181" s="71">
        <v>0</v>
      </c>
      <c r="AF181" s="71">
        <v>0</v>
      </c>
      <c r="AG181" s="71">
        <v>0</v>
      </c>
      <c r="AH181" s="71">
        <v>0</v>
      </c>
      <c r="AI181" s="71">
        <v>0</v>
      </c>
      <c r="AJ181" s="71">
        <v>1</v>
      </c>
      <c r="AK181" s="71">
        <v>1</v>
      </c>
      <c r="AL181" s="71">
        <v>0</v>
      </c>
      <c r="AM181" s="71">
        <v>8</v>
      </c>
      <c r="AN181" s="71">
        <v>0</v>
      </c>
      <c r="AQ181" s="71">
        <v>0</v>
      </c>
      <c r="AR181" s="71">
        <v>1</v>
      </c>
      <c r="AS181" s="71">
        <v>1</v>
      </c>
      <c r="AT181" s="71">
        <v>1</v>
      </c>
      <c r="AU181" s="71">
        <v>1</v>
      </c>
      <c r="AV181" s="71">
        <v>0</v>
      </c>
      <c r="AW181" s="71" t="s">
        <v>266</v>
      </c>
      <c r="AX181" s="71" t="s">
        <v>266</v>
      </c>
      <c r="AY181" s="71" t="s">
        <v>267</v>
      </c>
      <c r="AZ181" s="71" t="s">
        <v>268</v>
      </c>
      <c r="BA181" s="71" t="s">
        <v>391</v>
      </c>
      <c r="BB181" s="71" t="s">
        <v>392</v>
      </c>
      <c r="BC181" s="71">
        <v>25406154</v>
      </c>
      <c r="BD181" s="71" t="s">
        <v>393</v>
      </c>
      <c r="BE181" s="71">
        <v>0</v>
      </c>
      <c r="BF181" s="71" t="s">
        <v>270</v>
      </c>
      <c r="BG181" s="71" t="s">
        <v>270</v>
      </c>
      <c r="BH181" s="71" t="s">
        <v>271</v>
      </c>
      <c r="BI181" s="71" t="s">
        <v>429</v>
      </c>
      <c r="BJ181" s="71" t="s">
        <v>182</v>
      </c>
      <c r="BK181" s="71" t="s">
        <v>429</v>
      </c>
      <c r="BX181" s="71" t="s">
        <v>533</v>
      </c>
    </row>
    <row r="182" spans="1:76" hidden="1" x14ac:dyDescent="0.25">
      <c r="A182" s="71" t="s">
        <v>260</v>
      </c>
      <c r="B182" s="71" t="s">
        <v>278</v>
      </c>
      <c r="C182" s="71" t="s">
        <v>261</v>
      </c>
      <c r="D182" s="121">
        <v>36526</v>
      </c>
      <c r="E182" s="71" t="s">
        <v>260</v>
      </c>
      <c r="F182" s="71">
        <v>8072</v>
      </c>
      <c r="G182" s="71" t="s">
        <v>531</v>
      </c>
      <c r="H182" s="71" t="s">
        <v>532</v>
      </c>
      <c r="I182" s="71">
        <v>1</v>
      </c>
      <c r="J182" s="71" t="s">
        <v>262</v>
      </c>
      <c r="K182" s="71">
        <v>7</v>
      </c>
      <c r="L182" s="121">
        <v>45300</v>
      </c>
      <c r="M182" s="71" t="s">
        <v>396</v>
      </c>
      <c r="N182" s="71">
        <v>7</v>
      </c>
      <c r="O182" s="71" t="s">
        <v>132</v>
      </c>
      <c r="P182" s="71" t="s">
        <v>263</v>
      </c>
      <c r="Q182" s="71" t="s">
        <v>264</v>
      </c>
      <c r="R182" s="71">
        <v>1000</v>
      </c>
      <c r="S182" s="71" t="s">
        <v>285</v>
      </c>
      <c r="T182" s="71">
        <v>20</v>
      </c>
      <c r="U182" s="71">
        <v>0</v>
      </c>
      <c r="V182" s="71">
        <v>0</v>
      </c>
      <c r="W182" s="71">
        <v>0</v>
      </c>
      <c r="X182" s="71">
        <v>0</v>
      </c>
      <c r="Y182" s="71">
        <v>5</v>
      </c>
      <c r="Z182" s="71">
        <v>5</v>
      </c>
      <c r="AA182" s="71">
        <v>0</v>
      </c>
      <c r="AB182" s="71">
        <v>35</v>
      </c>
      <c r="AC182" s="71">
        <v>0</v>
      </c>
      <c r="AF182" s="71">
        <v>0</v>
      </c>
      <c r="AG182" s="71">
        <v>0</v>
      </c>
      <c r="AH182" s="71">
        <v>0</v>
      </c>
      <c r="AI182" s="71">
        <v>0</v>
      </c>
      <c r="AJ182" s="71">
        <v>1</v>
      </c>
      <c r="AK182" s="71">
        <v>1</v>
      </c>
      <c r="AL182" s="71">
        <v>0</v>
      </c>
      <c r="AM182" s="71">
        <v>7</v>
      </c>
      <c r="AN182" s="71">
        <v>0</v>
      </c>
      <c r="AQ182" s="71">
        <v>0</v>
      </c>
      <c r="AR182" s="71">
        <v>1</v>
      </c>
      <c r="AS182" s="71">
        <v>1</v>
      </c>
      <c r="AT182" s="71">
        <v>1</v>
      </c>
      <c r="AU182" s="71">
        <v>1</v>
      </c>
      <c r="AV182" s="71">
        <v>0</v>
      </c>
      <c r="AW182" s="71" t="s">
        <v>266</v>
      </c>
      <c r="AX182" s="71" t="s">
        <v>266</v>
      </c>
      <c r="AY182" s="71" t="s">
        <v>267</v>
      </c>
      <c r="AZ182" s="71" t="s">
        <v>268</v>
      </c>
      <c r="BA182" s="71" t="s">
        <v>391</v>
      </c>
      <c r="BB182" s="71" t="s">
        <v>392</v>
      </c>
      <c r="BC182" s="71">
        <v>25406154</v>
      </c>
      <c r="BD182" s="71" t="s">
        <v>393</v>
      </c>
      <c r="BE182" s="71">
        <v>0</v>
      </c>
      <c r="BF182" s="71" t="s">
        <v>270</v>
      </c>
      <c r="BG182" s="71" t="s">
        <v>270</v>
      </c>
      <c r="BH182" s="71" t="s">
        <v>271</v>
      </c>
      <c r="BI182" s="71" t="s">
        <v>429</v>
      </c>
      <c r="BJ182" s="71" t="s">
        <v>182</v>
      </c>
      <c r="BK182" s="71" t="s">
        <v>429</v>
      </c>
      <c r="BX182" s="71" t="s">
        <v>534</v>
      </c>
    </row>
    <row r="183" spans="1:76" hidden="1" x14ac:dyDescent="0.25">
      <c r="A183" s="71" t="s">
        <v>260</v>
      </c>
      <c r="B183" s="71" t="s">
        <v>278</v>
      </c>
      <c r="C183" s="71" t="s">
        <v>261</v>
      </c>
      <c r="D183" s="121">
        <v>36526</v>
      </c>
      <c r="E183" s="71" t="s">
        <v>260</v>
      </c>
      <c r="F183" s="71">
        <v>8041</v>
      </c>
      <c r="G183" s="71" t="s">
        <v>531</v>
      </c>
      <c r="H183" s="71" t="s">
        <v>532</v>
      </c>
      <c r="I183" s="71">
        <v>1</v>
      </c>
      <c r="J183" s="71" t="s">
        <v>262</v>
      </c>
      <c r="K183" s="71">
        <v>7</v>
      </c>
      <c r="L183" s="121">
        <v>45293</v>
      </c>
      <c r="M183" s="71" t="s">
        <v>521</v>
      </c>
      <c r="N183" s="71">
        <v>7</v>
      </c>
      <c r="O183" s="71" t="s">
        <v>132</v>
      </c>
      <c r="P183" s="71" t="s">
        <v>263</v>
      </c>
      <c r="Q183" s="71" t="s">
        <v>264</v>
      </c>
      <c r="R183" s="71">
        <v>1000</v>
      </c>
      <c r="S183" s="71" t="s">
        <v>285</v>
      </c>
      <c r="T183" s="71">
        <v>20</v>
      </c>
      <c r="U183" s="71">
        <v>0</v>
      </c>
      <c r="V183" s="71">
        <v>0</v>
      </c>
      <c r="W183" s="71">
        <v>0</v>
      </c>
      <c r="X183" s="71">
        <v>0</v>
      </c>
      <c r="Y183" s="71">
        <v>5</v>
      </c>
      <c r="Z183" s="71">
        <v>5</v>
      </c>
      <c r="AA183" s="71">
        <v>0</v>
      </c>
      <c r="AB183" s="71">
        <v>35</v>
      </c>
      <c r="AC183" s="71">
        <v>0</v>
      </c>
      <c r="AF183" s="71">
        <v>0</v>
      </c>
      <c r="AG183" s="71">
        <v>0</v>
      </c>
      <c r="AH183" s="71">
        <v>0</v>
      </c>
      <c r="AI183" s="71">
        <v>0</v>
      </c>
      <c r="AJ183" s="71">
        <v>1</v>
      </c>
      <c r="AK183" s="71">
        <v>1</v>
      </c>
      <c r="AL183" s="71">
        <v>0</v>
      </c>
      <c r="AM183" s="71">
        <v>7</v>
      </c>
      <c r="AN183" s="71">
        <v>0</v>
      </c>
      <c r="AQ183" s="71">
        <v>0</v>
      </c>
      <c r="AR183" s="71">
        <v>1</v>
      </c>
      <c r="AS183" s="71">
        <v>1</v>
      </c>
      <c r="AT183" s="71">
        <v>1</v>
      </c>
      <c r="AU183" s="71">
        <v>1</v>
      </c>
      <c r="AV183" s="71">
        <v>0</v>
      </c>
      <c r="AW183" s="71" t="s">
        <v>266</v>
      </c>
      <c r="AX183" s="71" t="s">
        <v>266</v>
      </c>
      <c r="AY183" s="71" t="s">
        <v>267</v>
      </c>
      <c r="AZ183" s="71" t="s">
        <v>268</v>
      </c>
      <c r="BA183" s="71" t="s">
        <v>391</v>
      </c>
      <c r="BB183" s="71" t="s">
        <v>392</v>
      </c>
      <c r="BC183" s="71">
        <v>25406154</v>
      </c>
      <c r="BD183" s="71" t="s">
        <v>393</v>
      </c>
      <c r="BE183" s="71">
        <v>0</v>
      </c>
      <c r="BF183" s="71" t="s">
        <v>270</v>
      </c>
      <c r="BG183" s="71" t="s">
        <v>270</v>
      </c>
      <c r="BH183" s="71" t="s">
        <v>271</v>
      </c>
      <c r="BI183" s="71" t="s">
        <v>429</v>
      </c>
      <c r="BJ183" s="71" t="s">
        <v>182</v>
      </c>
      <c r="BK183" s="71" t="s">
        <v>429</v>
      </c>
      <c r="BX183" s="71" t="s">
        <v>533</v>
      </c>
    </row>
    <row r="184" spans="1:76" hidden="1" x14ac:dyDescent="0.25">
      <c r="A184" s="71" t="s">
        <v>260</v>
      </c>
      <c r="B184" s="71" t="s">
        <v>278</v>
      </c>
      <c r="C184" s="71" t="s">
        <v>261</v>
      </c>
      <c r="D184" s="121">
        <v>36526</v>
      </c>
      <c r="E184" s="71" t="s">
        <v>260</v>
      </c>
      <c r="F184" s="71">
        <v>8017</v>
      </c>
      <c r="G184" s="71" t="s">
        <v>531</v>
      </c>
      <c r="H184" s="71" t="s">
        <v>532</v>
      </c>
      <c r="I184" s="71">
        <v>1</v>
      </c>
      <c r="J184" s="71" t="s">
        <v>262</v>
      </c>
      <c r="K184" s="71">
        <v>7</v>
      </c>
      <c r="L184" s="121">
        <v>45286</v>
      </c>
      <c r="M184" s="71" t="s">
        <v>529</v>
      </c>
      <c r="N184" s="71">
        <v>12</v>
      </c>
      <c r="O184" s="71" t="s">
        <v>132</v>
      </c>
      <c r="P184" s="71" t="s">
        <v>263</v>
      </c>
      <c r="Q184" s="71" t="s">
        <v>264</v>
      </c>
      <c r="R184" s="71">
        <v>1000</v>
      </c>
      <c r="S184" s="71" t="s">
        <v>285</v>
      </c>
      <c r="T184" s="71">
        <v>20</v>
      </c>
      <c r="U184" s="71">
        <v>0</v>
      </c>
      <c r="V184" s="71">
        <v>0</v>
      </c>
      <c r="W184" s="71">
        <v>0</v>
      </c>
      <c r="X184" s="71">
        <v>0</v>
      </c>
      <c r="Y184" s="71">
        <v>5</v>
      </c>
      <c r="Z184" s="71">
        <v>5</v>
      </c>
      <c r="AA184" s="71">
        <v>0</v>
      </c>
      <c r="AB184" s="71">
        <v>60</v>
      </c>
      <c r="AC184" s="71">
        <v>0</v>
      </c>
      <c r="AF184" s="71">
        <v>0</v>
      </c>
      <c r="AG184" s="71">
        <v>0</v>
      </c>
      <c r="AH184" s="71">
        <v>0</v>
      </c>
      <c r="AI184" s="71">
        <v>0</v>
      </c>
      <c r="AJ184" s="71">
        <v>1</v>
      </c>
      <c r="AK184" s="71">
        <v>1</v>
      </c>
      <c r="AL184" s="71">
        <v>0</v>
      </c>
      <c r="AM184" s="71">
        <v>12</v>
      </c>
      <c r="AN184" s="71">
        <v>0</v>
      </c>
      <c r="AQ184" s="71">
        <v>0</v>
      </c>
      <c r="AR184" s="71">
        <v>1</v>
      </c>
      <c r="AS184" s="71">
        <v>1</v>
      </c>
      <c r="AT184" s="71">
        <v>1</v>
      </c>
      <c r="AU184" s="71">
        <v>1</v>
      </c>
      <c r="AV184" s="71">
        <v>0</v>
      </c>
      <c r="AW184" s="71" t="s">
        <v>266</v>
      </c>
      <c r="AX184" s="71" t="s">
        <v>266</v>
      </c>
      <c r="AY184" s="71" t="s">
        <v>267</v>
      </c>
      <c r="AZ184" s="71" t="s">
        <v>268</v>
      </c>
      <c r="BA184" s="71" t="s">
        <v>391</v>
      </c>
      <c r="BB184" s="71" t="s">
        <v>392</v>
      </c>
      <c r="BC184" s="71">
        <v>25406154</v>
      </c>
      <c r="BD184" s="71" t="s">
        <v>393</v>
      </c>
      <c r="BE184" s="71">
        <v>0</v>
      </c>
      <c r="BF184" s="71" t="s">
        <v>270</v>
      </c>
      <c r="BG184" s="71" t="s">
        <v>270</v>
      </c>
      <c r="BH184" s="71" t="s">
        <v>271</v>
      </c>
      <c r="BI184" s="71" t="s">
        <v>429</v>
      </c>
      <c r="BJ184" s="71" t="s">
        <v>182</v>
      </c>
      <c r="BK184" s="71" t="s">
        <v>429</v>
      </c>
      <c r="BX184" s="71" t="s">
        <v>535</v>
      </c>
    </row>
    <row r="185" spans="1:76" hidden="1" x14ac:dyDescent="0.25">
      <c r="A185" s="71" t="s">
        <v>260</v>
      </c>
      <c r="B185" s="71" t="s">
        <v>278</v>
      </c>
      <c r="C185" s="71" t="s">
        <v>261</v>
      </c>
      <c r="D185" s="121">
        <v>36526</v>
      </c>
      <c r="E185" s="71" t="s">
        <v>260</v>
      </c>
      <c r="F185" s="71">
        <v>8103</v>
      </c>
      <c r="G185" s="71" t="s">
        <v>531</v>
      </c>
      <c r="H185" s="71" t="s">
        <v>536</v>
      </c>
      <c r="I185" s="71">
        <v>1</v>
      </c>
      <c r="J185" s="71" t="s">
        <v>262</v>
      </c>
      <c r="K185" s="71">
        <v>7</v>
      </c>
      <c r="L185" s="121">
        <v>45308</v>
      </c>
      <c r="M185" s="71" t="s">
        <v>418</v>
      </c>
      <c r="N185" s="71">
        <v>8</v>
      </c>
      <c r="O185" s="71" t="s">
        <v>132</v>
      </c>
      <c r="P185" s="71" t="s">
        <v>263</v>
      </c>
      <c r="Q185" s="71" t="s">
        <v>264</v>
      </c>
      <c r="R185" s="71">
        <v>1000</v>
      </c>
      <c r="S185" s="71" t="s">
        <v>285</v>
      </c>
      <c r="T185" s="71">
        <v>20</v>
      </c>
      <c r="U185" s="71">
        <v>0</v>
      </c>
      <c r="V185" s="71">
        <v>0</v>
      </c>
      <c r="W185" s="71">
        <v>0</v>
      </c>
      <c r="X185" s="71">
        <v>0</v>
      </c>
      <c r="Y185" s="71">
        <v>8</v>
      </c>
      <c r="Z185" s="71">
        <v>8</v>
      </c>
      <c r="AA185" s="71">
        <v>0</v>
      </c>
      <c r="AB185" s="71">
        <v>64</v>
      </c>
      <c r="AC185" s="71">
        <v>0</v>
      </c>
      <c r="AF185" s="71">
        <v>0</v>
      </c>
      <c r="AG185" s="71">
        <v>0</v>
      </c>
      <c r="AH185" s="71">
        <v>0</v>
      </c>
      <c r="AI185" s="71">
        <v>0</v>
      </c>
      <c r="AJ185" s="71">
        <v>1.6</v>
      </c>
      <c r="AK185" s="71">
        <v>1.6</v>
      </c>
      <c r="AL185" s="71">
        <v>0</v>
      </c>
      <c r="AM185" s="71">
        <v>12.8</v>
      </c>
      <c r="AN185" s="71">
        <v>0</v>
      </c>
      <c r="AQ185" s="71">
        <v>0</v>
      </c>
      <c r="AR185" s="71">
        <v>1</v>
      </c>
      <c r="AS185" s="71">
        <v>1</v>
      </c>
      <c r="AT185" s="71">
        <v>1</v>
      </c>
      <c r="AU185" s="71">
        <v>1</v>
      </c>
      <c r="AV185" s="71">
        <v>0</v>
      </c>
      <c r="AW185" s="71" t="s">
        <v>266</v>
      </c>
      <c r="AX185" s="71" t="s">
        <v>266</v>
      </c>
      <c r="AY185" s="71" t="s">
        <v>267</v>
      </c>
      <c r="AZ185" s="71" t="s">
        <v>268</v>
      </c>
      <c r="BA185" s="71" t="s">
        <v>391</v>
      </c>
      <c r="BB185" s="71" t="s">
        <v>392</v>
      </c>
      <c r="BC185" s="71">
        <v>25406154</v>
      </c>
      <c r="BD185" s="71" t="s">
        <v>393</v>
      </c>
      <c r="BE185" s="71">
        <v>0</v>
      </c>
      <c r="BF185" s="71" t="s">
        <v>270</v>
      </c>
      <c r="BG185" s="71" t="s">
        <v>270</v>
      </c>
      <c r="BH185" s="71" t="s">
        <v>271</v>
      </c>
      <c r="BI185" s="71" t="s">
        <v>429</v>
      </c>
      <c r="BJ185" s="71" t="s">
        <v>182</v>
      </c>
      <c r="BK185" s="71" t="s">
        <v>429</v>
      </c>
      <c r="BX185" s="71" t="s">
        <v>533</v>
      </c>
    </row>
    <row r="186" spans="1:76" hidden="1" x14ac:dyDescent="0.25">
      <c r="A186" s="71" t="s">
        <v>260</v>
      </c>
      <c r="B186" s="71" t="s">
        <v>278</v>
      </c>
      <c r="C186" s="71" t="s">
        <v>261</v>
      </c>
      <c r="D186" s="121">
        <v>36526</v>
      </c>
      <c r="E186" s="71" t="s">
        <v>260</v>
      </c>
      <c r="F186" s="71">
        <v>8072</v>
      </c>
      <c r="G186" s="71" t="s">
        <v>531</v>
      </c>
      <c r="H186" s="71" t="s">
        <v>536</v>
      </c>
      <c r="I186" s="71">
        <v>1</v>
      </c>
      <c r="J186" s="71" t="s">
        <v>262</v>
      </c>
      <c r="K186" s="71">
        <v>7</v>
      </c>
      <c r="L186" s="121">
        <v>45300</v>
      </c>
      <c r="M186" s="71" t="s">
        <v>396</v>
      </c>
      <c r="N186" s="71">
        <v>7</v>
      </c>
      <c r="O186" s="71" t="s">
        <v>132</v>
      </c>
      <c r="P186" s="71" t="s">
        <v>263</v>
      </c>
      <c r="Q186" s="71" t="s">
        <v>264</v>
      </c>
      <c r="R186" s="71">
        <v>1000</v>
      </c>
      <c r="S186" s="71" t="s">
        <v>285</v>
      </c>
      <c r="T186" s="71">
        <v>20</v>
      </c>
      <c r="U186" s="71">
        <v>0</v>
      </c>
      <c r="V186" s="71">
        <v>0</v>
      </c>
      <c r="W186" s="71">
        <v>0</v>
      </c>
      <c r="X186" s="71">
        <v>0</v>
      </c>
      <c r="Y186" s="71">
        <v>8</v>
      </c>
      <c r="Z186" s="71">
        <v>8</v>
      </c>
      <c r="AA186" s="71">
        <v>0</v>
      </c>
      <c r="AB186" s="71">
        <v>56</v>
      </c>
      <c r="AC186" s="71">
        <v>0</v>
      </c>
      <c r="AF186" s="71">
        <v>0</v>
      </c>
      <c r="AG186" s="71">
        <v>0</v>
      </c>
      <c r="AH186" s="71">
        <v>0</v>
      </c>
      <c r="AI186" s="71">
        <v>0</v>
      </c>
      <c r="AJ186" s="71">
        <v>1.6</v>
      </c>
      <c r="AK186" s="71">
        <v>1.6</v>
      </c>
      <c r="AL186" s="71">
        <v>0</v>
      </c>
      <c r="AM186" s="71">
        <v>11.2</v>
      </c>
      <c r="AN186" s="71">
        <v>0</v>
      </c>
      <c r="AQ186" s="71">
        <v>0</v>
      </c>
      <c r="AR186" s="71">
        <v>1</v>
      </c>
      <c r="AS186" s="71">
        <v>1</v>
      </c>
      <c r="AT186" s="71">
        <v>1</v>
      </c>
      <c r="AU186" s="71">
        <v>1</v>
      </c>
      <c r="AV186" s="71">
        <v>0</v>
      </c>
      <c r="AW186" s="71" t="s">
        <v>266</v>
      </c>
      <c r="AX186" s="71" t="s">
        <v>266</v>
      </c>
      <c r="AY186" s="71" t="s">
        <v>267</v>
      </c>
      <c r="AZ186" s="71" t="s">
        <v>268</v>
      </c>
      <c r="BA186" s="71" t="s">
        <v>391</v>
      </c>
      <c r="BB186" s="71" t="s">
        <v>392</v>
      </c>
      <c r="BC186" s="71">
        <v>25406154</v>
      </c>
      <c r="BD186" s="71" t="s">
        <v>393</v>
      </c>
      <c r="BE186" s="71">
        <v>0</v>
      </c>
      <c r="BF186" s="71" t="s">
        <v>270</v>
      </c>
      <c r="BG186" s="71" t="s">
        <v>270</v>
      </c>
      <c r="BH186" s="71" t="s">
        <v>271</v>
      </c>
      <c r="BI186" s="71" t="s">
        <v>429</v>
      </c>
      <c r="BJ186" s="71" t="s">
        <v>182</v>
      </c>
      <c r="BK186" s="71" t="s">
        <v>429</v>
      </c>
      <c r="BX186" s="71" t="s">
        <v>533</v>
      </c>
    </row>
    <row r="187" spans="1:76" hidden="1" x14ac:dyDescent="0.25">
      <c r="A187" s="71" t="s">
        <v>260</v>
      </c>
      <c r="B187" s="71" t="s">
        <v>278</v>
      </c>
      <c r="C187" s="71" t="s">
        <v>261</v>
      </c>
      <c r="D187" s="121">
        <v>36526</v>
      </c>
      <c r="E187" s="71" t="s">
        <v>260</v>
      </c>
      <c r="F187" s="71">
        <v>8041</v>
      </c>
      <c r="G187" s="71" t="s">
        <v>531</v>
      </c>
      <c r="H187" s="71" t="s">
        <v>536</v>
      </c>
      <c r="I187" s="71">
        <v>1</v>
      </c>
      <c r="J187" s="71" t="s">
        <v>262</v>
      </c>
      <c r="K187" s="71">
        <v>7</v>
      </c>
      <c r="L187" s="121">
        <v>45293</v>
      </c>
      <c r="M187" s="71" t="s">
        <v>435</v>
      </c>
      <c r="N187" s="71">
        <v>7</v>
      </c>
      <c r="O187" s="71" t="s">
        <v>132</v>
      </c>
      <c r="P187" s="71" t="s">
        <v>263</v>
      </c>
      <c r="Q187" s="71" t="s">
        <v>264</v>
      </c>
      <c r="R187" s="71">
        <v>1000</v>
      </c>
      <c r="S187" s="71" t="s">
        <v>285</v>
      </c>
      <c r="T187" s="71">
        <v>20</v>
      </c>
      <c r="U187" s="71">
        <v>0</v>
      </c>
      <c r="V187" s="71">
        <v>0</v>
      </c>
      <c r="W187" s="71">
        <v>0</v>
      </c>
      <c r="X187" s="71">
        <v>0</v>
      </c>
      <c r="Y187" s="71">
        <v>8</v>
      </c>
      <c r="Z187" s="71">
        <v>8</v>
      </c>
      <c r="AA187" s="71">
        <v>0</v>
      </c>
      <c r="AB187" s="71">
        <v>56</v>
      </c>
      <c r="AC187" s="71">
        <v>0</v>
      </c>
      <c r="AF187" s="71">
        <v>0</v>
      </c>
      <c r="AG187" s="71">
        <v>0</v>
      </c>
      <c r="AH187" s="71">
        <v>0</v>
      </c>
      <c r="AI187" s="71">
        <v>0</v>
      </c>
      <c r="AJ187" s="71">
        <v>1.6</v>
      </c>
      <c r="AK187" s="71">
        <v>1.6</v>
      </c>
      <c r="AL187" s="71">
        <v>0</v>
      </c>
      <c r="AM187" s="71">
        <v>11.2</v>
      </c>
      <c r="AN187" s="71">
        <v>0</v>
      </c>
      <c r="AQ187" s="71">
        <v>0</v>
      </c>
      <c r="AR187" s="71">
        <v>1</v>
      </c>
      <c r="AS187" s="71">
        <v>1</v>
      </c>
      <c r="AT187" s="71">
        <v>1</v>
      </c>
      <c r="AU187" s="71">
        <v>1</v>
      </c>
      <c r="AV187" s="71">
        <v>0</v>
      </c>
      <c r="AW187" s="71" t="s">
        <v>266</v>
      </c>
      <c r="AX187" s="71" t="s">
        <v>266</v>
      </c>
      <c r="AY187" s="71" t="s">
        <v>267</v>
      </c>
      <c r="AZ187" s="71" t="s">
        <v>268</v>
      </c>
      <c r="BA187" s="71" t="s">
        <v>391</v>
      </c>
      <c r="BB187" s="71" t="s">
        <v>392</v>
      </c>
      <c r="BC187" s="71">
        <v>25406154</v>
      </c>
      <c r="BD187" s="71" t="s">
        <v>393</v>
      </c>
      <c r="BE187" s="71">
        <v>0</v>
      </c>
      <c r="BF187" s="71" t="s">
        <v>270</v>
      </c>
      <c r="BG187" s="71" t="s">
        <v>270</v>
      </c>
      <c r="BH187" s="71" t="s">
        <v>271</v>
      </c>
      <c r="BI187" s="71" t="s">
        <v>429</v>
      </c>
      <c r="BJ187" s="71" t="s">
        <v>182</v>
      </c>
      <c r="BK187" s="71" t="s">
        <v>429</v>
      </c>
      <c r="BX187" s="71" t="s">
        <v>533</v>
      </c>
    </row>
    <row r="188" spans="1:76" hidden="1" x14ac:dyDescent="0.25">
      <c r="A188" s="71" t="s">
        <v>260</v>
      </c>
      <c r="B188" s="71" t="s">
        <v>278</v>
      </c>
      <c r="C188" s="71" t="s">
        <v>261</v>
      </c>
      <c r="D188" s="121">
        <v>36526</v>
      </c>
      <c r="E188" s="71" t="s">
        <v>260</v>
      </c>
      <c r="F188" s="71">
        <v>8017</v>
      </c>
      <c r="G188" s="71" t="s">
        <v>531</v>
      </c>
      <c r="H188" s="71" t="s">
        <v>536</v>
      </c>
      <c r="I188" s="71">
        <v>1</v>
      </c>
      <c r="J188" s="71" t="s">
        <v>262</v>
      </c>
      <c r="K188" s="71">
        <v>7</v>
      </c>
      <c r="L188" s="121">
        <v>45286</v>
      </c>
      <c r="M188" s="71" t="s">
        <v>529</v>
      </c>
      <c r="N188" s="71">
        <v>12</v>
      </c>
      <c r="O188" s="71" t="s">
        <v>132</v>
      </c>
      <c r="P188" s="71" t="s">
        <v>263</v>
      </c>
      <c r="Q188" s="71" t="s">
        <v>264</v>
      </c>
      <c r="R188" s="71">
        <v>1000</v>
      </c>
      <c r="S188" s="71" t="s">
        <v>285</v>
      </c>
      <c r="T188" s="71">
        <v>20</v>
      </c>
      <c r="U188" s="71">
        <v>0</v>
      </c>
      <c r="V188" s="71">
        <v>0</v>
      </c>
      <c r="W188" s="71">
        <v>0</v>
      </c>
      <c r="X188" s="71">
        <v>0</v>
      </c>
      <c r="Y188" s="71">
        <v>8</v>
      </c>
      <c r="Z188" s="71">
        <v>8</v>
      </c>
      <c r="AA188" s="71">
        <v>0</v>
      </c>
      <c r="AB188" s="71">
        <v>96</v>
      </c>
      <c r="AC188" s="71">
        <v>0</v>
      </c>
      <c r="AF188" s="71">
        <v>0</v>
      </c>
      <c r="AG188" s="71">
        <v>0</v>
      </c>
      <c r="AH188" s="71">
        <v>0</v>
      </c>
      <c r="AI188" s="71">
        <v>0</v>
      </c>
      <c r="AJ188" s="71">
        <v>1.6</v>
      </c>
      <c r="AK188" s="71">
        <v>1.6</v>
      </c>
      <c r="AL188" s="71">
        <v>0</v>
      </c>
      <c r="AM188" s="71">
        <v>19.2</v>
      </c>
      <c r="AN188" s="71">
        <v>0</v>
      </c>
      <c r="AQ188" s="71">
        <v>0</v>
      </c>
      <c r="AR188" s="71">
        <v>1</v>
      </c>
      <c r="AS188" s="71">
        <v>1</v>
      </c>
      <c r="AT188" s="71">
        <v>1</v>
      </c>
      <c r="AU188" s="71">
        <v>1</v>
      </c>
      <c r="AV188" s="71">
        <v>0</v>
      </c>
      <c r="AW188" s="71" t="s">
        <v>266</v>
      </c>
      <c r="AX188" s="71" t="s">
        <v>266</v>
      </c>
      <c r="AY188" s="71" t="s">
        <v>267</v>
      </c>
      <c r="AZ188" s="71" t="s">
        <v>268</v>
      </c>
      <c r="BA188" s="71" t="s">
        <v>391</v>
      </c>
      <c r="BB188" s="71" t="s">
        <v>392</v>
      </c>
      <c r="BC188" s="71">
        <v>25406154</v>
      </c>
      <c r="BD188" s="71" t="s">
        <v>393</v>
      </c>
      <c r="BE188" s="71">
        <v>0</v>
      </c>
      <c r="BF188" s="71" t="s">
        <v>270</v>
      </c>
      <c r="BG188" s="71" t="s">
        <v>270</v>
      </c>
      <c r="BH188" s="71" t="s">
        <v>271</v>
      </c>
      <c r="BI188" s="71" t="s">
        <v>429</v>
      </c>
      <c r="BJ188" s="71" t="s">
        <v>182</v>
      </c>
      <c r="BK188" s="71" t="s">
        <v>429</v>
      </c>
      <c r="BX188" s="71" t="s">
        <v>535</v>
      </c>
    </row>
    <row r="189" spans="1:76" hidden="1" x14ac:dyDescent="0.25">
      <c r="A189" s="71" t="s">
        <v>260</v>
      </c>
      <c r="B189" s="71" t="s">
        <v>278</v>
      </c>
      <c r="C189" s="71" t="s">
        <v>261</v>
      </c>
      <c r="D189" s="121">
        <v>36526</v>
      </c>
      <c r="E189" s="71" t="s">
        <v>260</v>
      </c>
      <c r="F189" s="71">
        <v>8103</v>
      </c>
      <c r="G189" s="71" t="s">
        <v>531</v>
      </c>
      <c r="H189" s="71" t="s">
        <v>537</v>
      </c>
      <c r="I189" s="71">
        <v>1</v>
      </c>
      <c r="J189" s="71" t="s">
        <v>262</v>
      </c>
      <c r="K189" s="71">
        <v>7</v>
      </c>
      <c r="L189" s="121">
        <v>45308</v>
      </c>
      <c r="M189" s="71" t="s">
        <v>418</v>
      </c>
      <c r="N189" s="71">
        <v>8</v>
      </c>
      <c r="O189" s="71" t="s">
        <v>132</v>
      </c>
      <c r="P189" s="71" t="s">
        <v>263</v>
      </c>
      <c r="Q189" s="71" t="s">
        <v>264</v>
      </c>
      <c r="R189" s="71">
        <v>1000</v>
      </c>
      <c r="S189" s="71" t="s">
        <v>285</v>
      </c>
      <c r="T189" s="71">
        <v>20</v>
      </c>
      <c r="U189" s="71">
        <v>0</v>
      </c>
      <c r="V189" s="71">
        <v>0</v>
      </c>
      <c r="W189" s="71">
        <v>0</v>
      </c>
      <c r="X189" s="71">
        <v>0</v>
      </c>
      <c r="Y189" s="71">
        <v>5</v>
      </c>
      <c r="Z189" s="71">
        <v>5</v>
      </c>
      <c r="AA189" s="71">
        <v>0</v>
      </c>
      <c r="AB189" s="71">
        <v>40</v>
      </c>
      <c r="AC189" s="71">
        <v>0</v>
      </c>
      <c r="AF189" s="71">
        <v>0</v>
      </c>
      <c r="AG189" s="71">
        <v>0</v>
      </c>
      <c r="AH189" s="71">
        <v>0</v>
      </c>
      <c r="AI189" s="71">
        <v>0</v>
      </c>
      <c r="AJ189" s="71">
        <v>1</v>
      </c>
      <c r="AK189" s="71">
        <v>1</v>
      </c>
      <c r="AL189" s="71">
        <v>0</v>
      </c>
      <c r="AM189" s="71">
        <v>8</v>
      </c>
      <c r="AN189" s="71">
        <v>0</v>
      </c>
      <c r="AQ189" s="71">
        <v>0</v>
      </c>
      <c r="AR189" s="71">
        <v>1</v>
      </c>
      <c r="AS189" s="71">
        <v>1</v>
      </c>
      <c r="AT189" s="71">
        <v>1</v>
      </c>
      <c r="AU189" s="71">
        <v>1</v>
      </c>
      <c r="AV189" s="71">
        <v>0</v>
      </c>
      <c r="AW189" s="71" t="s">
        <v>266</v>
      </c>
      <c r="AX189" s="71" t="s">
        <v>266</v>
      </c>
      <c r="AY189" s="71" t="s">
        <v>267</v>
      </c>
      <c r="AZ189" s="71" t="s">
        <v>268</v>
      </c>
      <c r="BA189" s="71" t="s">
        <v>391</v>
      </c>
      <c r="BB189" s="71" t="s">
        <v>392</v>
      </c>
      <c r="BC189" s="71">
        <v>25406154</v>
      </c>
      <c r="BD189" s="71" t="s">
        <v>393</v>
      </c>
      <c r="BE189" s="71">
        <v>0</v>
      </c>
      <c r="BF189" s="71" t="s">
        <v>270</v>
      </c>
      <c r="BG189" s="71" t="s">
        <v>270</v>
      </c>
      <c r="BH189" s="71" t="s">
        <v>271</v>
      </c>
      <c r="BI189" s="71" t="s">
        <v>429</v>
      </c>
      <c r="BJ189" s="71" t="s">
        <v>182</v>
      </c>
      <c r="BK189" s="71" t="s">
        <v>429</v>
      </c>
      <c r="BX189" s="71" t="s">
        <v>533</v>
      </c>
    </row>
    <row r="190" spans="1:76" hidden="1" x14ac:dyDescent="0.25">
      <c r="A190" s="71" t="s">
        <v>260</v>
      </c>
      <c r="B190" s="71" t="s">
        <v>278</v>
      </c>
      <c r="C190" s="71" t="s">
        <v>261</v>
      </c>
      <c r="D190" s="121">
        <v>36526</v>
      </c>
      <c r="E190" s="71" t="s">
        <v>260</v>
      </c>
      <c r="F190" s="71">
        <v>8072</v>
      </c>
      <c r="G190" s="71" t="s">
        <v>531</v>
      </c>
      <c r="H190" s="71" t="s">
        <v>537</v>
      </c>
      <c r="I190" s="71">
        <v>1</v>
      </c>
      <c r="J190" s="71" t="s">
        <v>262</v>
      </c>
      <c r="K190" s="71">
        <v>7</v>
      </c>
      <c r="L190" s="121">
        <v>45300</v>
      </c>
      <c r="M190" s="71" t="s">
        <v>396</v>
      </c>
      <c r="N190" s="71">
        <v>7</v>
      </c>
      <c r="O190" s="71" t="s">
        <v>132</v>
      </c>
      <c r="P190" s="71" t="s">
        <v>263</v>
      </c>
      <c r="Q190" s="71" t="s">
        <v>264</v>
      </c>
      <c r="R190" s="71">
        <v>1000</v>
      </c>
      <c r="S190" s="71" t="s">
        <v>285</v>
      </c>
      <c r="T190" s="71">
        <v>20</v>
      </c>
      <c r="U190" s="71">
        <v>0</v>
      </c>
      <c r="V190" s="71">
        <v>0</v>
      </c>
      <c r="W190" s="71">
        <v>0</v>
      </c>
      <c r="X190" s="71">
        <v>0</v>
      </c>
      <c r="Y190" s="71">
        <v>5</v>
      </c>
      <c r="Z190" s="71">
        <v>5</v>
      </c>
      <c r="AA190" s="71">
        <v>0</v>
      </c>
      <c r="AB190" s="71">
        <v>35</v>
      </c>
      <c r="AC190" s="71">
        <v>0</v>
      </c>
      <c r="AF190" s="71">
        <v>0</v>
      </c>
      <c r="AG190" s="71">
        <v>0</v>
      </c>
      <c r="AH190" s="71">
        <v>0</v>
      </c>
      <c r="AI190" s="71">
        <v>0</v>
      </c>
      <c r="AJ190" s="71">
        <v>1</v>
      </c>
      <c r="AK190" s="71">
        <v>1</v>
      </c>
      <c r="AL190" s="71">
        <v>0</v>
      </c>
      <c r="AM190" s="71">
        <v>7</v>
      </c>
      <c r="AN190" s="71">
        <v>0</v>
      </c>
      <c r="AQ190" s="71">
        <v>0</v>
      </c>
      <c r="AR190" s="71">
        <v>1</v>
      </c>
      <c r="AS190" s="71">
        <v>1</v>
      </c>
      <c r="AT190" s="71">
        <v>1</v>
      </c>
      <c r="AU190" s="71">
        <v>1</v>
      </c>
      <c r="AV190" s="71">
        <v>0</v>
      </c>
      <c r="AW190" s="71" t="s">
        <v>266</v>
      </c>
      <c r="AX190" s="71" t="s">
        <v>266</v>
      </c>
      <c r="AY190" s="71" t="s">
        <v>267</v>
      </c>
      <c r="AZ190" s="71" t="s">
        <v>268</v>
      </c>
      <c r="BA190" s="71" t="s">
        <v>391</v>
      </c>
      <c r="BB190" s="71" t="s">
        <v>392</v>
      </c>
      <c r="BC190" s="71">
        <v>25406154</v>
      </c>
      <c r="BD190" s="71" t="s">
        <v>393</v>
      </c>
      <c r="BE190" s="71">
        <v>0</v>
      </c>
      <c r="BF190" s="71" t="s">
        <v>270</v>
      </c>
      <c r="BG190" s="71" t="s">
        <v>270</v>
      </c>
      <c r="BH190" s="71" t="s">
        <v>271</v>
      </c>
      <c r="BI190" s="71" t="s">
        <v>429</v>
      </c>
      <c r="BJ190" s="71" t="s">
        <v>182</v>
      </c>
      <c r="BK190" s="71" t="s">
        <v>429</v>
      </c>
      <c r="BX190" s="71" t="s">
        <v>533</v>
      </c>
    </row>
    <row r="191" spans="1:76" hidden="1" x14ac:dyDescent="0.25">
      <c r="A191" s="71" t="s">
        <v>260</v>
      </c>
      <c r="B191" s="71" t="s">
        <v>278</v>
      </c>
      <c r="C191" s="71" t="s">
        <v>261</v>
      </c>
      <c r="D191" s="121">
        <v>36526</v>
      </c>
      <c r="E191" s="71" t="s">
        <v>260</v>
      </c>
      <c r="F191" s="71">
        <v>8041</v>
      </c>
      <c r="G191" s="71" t="s">
        <v>531</v>
      </c>
      <c r="H191" s="71" t="s">
        <v>537</v>
      </c>
      <c r="I191" s="71">
        <v>1</v>
      </c>
      <c r="J191" s="71" t="s">
        <v>262</v>
      </c>
      <c r="K191" s="71">
        <v>7</v>
      </c>
      <c r="L191" s="121">
        <v>45293</v>
      </c>
      <c r="M191" s="71" t="s">
        <v>450</v>
      </c>
      <c r="N191" s="71">
        <v>7</v>
      </c>
      <c r="O191" s="71" t="s">
        <v>132</v>
      </c>
      <c r="P191" s="71" t="s">
        <v>263</v>
      </c>
      <c r="Q191" s="71" t="s">
        <v>264</v>
      </c>
      <c r="R191" s="71">
        <v>1000</v>
      </c>
      <c r="S191" s="71" t="s">
        <v>285</v>
      </c>
      <c r="T191" s="71">
        <v>20</v>
      </c>
      <c r="U191" s="71">
        <v>0</v>
      </c>
      <c r="V191" s="71">
        <v>0</v>
      </c>
      <c r="W191" s="71">
        <v>0</v>
      </c>
      <c r="X191" s="71">
        <v>0</v>
      </c>
      <c r="Y191" s="71">
        <v>5</v>
      </c>
      <c r="Z191" s="71">
        <v>5</v>
      </c>
      <c r="AA191" s="71">
        <v>0</v>
      </c>
      <c r="AB191" s="71">
        <v>35</v>
      </c>
      <c r="AC191" s="71">
        <v>0</v>
      </c>
      <c r="AF191" s="71">
        <v>0</v>
      </c>
      <c r="AG191" s="71">
        <v>0</v>
      </c>
      <c r="AH191" s="71">
        <v>0</v>
      </c>
      <c r="AI191" s="71">
        <v>0</v>
      </c>
      <c r="AJ191" s="71">
        <v>1</v>
      </c>
      <c r="AK191" s="71">
        <v>1</v>
      </c>
      <c r="AL191" s="71">
        <v>0</v>
      </c>
      <c r="AM191" s="71">
        <v>7</v>
      </c>
      <c r="AN191" s="71">
        <v>0</v>
      </c>
      <c r="AQ191" s="71">
        <v>0</v>
      </c>
      <c r="AR191" s="71">
        <v>1</v>
      </c>
      <c r="AS191" s="71">
        <v>1</v>
      </c>
      <c r="AT191" s="71">
        <v>1</v>
      </c>
      <c r="AU191" s="71">
        <v>1</v>
      </c>
      <c r="AV191" s="71">
        <v>0</v>
      </c>
      <c r="AW191" s="71" t="s">
        <v>266</v>
      </c>
      <c r="AX191" s="71" t="s">
        <v>266</v>
      </c>
      <c r="AY191" s="71" t="s">
        <v>267</v>
      </c>
      <c r="AZ191" s="71" t="s">
        <v>268</v>
      </c>
      <c r="BA191" s="71" t="s">
        <v>391</v>
      </c>
      <c r="BB191" s="71" t="s">
        <v>392</v>
      </c>
      <c r="BC191" s="71">
        <v>25406154</v>
      </c>
      <c r="BD191" s="71" t="s">
        <v>393</v>
      </c>
      <c r="BE191" s="71">
        <v>0</v>
      </c>
      <c r="BF191" s="71" t="s">
        <v>270</v>
      </c>
      <c r="BG191" s="71" t="s">
        <v>270</v>
      </c>
      <c r="BH191" s="71" t="s">
        <v>271</v>
      </c>
      <c r="BI191" s="71" t="s">
        <v>429</v>
      </c>
      <c r="BJ191" s="71" t="s">
        <v>182</v>
      </c>
      <c r="BK191" s="71" t="s">
        <v>429</v>
      </c>
      <c r="BX191" s="71" t="s">
        <v>533</v>
      </c>
    </row>
    <row r="192" spans="1:76" hidden="1" x14ac:dyDescent="0.25">
      <c r="A192" s="71" t="s">
        <v>260</v>
      </c>
      <c r="B192" s="71" t="s">
        <v>278</v>
      </c>
      <c r="C192" s="71" t="s">
        <v>261</v>
      </c>
      <c r="D192" s="121">
        <v>36526</v>
      </c>
      <c r="E192" s="71" t="s">
        <v>260</v>
      </c>
      <c r="F192" s="71">
        <v>8017</v>
      </c>
      <c r="G192" s="71" t="s">
        <v>531</v>
      </c>
      <c r="H192" s="71" t="s">
        <v>537</v>
      </c>
      <c r="I192" s="71">
        <v>1</v>
      </c>
      <c r="J192" s="71" t="s">
        <v>262</v>
      </c>
      <c r="K192" s="71">
        <v>7</v>
      </c>
      <c r="L192" s="121">
        <v>45286</v>
      </c>
      <c r="M192" s="71" t="s">
        <v>529</v>
      </c>
      <c r="N192" s="71">
        <v>12</v>
      </c>
      <c r="O192" s="71" t="s">
        <v>132</v>
      </c>
      <c r="P192" s="71" t="s">
        <v>263</v>
      </c>
      <c r="Q192" s="71" t="s">
        <v>264</v>
      </c>
      <c r="R192" s="71">
        <v>1000</v>
      </c>
      <c r="S192" s="71" t="s">
        <v>285</v>
      </c>
      <c r="T192" s="71">
        <v>20</v>
      </c>
      <c r="U192" s="71">
        <v>0</v>
      </c>
      <c r="V192" s="71">
        <v>0</v>
      </c>
      <c r="W192" s="71">
        <v>0</v>
      </c>
      <c r="X192" s="71">
        <v>0</v>
      </c>
      <c r="Y192" s="71">
        <v>5</v>
      </c>
      <c r="Z192" s="71">
        <v>5</v>
      </c>
      <c r="AA192" s="71">
        <v>0</v>
      </c>
      <c r="AB192" s="71">
        <v>60</v>
      </c>
      <c r="AC192" s="71">
        <v>0</v>
      </c>
      <c r="AF192" s="71">
        <v>0</v>
      </c>
      <c r="AG192" s="71">
        <v>0</v>
      </c>
      <c r="AH192" s="71">
        <v>0</v>
      </c>
      <c r="AI192" s="71">
        <v>0</v>
      </c>
      <c r="AJ192" s="71">
        <v>1</v>
      </c>
      <c r="AK192" s="71">
        <v>1</v>
      </c>
      <c r="AL192" s="71">
        <v>0</v>
      </c>
      <c r="AM192" s="71">
        <v>12</v>
      </c>
      <c r="AN192" s="71">
        <v>0</v>
      </c>
      <c r="AQ192" s="71">
        <v>0</v>
      </c>
      <c r="AR192" s="71">
        <v>1</v>
      </c>
      <c r="AS192" s="71">
        <v>1</v>
      </c>
      <c r="AT192" s="71">
        <v>1</v>
      </c>
      <c r="AU192" s="71">
        <v>1</v>
      </c>
      <c r="AV192" s="71">
        <v>0</v>
      </c>
      <c r="AW192" s="71" t="s">
        <v>266</v>
      </c>
      <c r="AX192" s="71" t="s">
        <v>266</v>
      </c>
      <c r="AY192" s="71" t="s">
        <v>267</v>
      </c>
      <c r="AZ192" s="71" t="s">
        <v>268</v>
      </c>
      <c r="BA192" s="71" t="s">
        <v>391</v>
      </c>
      <c r="BB192" s="71" t="s">
        <v>392</v>
      </c>
      <c r="BC192" s="71">
        <v>25406154</v>
      </c>
      <c r="BD192" s="71" t="s">
        <v>393</v>
      </c>
      <c r="BE192" s="71">
        <v>0</v>
      </c>
      <c r="BF192" s="71" t="s">
        <v>270</v>
      </c>
      <c r="BG192" s="71" t="s">
        <v>270</v>
      </c>
      <c r="BH192" s="71" t="s">
        <v>271</v>
      </c>
      <c r="BI192" s="71" t="s">
        <v>429</v>
      </c>
      <c r="BJ192" s="71" t="s">
        <v>182</v>
      </c>
      <c r="BK192" s="71" t="s">
        <v>429</v>
      </c>
      <c r="BX192" s="71" t="s">
        <v>538</v>
      </c>
    </row>
    <row r="193" spans="1:76" hidden="1" x14ac:dyDescent="0.25">
      <c r="A193" s="71" t="s">
        <v>260</v>
      </c>
      <c r="B193" s="71" t="s">
        <v>278</v>
      </c>
      <c r="C193" s="71" t="s">
        <v>261</v>
      </c>
      <c r="D193" s="121">
        <v>36526</v>
      </c>
      <c r="E193" s="71" t="s">
        <v>260</v>
      </c>
      <c r="F193" s="71">
        <v>8103</v>
      </c>
      <c r="G193" s="71" t="s">
        <v>531</v>
      </c>
      <c r="H193" s="71" t="s">
        <v>539</v>
      </c>
      <c r="I193" s="71">
        <v>1</v>
      </c>
      <c r="J193" s="71" t="s">
        <v>262</v>
      </c>
      <c r="K193" s="71">
        <v>7</v>
      </c>
      <c r="L193" s="121">
        <v>45308</v>
      </c>
      <c r="M193" s="71" t="s">
        <v>418</v>
      </c>
      <c r="N193" s="71">
        <v>8</v>
      </c>
      <c r="O193" s="71" t="s">
        <v>132</v>
      </c>
      <c r="P193" s="71" t="s">
        <v>263</v>
      </c>
      <c r="Q193" s="71" t="s">
        <v>264</v>
      </c>
      <c r="R193" s="71">
        <v>1000</v>
      </c>
      <c r="S193" s="71" t="s">
        <v>285</v>
      </c>
      <c r="T193" s="71">
        <v>20</v>
      </c>
      <c r="U193" s="71">
        <v>0</v>
      </c>
      <c r="V193" s="71">
        <v>0</v>
      </c>
      <c r="W193" s="71">
        <v>0</v>
      </c>
      <c r="X193" s="71">
        <v>0</v>
      </c>
      <c r="Y193" s="71">
        <v>8</v>
      </c>
      <c r="Z193" s="71">
        <v>8</v>
      </c>
      <c r="AA193" s="71">
        <v>0</v>
      </c>
      <c r="AB193" s="71">
        <v>64</v>
      </c>
      <c r="AC193" s="71">
        <v>0</v>
      </c>
      <c r="AF193" s="71">
        <v>0</v>
      </c>
      <c r="AG193" s="71">
        <v>0</v>
      </c>
      <c r="AH193" s="71">
        <v>0</v>
      </c>
      <c r="AI193" s="71">
        <v>0</v>
      </c>
      <c r="AJ193" s="71">
        <v>1.6</v>
      </c>
      <c r="AK193" s="71">
        <v>1.6</v>
      </c>
      <c r="AL193" s="71">
        <v>0</v>
      </c>
      <c r="AM193" s="71">
        <v>12.8</v>
      </c>
      <c r="AN193" s="71">
        <v>0</v>
      </c>
      <c r="AQ193" s="71">
        <v>0</v>
      </c>
      <c r="AR193" s="71">
        <v>1</v>
      </c>
      <c r="AS193" s="71">
        <v>1</v>
      </c>
      <c r="AT193" s="71">
        <v>1</v>
      </c>
      <c r="AU193" s="71">
        <v>1</v>
      </c>
      <c r="AV193" s="71">
        <v>0</v>
      </c>
      <c r="AW193" s="71" t="s">
        <v>266</v>
      </c>
      <c r="AX193" s="71" t="s">
        <v>266</v>
      </c>
      <c r="AY193" s="71" t="s">
        <v>267</v>
      </c>
      <c r="AZ193" s="71" t="s">
        <v>268</v>
      </c>
      <c r="BA193" s="71" t="s">
        <v>391</v>
      </c>
      <c r="BB193" s="71" t="s">
        <v>392</v>
      </c>
      <c r="BC193" s="71">
        <v>25406154</v>
      </c>
      <c r="BD193" s="71" t="s">
        <v>393</v>
      </c>
      <c r="BE193" s="71">
        <v>0</v>
      </c>
      <c r="BF193" s="71" t="s">
        <v>270</v>
      </c>
      <c r="BG193" s="71" t="s">
        <v>270</v>
      </c>
      <c r="BH193" s="71" t="s">
        <v>271</v>
      </c>
      <c r="BI193" s="71" t="s">
        <v>429</v>
      </c>
      <c r="BJ193" s="71" t="s">
        <v>182</v>
      </c>
      <c r="BK193" s="71" t="s">
        <v>429</v>
      </c>
      <c r="BX193" s="71" t="s">
        <v>533</v>
      </c>
    </row>
    <row r="194" spans="1:76" hidden="1" x14ac:dyDescent="0.25">
      <c r="A194" s="71" t="s">
        <v>260</v>
      </c>
      <c r="B194" s="71" t="s">
        <v>278</v>
      </c>
      <c r="C194" s="71" t="s">
        <v>261</v>
      </c>
      <c r="D194" s="121">
        <v>36526</v>
      </c>
      <c r="E194" s="71" t="s">
        <v>260</v>
      </c>
      <c r="F194" s="71">
        <v>8072</v>
      </c>
      <c r="G194" s="71" t="s">
        <v>531</v>
      </c>
      <c r="H194" s="71" t="s">
        <v>539</v>
      </c>
      <c r="I194" s="71">
        <v>1</v>
      </c>
      <c r="J194" s="71" t="s">
        <v>262</v>
      </c>
      <c r="K194" s="71">
        <v>7</v>
      </c>
      <c r="L194" s="121">
        <v>45300</v>
      </c>
      <c r="M194" s="71" t="s">
        <v>396</v>
      </c>
      <c r="N194" s="71">
        <v>7</v>
      </c>
      <c r="O194" s="71" t="s">
        <v>132</v>
      </c>
      <c r="P194" s="71" t="s">
        <v>263</v>
      </c>
      <c r="Q194" s="71" t="s">
        <v>264</v>
      </c>
      <c r="R194" s="71">
        <v>1000</v>
      </c>
      <c r="S194" s="71" t="s">
        <v>285</v>
      </c>
      <c r="T194" s="71">
        <v>20</v>
      </c>
      <c r="U194" s="71">
        <v>0</v>
      </c>
      <c r="V194" s="71">
        <v>0</v>
      </c>
      <c r="W194" s="71">
        <v>0</v>
      </c>
      <c r="X194" s="71">
        <v>0</v>
      </c>
      <c r="Y194" s="71">
        <v>8</v>
      </c>
      <c r="Z194" s="71">
        <v>8</v>
      </c>
      <c r="AA194" s="71">
        <v>0</v>
      </c>
      <c r="AB194" s="71">
        <v>56</v>
      </c>
      <c r="AC194" s="71">
        <v>0</v>
      </c>
      <c r="AF194" s="71">
        <v>0</v>
      </c>
      <c r="AG194" s="71">
        <v>0</v>
      </c>
      <c r="AH194" s="71">
        <v>0</v>
      </c>
      <c r="AI194" s="71">
        <v>0</v>
      </c>
      <c r="AJ194" s="71">
        <v>1.6</v>
      </c>
      <c r="AK194" s="71">
        <v>1.6</v>
      </c>
      <c r="AL194" s="71">
        <v>0</v>
      </c>
      <c r="AM194" s="71">
        <v>11.2</v>
      </c>
      <c r="AN194" s="71">
        <v>0</v>
      </c>
      <c r="AQ194" s="71">
        <v>0</v>
      </c>
      <c r="AR194" s="71">
        <v>1</v>
      </c>
      <c r="AS194" s="71">
        <v>1</v>
      </c>
      <c r="AT194" s="71">
        <v>1</v>
      </c>
      <c r="AU194" s="71">
        <v>1</v>
      </c>
      <c r="AV194" s="71">
        <v>0</v>
      </c>
      <c r="AW194" s="71" t="s">
        <v>266</v>
      </c>
      <c r="AX194" s="71" t="s">
        <v>266</v>
      </c>
      <c r="AY194" s="71" t="s">
        <v>267</v>
      </c>
      <c r="AZ194" s="71" t="s">
        <v>268</v>
      </c>
      <c r="BA194" s="71" t="s">
        <v>391</v>
      </c>
      <c r="BB194" s="71" t="s">
        <v>392</v>
      </c>
      <c r="BC194" s="71">
        <v>25406154</v>
      </c>
      <c r="BD194" s="71" t="s">
        <v>393</v>
      </c>
      <c r="BE194" s="71">
        <v>0</v>
      </c>
      <c r="BF194" s="71" t="s">
        <v>270</v>
      </c>
      <c r="BG194" s="71" t="s">
        <v>270</v>
      </c>
      <c r="BH194" s="71" t="s">
        <v>271</v>
      </c>
      <c r="BI194" s="71" t="s">
        <v>429</v>
      </c>
      <c r="BJ194" s="71" t="s">
        <v>182</v>
      </c>
      <c r="BK194" s="71" t="s">
        <v>429</v>
      </c>
      <c r="BX194" s="71" t="s">
        <v>533</v>
      </c>
    </row>
    <row r="195" spans="1:76" hidden="1" x14ac:dyDescent="0.25">
      <c r="A195" s="71" t="s">
        <v>260</v>
      </c>
      <c r="B195" s="71" t="s">
        <v>278</v>
      </c>
      <c r="C195" s="71" t="s">
        <v>261</v>
      </c>
      <c r="D195" s="121">
        <v>36526</v>
      </c>
      <c r="E195" s="71" t="s">
        <v>260</v>
      </c>
      <c r="F195" s="71">
        <v>8041</v>
      </c>
      <c r="G195" s="71" t="s">
        <v>531</v>
      </c>
      <c r="H195" s="71" t="s">
        <v>539</v>
      </c>
      <c r="I195" s="71">
        <v>1</v>
      </c>
      <c r="J195" s="71" t="s">
        <v>262</v>
      </c>
      <c r="K195" s="71">
        <v>7</v>
      </c>
      <c r="L195" s="121">
        <v>45293</v>
      </c>
      <c r="M195" s="71" t="s">
        <v>450</v>
      </c>
      <c r="N195" s="71">
        <v>7</v>
      </c>
      <c r="O195" s="71" t="s">
        <v>132</v>
      </c>
      <c r="P195" s="71" t="s">
        <v>263</v>
      </c>
      <c r="Q195" s="71" t="s">
        <v>264</v>
      </c>
      <c r="R195" s="71">
        <v>1000</v>
      </c>
      <c r="S195" s="71" t="s">
        <v>285</v>
      </c>
      <c r="T195" s="71">
        <v>20</v>
      </c>
      <c r="U195" s="71">
        <v>0</v>
      </c>
      <c r="V195" s="71">
        <v>0</v>
      </c>
      <c r="W195" s="71">
        <v>0</v>
      </c>
      <c r="X195" s="71">
        <v>0</v>
      </c>
      <c r="Y195" s="71">
        <v>8</v>
      </c>
      <c r="Z195" s="71">
        <v>8</v>
      </c>
      <c r="AA195" s="71">
        <v>0</v>
      </c>
      <c r="AB195" s="71">
        <v>56</v>
      </c>
      <c r="AC195" s="71">
        <v>0</v>
      </c>
      <c r="AF195" s="71">
        <v>0</v>
      </c>
      <c r="AG195" s="71">
        <v>0</v>
      </c>
      <c r="AH195" s="71">
        <v>0</v>
      </c>
      <c r="AI195" s="71">
        <v>0</v>
      </c>
      <c r="AJ195" s="71">
        <v>1.6</v>
      </c>
      <c r="AK195" s="71">
        <v>1.6</v>
      </c>
      <c r="AL195" s="71">
        <v>0</v>
      </c>
      <c r="AM195" s="71">
        <v>11.2</v>
      </c>
      <c r="AN195" s="71">
        <v>0</v>
      </c>
      <c r="AQ195" s="71">
        <v>0</v>
      </c>
      <c r="AR195" s="71">
        <v>1</v>
      </c>
      <c r="AS195" s="71">
        <v>1</v>
      </c>
      <c r="AT195" s="71">
        <v>1</v>
      </c>
      <c r="AU195" s="71">
        <v>1</v>
      </c>
      <c r="AV195" s="71">
        <v>0</v>
      </c>
      <c r="AW195" s="71" t="s">
        <v>266</v>
      </c>
      <c r="AX195" s="71" t="s">
        <v>266</v>
      </c>
      <c r="AY195" s="71" t="s">
        <v>267</v>
      </c>
      <c r="AZ195" s="71" t="s">
        <v>268</v>
      </c>
      <c r="BA195" s="71" t="s">
        <v>391</v>
      </c>
      <c r="BB195" s="71" t="s">
        <v>392</v>
      </c>
      <c r="BC195" s="71">
        <v>25406154</v>
      </c>
      <c r="BD195" s="71" t="s">
        <v>393</v>
      </c>
      <c r="BE195" s="71">
        <v>0</v>
      </c>
      <c r="BF195" s="71" t="s">
        <v>270</v>
      </c>
      <c r="BG195" s="71" t="s">
        <v>270</v>
      </c>
      <c r="BH195" s="71" t="s">
        <v>271</v>
      </c>
      <c r="BI195" s="71" t="s">
        <v>429</v>
      </c>
      <c r="BJ195" s="71" t="s">
        <v>182</v>
      </c>
      <c r="BK195" s="71" t="s">
        <v>429</v>
      </c>
      <c r="BX195" s="71" t="s">
        <v>533</v>
      </c>
    </row>
    <row r="196" spans="1:76" hidden="1" x14ac:dyDescent="0.25">
      <c r="A196" s="71" t="s">
        <v>260</v>
      </c>
      <c r="B196" s="71" t="s">
        <v>278</v>
      </c>
      <c r="C196" s="71" t="s">
        <v>261</v>
      </c>
      <c r="D196" s="121">
        <v>36526</v>
      </c>
      <c r="E196" s="71" t="s">
        <v>260</v>
      </c>
      <c r="F196" s="71">
        <v>8017</v>
      </c>
      <c r="G196" s="71" t="s">
        <v>531</v>
      </c>
      <c r="H196" s="71" t="s">
        <v>539</v>
      </c>
      <c r="I196" s="71">
        <v>1</v>
      </c>
      <c r="J196" s="71" t="s">
        <v>262</v>
      </c>
      <c r="K196" s="71">
        <v>7</v>
      </c>
      <c r="L196" s="121">
        <v>45286</v>
      </c>
      <c r="M196" s="71" t="s">
        <v>529</v>
      </c>
      <c r="N196" s="71">
        <v>12</v>
      </c>
      <c r="O196" s="71" t="s">
        <v>132</v>
      </c>
      <c r="P196" s="71" t="s">
        <v>263</v>
      </c>
      <c r="Q196" s="71" t="s">
        <v>264</v>
      </c>
      <c r="R196" s="71">
        <v>1000</v>
      </c>
      <c r="S196" s="71" t="s">
        <v>285</v>
      </c>
      <c r="T196" s="71">
        <v>20</v>
      </c>
      <c r="U196" s="71">
        <v>0</v>
      </c>
      <c r="V196" s="71">
        <v>0</v>
      </c>
      <c r="W196" s="71">
        <v>0</v>
      </c>
      <c r="X196" s="71">
        <v>0</v>
      </c>
      <c r="Y196" s="71">
        <v>8</v>
      </c>
      <c r="Z196" s="71">
        <v>8</v>
      </c>
      <c r="AA196" s="71">
        <v>0</v>
      </c>
      <c r="AB196" s="71">
        <v>96</v>
      </c>
      <c r="AC196" s="71">
        <v>0</v>
      </c>
      <c r="AF196" s="71">
        <v>0</v>
      </c>
      <c r="AG196" s="71">
        <v>0</v>
      </c>
      <c r="AH196" s="71">
        <v>0</v>
      </c>
      <c r="AI196" s="71">
        <v>0</v>
      </c>
      <c r="AJ196" s="71">
        <v>1.6</v>
      </c>
      <c r="AK196" s="71">
        <v>1.6</v>
      </c>
      <c r="AL196" s="71">
        <v>0</v>
      </c>
      <c r="AM196" s="71">
        <v>19.2</v>
      </c>
      <c r="AN196" s="71">
        <v>0</v>
      </c>
      <c r="AQ196" s="71">
        <v>0</v>
      </c>
      <c r="AR196" s="71">
        <v>1</v>
      </c>
      <c r="AS196" s="71">
        <v>1</v>
      </c>
      <c r="AT196" s="71">
        <v>1</v>
      </c>
      <c r="AU196" s="71">
        <v>1</v>
      </c>
      <c r="AV196" s="71">
        <v>0</v>
      </c>
      <c r="AW196" s="71" t="s">
        <v>266</v>
      </c>
      <c r="AX196" s="71" t="s">
        <v>266</v>
      </c>
      <c r="AY196" s="71" t="s">
        <v>267</v>
      </c>
      <c r="AZ196" s="71" t="s">
        <v>268</v>
      </c>
      <c r="BA196" s="71" t="s">
        <v>391</v>
      </c>
      <c r="BB196" s="71" t="s">
        <v>392</v>
      </c>
      <c r="BC196" s="71">
        <v>25406154</v>
      </c>
      <c r="BD196" s="71" t="s">
        <v>393</v>
      </c>
      <c r="BE196" s="71">
        <v>0</v>
      </c>
      <c r="BF196" s="71" t="s">
        <v>270</v>
      </c>
      <c r="BG196" s="71" t="s">
        <v>270</v>
      </c>
      <c r="BH196" s="71" t="s">
        <v>271</v>
      </c>
      <c r="BI196" s="71" t="s">
        <v>429</v>
      </c>
      <c r="BJ196" s="71" t="s">
        <v>182</v>
      </c>
      <c r="BK196" s="71" t="s">
        <v>429</v>
      </c>
      <c r="BX196" s="71" t="s">
        <v>538</v>
      </c>
    </row>
    <row r="197" spans="1:76" x14ac:dyDescent="0.25">
      <c r="A197" s="71" t="s">
        <v>260</v>
      </c>
      <c r="B197" s="71" t="s">
        <v>278</v>
      </c>
      <c r="C197" s="71" t="s">
        <v>261</v>
      </c>
      <c r="D197" s="121">
        <v>36526</v>
      </c>
      <c r="E197" s="71" t="s">
        <v>260</v>
      </c>
      <c r="F197" s="71">
        <v>8118</v>
      </c>
      <c r="G197" s="71" t="s">
        <v>274</v>
      </c>
      <c r="H197" s="71" t="s">
        <v>305</v>
      </c>
      <c r="I197" s="71">
        <v>1</v>
      </c>
      <c r="J197" s="71" t="s">
        <v>276</v>
      </c>
      <c r="K197" s="71">
        <v>0</v>
      </c>
      <c r="L197" s="121">
        <v>45314</v>
      </c>
      <c r="M197" s="71" t="s">
        <v>319</v>
      </c>
      <c r="N197" s="71">
        <v>15</v>
      </c>
      <c r="O197" s="71" t="s">
        <v>129</v>
      </c>
      <c r="P197" s="71" t="s">
        <v>263</v>
      </c>
      <c r="Q197" s="71" t="s">
        <v>264</v>
      </c>
      <c r="R197" s="71">
        <v>1000</v>
      </c>
      <c r="S197" s="71" t="s">
        <v>265</v>
      </c>
      <c r="T197" s="71">
        <v>100</v>
      </c>
      <c r="U197" s="71">
        <v>1000</v>
      </c>
      <c r="V197" s="71">
        <v>0</v>
      </c>
      <c r="W197" s="71">
        <v>800</v>
      </c>
      <c r="X197" s="71">
        <v>800</v>
      </c>
      <c r="Y197" s="71">
        <v>30</v>
      </c>
      <c r="Z197" s="71">
        <v>0</v>
      </c>
      <c r="AA197" s="71">
        <v>66.67</v>
      </c>
      <c r="AB197" s="71">
        <v>450</v>
      </c>
      <c r="AC197" s="71">
        <v>1000</v>
      </c>
      <c r="AF197" s="71">
        <v>1000</v>
      </c>
      <c r="AG197" s="71">
        <v>0</v>
      </c>
      <c r="AH197" s="71">
        <v>800</v>
      </c>
      <c r="AI197" s="71">
        <v>800</v>
      </c>
      <c r="AJ197" s="71">
        <v>30</v>
      </c>
      <c r="AK197" s="71">
        <v>0</v>
      </c>
      <c r="AL197" s="71">
        <v>66.67</v>
      </c>
      <c r="AM197" s="71">
        <v>450</v>
      </c>
      <c r="AN197" s="71">
        <v>1000</v>
      </c>
      <c r="AQ197" s="71">
        <v>0</v>
      </c>
      <c r="AR197" s="71">
        <v>1</v>
      </c>
      <c r="AS197" s="71">
        <v>0</v>
      </c>
      <c r="AT197" s="71">
        <v>0</v>
      </c>
      <c r="AU197" s="71">
        <v>0</v>
      </c>
      <c r="AV197" s="71">
        <v>1</v>
      </c>
      <c r="AW197" s="71" t="s">
        <v>266</v>
      </c>
      <c r="AX197" s="71" t="s">
        <v>266</v>
      </c>
      <c r="AY197" s="71" t="s">
        <v>267</v>
      </c>
      <c r="AZ197" s="71" t="s">
        <v>268</v>
      </c>
      <c r="BA197" s="71" t="s">
        <v>540</v>
      </c>
      <c r="BB197" s="71" t="s">
        <v>541</v>
      </c>
      <c r="BC197" s="71">
        <v>35842251</v>
      </c>
      <c r="BD197" s="71" t="s">
        <v>542</v>
      </c>
      <c r="BE197" s="71">
        <v>35032267</v>
      </c>
      <c r="BF197" s="71" t="s">
        <v>269</v>
      </c>
      <c r="BG197" s="71" t="s">
        <v>270</v>
      </c>
      <c r="BH197" s="71" t="s">
        <v>271</v>
      </c>
      <c r="BI197" s="71" t="s">
        <v>122</v>
      </c>
      <c r="BJ197" s="71" t="s">
        <v>182</v>
      </c>
      <c r="BK197" s="71" t="s">
        <v>272</v>
      </c>
      <c r="BX197" s="71" t="s">
        <v>270</v>
      </c>
    </row>
    <row r="198" spans="1:76" x14ac:dyDescent="0.25">
      <c r="A198" s="71" t="s">
        <v>260</v>
      </c>
      <c r="B198" s="71" t="s">
        <v>278</v>
      </c>
      <c r="C198" s="71" t="s">
        <v>261</v>
      </c>
      <c r="D198" s="121">
        <v>36526</v>
      </c>
      <c r="E198" s="71" t="s">
        <v>260</v>
      </c>
      <c r="F198" s="71">
        <v>8051</v>
      </c>
      <c r="G198" s="71" t="s">
        <v>274</v>
      </c>
      <c r="H198" s="71" t="s">
        <v>305</v>
      </c>
      <c r="I198" s="71">
        <v>1</v>
      </c>
      <c r="J198" s="71" t="s">
        <v>276</v>
      </c>
      <c r="K198" s="71">
        <v>0</v>
      </c>
      <c r="L198" s="121">
        <v>45299</v>
      </c>
      <c r="M198" s="71" t="s">
        <v>543</v>
      </c>
      <c r="N198" s="71">
        <v>25</v>
      </c>
      <c r="O198" s="71" t="s">
        <v>129</v>
      </c>
      <c r="P198" s="71" t="s">
        <v>263</v>
      </c>
      <c r="Q198" s="71" t="s">
        <v>264</v>
      </c>
      <c r="R198" s="71">
        <v>1000</v>
      </c>
      <c r="S198" s="71" t="s">
        <v>265</v>
      </c>
      <c r="T198" s="71">
        <v>100</v>
      </c>
      <c r="U198" s="71">
        <v>1000</v>
      </c>
      <c r="V198" s="71">
        <v>500</v>
      </c>
      <c r="W198" s="71">
        <v>500</v>
      </c>
      <c r="X198" s="71">
        <v>1000</v>
      </c>
      <c r="Y198" s="71">
        <v>100</v>
      </c>
      <c r="Z198" s="71">
        <v>100</v>
      </c>
      <c r="AA198" s="71">
        <v>20</v>
      </c>
      <c r="AB198" s="71">
        <v>2500</v>
      </c>
      <c r="AC198" s="71">
        <v>500</v>
      </c>
      <c r="AF198" s="71">
        <v>1000</v>
      </c>
      <c r="AG198" s="71">
        <v>500</v>
      </c>
      <c r="AH198" s="71">
        <v>500</v>
      </c>
      <c r="AI198" s="71">
        <v>1000</v>
      </c>
      <c r="AJ198" s="71">
        <v>100</v>
      </c>
      <c r="AK198" s="71">
        <v>100</v>
      </c>
      <c r="AL198" s="71">
        <v>20</v>
      </c>
      <c r="AM198" s="71">
        <v>2500</v>
      </c>
      <c r="AN198" s="71">
        <v>500</v>
      </c>
      <c r="AQ198" s="71">
        <v>0</v>
      </c>
      <c r="AR198" s="71">
        <v>1</v>
      </c>
      <c r="AS198" s="71">
        <v>0</v>
      </c>
      <c r="AT198" s="71">
        <v>0</v>
      </c>
      <c r="AU198" s="71">
        <v>0</v>
      </c>
      <c r="AV198" s="71">
        <v>1</v>
      </c>
      <c r="AW198" s="71" t="s">
        <v>266</v>
      </c>
      <c r="AX198" s="71" t="s">
        <v>266</v>
      </c>
      <c r="AY198" s="71" t="s">
        <v>267</v>
      </c>
      <c r="AZ198" s="71" t="s">
        <v>268</v>
      </c>
      <c r="BA198" s="71" t="s">
        <v>281</v>
      </c>
      <c r="BB198" s="71" t="s">
        <v>282</v>
      </c>
      <c r="BC198" s="71">
        <v>35842251</v>
      </c>
      <c r="BD198" s="71" t="s">
        <v>542</v>
      </c>
      <c r="BE198" s="71">
        <v>35032267</v>
      </c>
      <c r="BF198" s="71" t="s">
        <v>269</v>
      </c>
      <c r="BG198" s="71" t="s">
        <v>270</v>
      </c>
      <c r="BH198" s="71" t="s">
        <v>271</v>
      </c>
      <c r="BI198" s="71" t="s">
        <v>122</v>
      </c>
      <c r="BJ198" s="71" t="s">
        <v>182</v>
      </c>
      <c r="BK198" s="71" t="s">
        <v>272</v>
      </c>
      <c r="BX198" s="71" t="s">
        <v>270</v>
      </c>
    </row>
    <row r="199" spans="1:76" hidden="1" x14ac:dyDescent="0.25">
      <c r="A199" s="71" t="s">
        <v>260</v>
      </c>
      <c r="B199" s="71" t="s">
        <v>278</v>
      </c>
      <c r="C199" s="71" t="s">
        <v>261</v>
      </c>
      <c r="D199" s="121">
        <v>36526</v>
      </c>
      <c r="E199" s="71" t="s">
        <v>260</v>
      </c>
      <c r="F199" s="71">
        <v>8111</v>
      </c>
      <c r="G199" s="71" t="s">
        <v>102</v>
      </c>
      <c r="H199" s="71" t="s">
        <v>157</v>
      </c>
      <c r="I199" s="71">
        <v>1</v>
      </c>
      <c r="J199" s="71" t="s">
        <v>389</v>
      </c>
      <c r="K199" s="71">
        <v>0</v>
      </c>
      <c r="L199" s="121">
        <v>45308</v>
      </c>
      <c r="M199" s="71" t="s">
        <v>544</v>
      </c>
      <c r="N199" s="71">
        <v>8</v>
      </c>
      <c r="O199" s="71" t="s">
        <v>67</v>
      </c>
      <c r="P199" s="71" t="s">
        <v>263</v>
      </c>
      <c r="Q199" s="71" t="s">
        <v>264</v>
      </c>
      <c r="R199" s="71">
        <v>1000</v>
      </c>
      <c r="S199" s="71" t="s">
        <v>265</v>
      </c>
      <c r="T199" s="71">
        <v>100</v>
      </c>
      <c r="U199" s="71">
        <v>1000</v>
      </c>
      <c r="V199" s="71">
        <v>800</v>
      </c>
      <c r="W199" s="71">
        <v>0</v>
      </c>
      <c r="X199" s="71">
        <v>800</v>
      </c>
      <c r="Y199" s="71">
        <v>10</v>
      </c>
      <c r="Z199" s="71">
        <v>10</v>
      </c>
      <c r="AA199" s="71">
        <v>25</v>
      </c>
      <c r="AB199" s="71">
        <v>80</v>
      </c>
      <c r="AC199" s="71">
        <v>200</v>
      </c>
      <c r="AF199" s="71">
        <v>1000</v>
      </c>
      <c r="AG199" s="71">
        <v>800</v>
      </c>
      <c r="AH199" s="71">
        <v>0</v>
      </c>
      <c r="AI199" s="71">
        <v>800</v>
      </c>
      <c r="AJ199" s="71">
        <v>10</v>
      </c>
      <c r="AK199" s="71">
        <v>10</v>
      </c>
      <c r="AL199" s="71">
        <v>25</v>
      </c>
      <c r="AM199" s="71">
        <v>80</v>
      </c>
      <c r="AN199" s="71">
        <v>200</v>
      </c>
      <c r="AQ199" s="71">
        <v>0</v>
      </c>
      <c r="AR199" s="71">
        <v>1</v>
      </c>
      <c r="AS199" s="71">
        <v>1</v>
      </c>
      <c r="AT199" s="71">
        <v>1</v>
      </c>
      <c r="AU199" s="71">
        <v>1</v>
      </c>
      <c r="AV199" s="71">
        <v>0</v>
      </c>
      <c r="AW199" s="71" t="s">
        <v>266</v>
      </c>
      <c r="AX199" s="71" t="s">
        <v>266</v>
      </c>
      <c r="AY199" s="71" t="s">
        <v>267</v>
      </c>
      <c r="AZ199" s="71" t="s">
        <v>268</v>
      </c>
      <c r="BA199" s="71" t="s">
        <v>391</v>
      </c>
      <c r="BB199" s="71" t="s">
        <v>392</v>
      </c>
      <c r="BC199" s="71">
        <v>25406154</v>
      </c>
      <c r="BD199" s="71" t="s">
        <v>393</v>
      </c>
      <c r="BE199" s="71">
        <v>0</v>
      </c>
      <c r="BF199" s="71" t="s">
        <v>270</v>
      </c>
      <c r="BG199" s="71" t="s">
        <v>270</v>
      </c>
      <c r="BH199" s="71" t="s">
        <v>271</v>
      </c>
      <c r="BI199" s="71" t="s">
        <v>102</v>
      </c>
      <c r="BJ199" s="71" t="s">
        <v>182</v>
      </c>
      <c r="BK199" s="71" t="s">
        <v>545</v>
      </c>
      <c r="BX199" s="71" t="s">
        <v>546</v>
      </c>
    </row>
    <row r="200" spans="1:76" hidden="1" x14ac:dyDescent="0.25">
      <c r="A200" s="71" t="s">
        <v>260</v>
      </c>
      <c r="B200" s="71" t="s">
        <v>278</v>
      </c>
      <c r="C200" s="71" t="s">
        <v>261</v>
      </c>
      <c r="D200" s="121">
        <v>36526</v>
      </c>
      <c r="E200" s="71" t="s">
        <v>260</v>
      </c>
      <c r="F200" s="71">
        <v>8073</v>
      </c>
      <c r="G200" s="71" t="s">
        <v>102</v>
      </c>
      <c r="H200" s="71" t="s">
        <v>157</v>
      </c>
      <c r="I200" s="71">
        <v>1</v>
      </c>
      <c r="J200" s="71" t="s">
        <v>389</v>
      </c>
      <c r="K200" s="71">
        <v>0</v>
      </c>
      <c r="L200" s="121">
        <v>45300</v>
      </c>
      <c r="M200" s="71" t="s">
        <v>460</v>
      </c>
      <c r="N200" s="71">
        <v>7</v>
      </c>
      <c r="O200" s="71" t="s">
        <v>67</v>
      </c>
      <c r="P200" s="71" t="s">
        <v>263</v>
      </c>
      <c r="Q200" s="71" t="s">
        <v>264</v>
      </c>
      <c r="R200" s="71">
        <v>1000</v>
      </c>
      <c r="S200" s="71" t="s">
        <v>265</v>
      </c>
      <c r="T200" s="71">
        <v>100</v>
      </c>
      <c r="U200" s="71">
        <v>780</v>
      </c>
      <c r="V200" s="71">
        <v>400</v>
      </c>
      <c r="W200" s="71">
        <v>600</v>
      </c>
      <c r="X200" s="71">
        <v>1000</v>
      </c>
      <c r="Y200" s="71">
        <v>10</v>
      </c>
      <c r="Z200" s="71">
        <v>10</v>
      </c>
      <c r="AA200" s="71">
        <v>54.29</v>
      </c>
      <c r="AB200" s="71">
        <v>70</v>
      </c>
      <c r="AC200" s="71">
        <v>380</v>
      </c>
      <c r="AF200" s="71">
        <v>780</v>
      </c>
      <c r="AG200" s="71">
        <v>400</v>
      </c>
      <c r="AH200" s="71">
        <v>600</v>
      </c>
      <c r="AI200" s="71">
        <v>1000</v>
      </c>
      <c r="AJ200" s="71">
        <v>10</v>
      </c>
      <c r="AK200" s="71">
        <v>10</v>
      </c>
      <c r="AL200" s="71">
        <v>54.29</v>
      </c>
      <c r="AM200" s="71">
        <v>70</v>
      </c>
      <c r="AN200" s="71">
        <v>380</v>
      </c>
      <c r="AQ200" s="71">
        <v>0</v>
      </c>
      <c r="AR200" s="71">
        <v>1</v>
      </c>
      <c r="AS200" s="71">
        <v>1</v>
      </c>
      <c r="AT200" s="71">
        <v>1</v>
      </c>
      <c r="AU200" s="71">
        <v>1</v>
      </c>
      <c r="AV200" s="71">
        <v>0</v>
      </c>
      <c r="AW200" s="71" t="s">
        <v>266</v>
      </c>
      <c r="AX200" s="71" t="s">
        <v>266</v>
      </c>
      <c r="AY200" s="71" t="s">
        <v>267</v>
      </c>
      <c r="AZ200" s="71" t="s">
        <v>268</v>
      </c>
      <c r="BA200" s="71" t="s">
        <v>391</v>
      </c>
      <c r="BB200" s="71" t="s">
        <v>392</v>
      </c>
      <c r="BC200" s="71">
        <v>25406154</v>
      </c>
      <c r="BD200" s="71" t="s">
        <v>393</v>
      </c>
      <c r="BE200" s="71">
        <v>0</v>
      </c>
      <c r="BF200" s="71" t="s">
        <v>270</v>
      </c>
      <c r="BG200" s="71" t="s">
        <v>270</v>
      </c>
      <c r="BH200" s="71" t="s">
        <v>271</v>
      </c>
      <c r="BI200" s="71" t="s">
        <v>102</v>
      </c>
      <c r="BJ200" s="71" t="s">
        <v>182</v>
      </c>
      <c r="BK200" s="71" t="s">
        <v>545</v>
      </c>
      <c r="BX200" s="71" t="s">
        <v>546</v>
      </c>
    </row>
    <row r="201" spans="1:76" hidden="1" x14ac:dyDescent="0.25">
      <c r="A201" s="71" t="s">
        <v>260</v>
      </c>
      <c r="B201" s="71" t="s">
        <v>278</v>
      </c>
      <c r="C201" s="71" t="s">
        <v>261</v>
      </c>
      <c r="D201" s="121">
        <v>36526</v>
      </c>
      <c r="E201" s="71" t="s">
        <v>260</v>
      </c>
      <c r="F201" s="71">
        <v>8042</v>
      </c>
      <c r="G201" s="71" t="s">
        <v>102</v>
      </c>
      <c r="H201" s="71" t="s">
        <v>157</v>
      </c>
      <c r="I201" s="71">
        <v>1</v>
      </c>
      <c r="J201" s="71" t="s">
        <v>389</v>
      </c>
      <c r="K201" s="71">
        <v>0</v>
      </c>
      <c r="L201" s="121">
        <v>45293</v>
      </c>
      <c r="M201" s="71" t="s">
        <v>547</v>
      </c>
      <c r="N201" s="71">
        <v>7</v>
      </c>
      <c r="O201" s="71" t="s">
        <v>67</v>
      </c>
      <c r="P201" s="71" t="s">
        <v>263</v>
      </c>
      <c r="Q201" s="71" t="s">
        <v>264</v>
      </c>
      <c r="R201" s="71">
        <v>1000</v>
      </c>
      <c r="S201" s="71" t="s">
        <v>265</v>
      </c>
      <c r="T201" s="71">
        <v>100</v>
      </c>
      <c r="U201" s="71">
        <v>1000</v>
      </c>
      <c r="V201" s="71">
        <v>780</v>
      </c>
      <c r="W201" s="71">
        <v>0</v>
      </c>
      <c r="X201" s="71">
        <v>780</v>
      </c>
      <c r="Y201" s="71">
        <v>10</v>
      </c>
      <c r="Z201" s="71">
        <v>10</v>
      </c>
      <c r="AA201" s="71">
        <v>31.43</v>
      </c>
      <c r="AB201" s="71">
        <v>70</v>
      </c>
      <c r="AC201" s="71">
        <v>220</v>
      </c>
      <c r="AF201" s="71">
        <v>1000</v>
      </c>
      <c r="AG201" s="71">
        <v>780</v>
      </c>
      <c r="AH201" s="71">
        <v>0</v>
      </c>
      <c r="AI201" s="71">
        <v>780</v>
      </c>
      <c r="AJ201" s="71">
        <v>10</v>
      </c>
      <c r="AK201" s="71">
        <v>10</v>
      </c>
      <c r="AL201" s="71">
        <v>31.43</v>
      </c>
      <c r="AM201" s="71">
        <v>70</v>
      </c>
      <c r="AN201" s="71">
        <v>220</v>
      </c>
      <c r="AQ201" s="71">
        <v>0</v>
      </c>
      <c r="AR201" s="71">
        <v>1</v>
      </c>
      <c r="AS201" s="71">
        <v>1</v>
      </c>
      <c r="AT201" s="71">
        <v>1</v>
      </c>
      <c r="AU201" s="71">
        <v>1</v>
      </c>
      <c r="AV201" s="71">
        <v>0</v>
      </c>
      <c r="AW201" s="71" t="s">
        <v>266</v>
      </c>
      <c r="AX201" s="71" t="s">
        <v>266</v>
      </c>
      <c r="AY201" s="71" t="s">
        <v>267</v>
      </c>
      <c r="AZ201" s="71" t="s">
        <v>268</v>
      </c>
      <c r="BA201" s="71" t="s">
        <v>391</v>
      </c>
      <c r="BB201" s="71" t="s">
        <v>392</v>
      </c>
      <c r="BC201" s="71">
        <v>25406154</v>
      </c>
      <c r="BD201" s="71" t="s">
        <v>393</v>
      </c>
      <c r="BE201" s="71">
        <v>0</v>
      </c>
      <c r="BF201" s="71" t="s">
        <v>270</v>
      </c>
      <c r="BG201" s="71" t="s">
        <v>270</v>
      </c>
      <c r="BH201" s="71" t="s">
        <v>271</v>
      </c>
      <c r="BI201" s="71" t="s">
        <v>102</v>
      </c>
      <c r="BJ201" s="71" t="s">
        <v>182</v>
      </c>
      <c r="BK201" s="71" t="s">
        <v>545</v>
      </c>
      <c r="BX201" s="71" t="s">
        <v>546</v>
      </c>
    </row>
    <row r="202" spans="1:76" hidden="1" x14ac:dyDescent="0.25">
      <c r="A202" s="71" t="s">
        <v>260</v>
      </c>
      <c r="B202" s="71" t="s">
        <v>278</v>
      </c>
      <c r="C202" s="71" t="s">
        <v>261</v>
      </c>
      <c r="D202" s="121">
        <v>36526</v>
      </c>
      <c r="E202" s="71" t="s">
        <v>260</v>
      </c>
      <c r="F202" s="71">
        <v>8018</v>
      </c>
      <c r="G202" s="71" t="s">
        <v>102</v>
      </c>
      <c r="H202" s="71" t="s">
        <v>157</v>
      </c>
      <c r="I202" s="71">
        <v>1</v>
      </c>
      <c r="J202" s="71" t="s">
        <v>389</v>
      </c>
      <c r="K202" s="71">
        <v>0</v>
      </c>
      <c r="L202" s="121">
        <v>45286</v>
      </c>
      <c r="M202" s="71" t="s">
        <v>548</v>
      </c>
      <c r="N202" s="71">
        <v>12</v>
      </c>
      <c r="O202" s="71" t="s">
        <v>67</v>
      </c>
      <c r="P202" s="71" t="s">
        <v>263</v>
      </c>
      <c r="Q202" s="71" t="s">
        <v>264</v>
      </c>
      <c r="R202" s="71">
        <v>1000</v>
      </c>
      <c r="S202" s="71" t="s">
        <v>265</v>
      </c>
      <c r="T202" s="71">
        <v>100</v>
      </c>
      <c r="U202" s="71">
        <v>730</v>
      </c>
      <c r="V202" s="71">
        <v>620</v>
      </c>
      <c r="W202" s="71">
        <v>380</v>
      </c>
      <c r="X202" s="71">
        <v>1000</v>
      </c>
      <c r="Y202" s="71">
        <v>10</v>
      </c>
      <c r="Z202" s="71">
        <v>10</v>
      </c>
      <c r="AA202" s="71">
        <v>9.17</v>
      </c>
      <c r="AB202" s="71">
        <v>120</v>
      </c>
      <c r="AC202" s="71">
        <v>110</v>
      </c>
      <c r="AF202" s="71">
        <v>730</v>
      </c>
      <c r="AG202" s="71">
        <v>620</v>
      </c>
      <c r="AH202" s="71">
        <v>380</v>
      </c>
      <c r="AI202" s="71">
        <v>1000</v>
      </c>
      <c r="AJ202" s="71">
        <v>10</v>
      </c>
      <c r="AK202" s="71">
        <v>10</v>
      </c>
      <c r="AL202" s="71">
        <v>9.17</v>
      </c>
      <c r="AM202" s="71">
        <v>120</v>
      </c>
      <c r="AN202" s="71">
        <v>110</v>
      </c>
      <c r="AQ202" s="71">
        <v>0</v>
      </c>
      <c r="AR202" s="71">
        <v>1</v>
      </c>
      <c r="AS202" s="71">
        <v>1</v>
      </c>
      <c r="AT202" s="71">
        <v>1</v>
      </c>
      <c r="AU202" s="71">
        <v>1</v>
      </c>
      <c r="AV202" s="71">
        <v>0</v>
      </c>
      <c r="AW202" s="71" t="s">
        <v>266</v>
      </c>
      <c r="AX202" s="71" t="s">
        <v>266</v>
      </c>
      <c r="AY202" s="71" t="s">
        <v>267</v>
      </c>
      <c r="AZ202" s="71" t="s">
        <v>268</v>
      </c>
      <c r="BA202" s="71" t="s">
        <v>391</v>
      </c>
      <c r="BB202" s="71" t="s">
        <v>392</v>
      </c>
      <c r="BC202" s="71">
        <v>25406154</v>
      </c>
      <c r="BD202" s="71" t="s">
        <v>393</v>
      </c>
      <c r="BE202" s="71">
        <v>0</v>
      </c>
      <c r="BF202" s="71" t="s">
        <v>270</v>
      </c>
      <c r="BG202" s="71" t="s">
        <v>270</v>
      </c>
      <c r="BH202" s="71" t="s">
        <v>271</v>
      </c>
      <c r="BI202" s="71" t="s">
        <v>102</v>
      </c>
      <c r="BJ202" s="71" t="s">
        <v>182</v>
      </c>
      <c r="BK202" s="71" t="s">
        <v>545</v>
      </c>
      <c r="BX202" s="71" t="s">
        <v>549</v>
      </c>
    </row>
    <row r="203" spans="1:76" hidden="1" x14ac:dyDescent="0.25">
      <c r="A203" s="71" t="s">
        <v>260</v>
      </c>
      <c r="B203" s="71" t="s">
        <v>278</v>
      </c>
      <c r="C203" s="71" t="s">
        <v>261</v>
      </c>
      <c r="D203" s="121">
        <v>36526</v>
      </c>
      <c r="E203" s="71" t="s">
        <v>260</v>
      </c>
      <c r="F203" s="71">
        <v>8111</v>
      </c>
      <c r="G203" s="71" t="s">
        <v>102</v>
      </c>
      <c r="H203" s="71" t="s">
        <v>158</v>
      </c>
      <c r="I203" s="71">
        <v>1</v>
      </c>
      <c r="J203" s="71" t="s">
        <v>389</v>
      </c>
      <c r="K203" s="71">
        <v>0</v>
      </c>
      <c r="L203" s="121">
        <v>45308</v>
      </c>
      <c r="M203" s="71" t="s">
        <v>550</v>
      </c>
      <c r="N203" s="71">
        <v>8</v>
      </c>
      <c r="O203" s="71" t="s">
        <v>67</v>
      </c>
      <c r="P203" s="71" t="s">
        <v>263</v>
      </c>
      <c r="Q203" s="71" t="s">
        <v>264</v>
      </c>
      <c r="R203" s="71">
        <v>1000</v>
      </c>
      <c r="S203" s="71" t="s">
        <v>265</v>
      </c>
      <c r="T203" s="71">
        <v>100</v>
      </c>
      <c r="U203" s="71">
        <v>1000</v>
      </c>
      <c r="V203" s="71">
        <v>870</v>
      </c>
      <c r="W203" s="71">
        <v>0</v>
      </c>
      <c r="X203" s="71">
        <v>870</v>
      </c>
      <c r="Y203" s="71">
        <v>10</v>
      </c>
      <c r="Z203" s="71">
        <v>10</v>
      </c>
      <c r="AA203" s="71">
        <v>16.25</v>
      </c>
      <c r="AB203" s="71">
        <v>80</v>
      </c>
      <c r="AC203" s="71">
        <v>130</v>
      </c>
      <c r="AF203" s="71">
        <v>1000</v>
      </c>
      <c r="AG203" s="71">
        <v>870</v>
      </c>
      <c r="AH203" s="71">
        <v>0</v>
      </c>
      <c r="AI203" s="71">
        <v>870</v>
      </c>
      <c r="AJ203" s="71">
        <v>10</v>
      </c>
      <c r="AK203" s="71">
        <v>10</v>
      </c>
      <c r="AL203" s="71">
        <v>16.25</v>
      </c>
      <c r="AM203" s="71">
        <v>80</v>
      </c>
      <c r="AN203" s="71">
        <v>130</v>
      </c>
      <c r="AQ203" s="71">
        <v>0</v>
      </c>
      <c r="AR203" s="71">
        <v>1</v>
      </c>
      <c r="AS203" s="71">
        <v>1</v>
      </c>
      <c r="AT203" s="71">
        <v>1</v>
      </c>
      <c r="AU203" s="71">
        <v>1</v>
      </c>
      <c r="AV203" s="71">
        <v>0</v>
      </c>
      <c r="AW203" s="71" t="s">
        <v>266</v>
      </c>
      <c r="AX203" s="71" t="s">
        <v>266</v>
      </c>
      <c r="AY203" s="71" t="s">
        <v>267</v>
      </c>
      <c r="AZ203" s="71" t="s">
        <v>268</v>
      </c>
      <c r="BA203" s="71" t="s">
        <v>391</v>
      </c>
      <c r="BB203" s="71" t="s">
        <v>392</v>
      </c>
      <c r="BC203" s="71">
        <v>25406154</v>
      </c>
      <c r="BD203" s="71" t="s">
        <v>393</v>
      </c>
      <c r="BE203" s="71">
        <v>0</v>
      </c>
      <c r="BF203" s="71" t="s">
        <v>270</v>
      </c>
      <c r="BG203" s="71" t="s">
        <v>270</v>
      </c>
      <c r="BH203" s="71" t="s">
        <v>271</v>
      </c>
      <c r="BI203" s="71" t="s">
        <v>102</v>
      </c>
      <c r="BJ203" s="71" t="s">
        <v>182</v>
      </c>
      <c r="BK203" s="71" t="s">
        <v>545</v>
      </c>
      <c r="BX203" s="71" t="s">
        <v>546</v>
      </c>
    </row>
    <row r="204" spans="1:76" hidden="1" x14ac:dyDescent="0.25">
      <c r="A204" s="71" t="s">
        <v>260</v>
      </c>
      <c r="B204" s="71" t="s">
        <v>278</v>
      </c>
      <c r="C204" s="71" t="s">
        <v>261</v>
      </c>
      <c r="D204" s="121">
        <v>36526</v>
      </c>
      <c r="E204" s="71" t="s">
        <v>260</v>
      </c>
      <c r="F204" s="71">
        <v>8073</v>
      </c>
      <c r="G204" s="71" t="s">
        <v>102</v>
      </c>
      <c r="H204" s="71" t="s">
        <v>158</v>
      </c>
      <c r="I204" s="71">
        <v>1</v>
      </c>
      <c r="J204" s="71" t="s">
        <v>389</v>
      </c>
      <c r="K204" s="71">
        <v>0</v>
      </c>
      <c r="L204" s="121">
        <v>45300</v>
      </c>
      <c r="M204" s="71" t="s">
        <v>460</v>
      </c>
      <c r="N204" s="71">
        <v>7</v>
      </c>
      <c r="O204" s="71" t="s">
        <v>67</v>
      </c>
      <c r="P204" s="71" t="s">
        <v>263</v>
      </c>
      <c r="Q204" s="71" t="s">
        <v>264</v>
      </c>
      <c r="R204" s="71">
        <v>1000</v>
      </c>
      <c r="S204" s="71" t="s">
        <v>265</v>
      </c>
      <c r="T204" s="71">
        <v>100</v>
      </c>
      <c r="U204" s="71">
        <v>820</v>
      </c>
      <c r="V204" s="71">
        <v>800</v>
      </c>
      <c r="W204" s="71">
        <v>200</v>
      </c>
      <c r="X204" s="71">
        <v>1000</v>
      </c>
      <c r="Y204" s="71">
        <v>10</v>
      </c>
      <c r="Z204" s="71">
        <v>10</v>
      </c>
      <c r="AA204" s="71">
        <v>2.86</v>
      </c>
      <c r="AB204" s="71">
        <v>70</v>
      </c>
      <c r="AC204" s="71">
        <v>20</v>
      </c>
      <c r="AF204" s="71">
        <v>820</v>
      </c>
      <c r="AG204" s="71">
        <v>800</v>
      </c>
      <c r="AH204" s="71">
        <v>200</v>
      </c>
      <c r="AI204" s="71">
        <v>1000</v>
      </c>
      <c r="AJ204" s="71">
        <v>10</v>
      </c>
      <c r="AK204" s="71">
        <v>10</v>
      </c>
      <c r="AL204" s="71">
        <v>2.86</v>
      </c>
      <c r="AM204" s="71">
        <v>70</v>
      </c>
      <c r="AN204" s="71">
        <v>20</v>
      </c>
      <c r="AQ204" s="71">
        <v>0</v>
      </c>
      <c r="AR204" s="71">
        <v>1</v>
      </c>
      <c r="AS204" s="71">
        <v>1</v>
      </c>
      <c r="AT204" s="71">
        <v>1</v>
      </c>
      <c r="AU204" s="71">
        <v>1</v>
      </c>
      <c r="AV204" s="71">
        <v>0</v>
      </c>
      <c r="AW204" s="71" t="s">
        <v>266</v>
      </c>
      <c r="AX204" s="71" t="s">
        <v>266</v>
      </c>
      <c r="AY204" s="71" t="s">
        <v>267</v>
      </c>
      <c r="AZ204" s="71" t="s">
        <v>268</v>
      </c>
      <c r="BA204" s="71" t="s">
        <v>391</v>
      </c>
      <c r="BB204" s="71" t="s">
        <v>392</v>
      </c>
      <c r="BC204" s="71">
        <v>25406154</v>
      </c>
      <c r="BD204" s="71" t="s">
        <v>393</v>
      </c>
      <c r="BE204" s="71">
        <v>0</v>
      </c>
      <c r="BF204" s="71" t="s">
        <v>270</v>
      </c>
      <c r="BG204" s="71" t="s">
        <v>270</v>
      </c>
      <c r="BH204" s="71" t="s">
        <v>271</v>
      </c>
      <c r="BI204" s="71" t="s">
        <v>102</v>
      </c>
      <c r="BJ204" s="71" t="s">
        <v>182</v>
      </c>
      <c r="BK204" s="71" t="s">
        <v>545</v>
      </c>
      <c r="BX204" s="71" t="s">
        <v>546</v>
      </c>
    </row>
    <row r="205" spans="1:76" hidden="1" x14ac:dyDescent="0.25">
      <c r="A205" s="71" t="s">
        <v>260</v>
      </c>
      <c r="B205" s="71" t="s">
        <v>278</v>
      </c>
      <c r="C205" s="71" t="s">
        <v>261</v>
      </c>
      <c r="D205" s="121">
        <v>36526</v>
      </c>
      <c r="E205" s="71" t="s">
        <v>260</v>
      </c>
      <c r="F205" s="71">
        <v>8042</v>
      </c>
      <c r="G205" s="71" t="s">
        <v>102</v>
      </c>
      <c r="H205" s="71" t="s">
        <v>158</v>
      </c>
      <c r="I205" s="71">
        <v>1</v>
      </c>
      <c r="J205" s="71" t="s">
        <v>389</v>
      </c>
      <c r="K205" s="71">
        <v>0</v>
      </c>
      <c r="L205" s="121">
        <v>45293</v>
      </c>
      <c r="M205" s="71" t="s">
        <v>547</v>
      </c>
      <c r="N205" s="71">
        <v>7</v>
      </c>
      <c r="O205" s="71" t="s">
        <v>67</v>
      </c>
      <c r="P205" s="71" t="s">
        <v>263</v>
      </c>
      <c r="Q205" s="71" t="s">
        <v>264</v>
      </c>
      <c r="R205" s="71">
        <v>1000</v>
      </c>
      <c r="S205" s="71" t="s">
        <v>265</v>
      </c>
      <c r="T205" s="71">
        <v>100</v>
      </c>
      <c r="U205" s="71">
        <v>1000</v>
      </c>
      <c r="V205" s="71">
        <v>820</v>
      </c>
      <c r="W205" s="71">
        <v>0</v>
      </c>
      <c r="X205" s="71">
        <v>820</v>
      </c>
      <c r="Y205" s="71">
        <v>10</v>
      </c>
      <c r="Z205" s="71">
        <v>10</v>
      </c>
      <c r="AA205" s="71">
        <v>25.71</v>
      </c>
      <c r="AB205" s="71">
        <v>70</v>
      </c>
      <c r="AC205" s="71">
        <v>180</v>
      </c>
      <c r="AF205" s="71">
        <v>1000</v>
      </c>
      <c r="AG205" s="71">
        <v>820</v>
      </c>
      <c r="AH205" s="71">
        <v>0</v>
      </c>
      <c r="AI205" s="71">
        <v>820</v>
      </c>
      <c r="AJ205" s="71">
        <v>10</v>
      </c>
      <c r="AK205" s="71">
        <v>10</v>
      </c>
      <c r="AL205" s="71">
        <v>25.71</v>
      </c>
      <c r="AM205" s="71">
        <v>70</v>
      </c>
      <c r="AN205" s="71">
        <v>180</v>
      </c>
      <c r="AQ205" s="71">
        <v>0</v>
      </c>
      <c r="AR205" s="71">
        <v>1</v>
      </c>
      <c r="AS205" s="71">
        <v>1</v>
      </c>
      <c r="AT205" s="71">
        <v>1</v>
      </c>
      <c r="AU205" s="71">
        <v>1</v>
      </c>
      <c r="AV205" s="71">
        <v>0</v>
      </c>
      <c r="AW205" s="71" t="s">
        <v>266</v>
      </c>
      <c r="AX205" s="71" t="s">
        <v>266</v>
      </c>
      <c r="AY205" s="71" t="s">
        <v>267</v>
      </c>
      <c r="AZ205" s="71" t="s">
        <v>268</v>
      </c>
      <c r="BA205" s="71" t="s">
        <v>391</v>
      </c>
      <c r="BB205" s="71" t="s">
        <v>392</v>
      </c>
      <c r="BC205" s="71">
        <v>25406154</v>
      </c>
      <c r="BD205" s="71" t="s">
        <v>393</v>
      </c>
      <c r="BE205" s="71">
        <v>0</v>
      </c>
      <c r="BF205" s="71" t="s">
        <v>270</v>
      </c>
      <c r="BG205" s="71" t="s">
        <v>270</v>
      </c>
      <c r="BH205" s="71" t="s">
        <v>271</v>
      </c>
      <c r="BI205" s="71" t="s">
        <v>102</v>
      </c>
      <c r="BJ205" s="71" t="s">
        <v>182</v>
      </c>
      <c r="BK205" s="71" t="s">
        <v>545</v>
      </c>
      <c r="BX205" s="71" t="s">
        <v>546</v>
      </c>
    </row>
    <row r="206" spans="1:76" hidden="1" x14ac:dyDescent="0.25">
      <c r="A206" s="71" t="s">
        <v>260</v>
      </c>
      <c r="B206" s="71" t="s">
        <v>278</v>
      </c>
      <c r="C206" s="71" t="s">
        <v>261</v>
      </c>
      <c r="D206" s="121">
        <v>36526</v>
      </c>
      <c r="E206" s="71" t="s">
        <v>260</v>
      </c>
      <c r="F206" s="71">
        <v>8018</v>
      </c>
      <c r="G206" s="71" t="s">
        <v>102</v>
      </c>
      <c r="H206" s="71" t="s">
        <v>158</v>
      </c>
      <c r="I206" s="71">
        <v>1</v>
      </c>
      <c r="J206" s="71" t="s">
        <v>389</v>
      </c>
      <c r="K206" s="71">
        <v>0</v>
      </c>
      <c r="L206" s="121">
        <v>45286</v>
      </c>
      <c r="M206" s="71" t="s">
        <v>548</v>
      </c>
      <c r="N206" s="71">
        <v>12</v>
      </c>
      <c r="O206" s="71" t="s">
        <v>67</v>
      </c>
      <c r="P206" s="71" t="s">
        <v>263</v>
      </c>
      <c r="Q206" s="71" t="s">
        <v>264</v>
      </c>
      <c r="R206" s="71">
        <v>1000</v>
      </c>
      <c r="S206" s="71" t="s">
        <v>265</v>
      </c>
      <c r="T206" s="71">
        <v>100</v>
      </c>
      <c r="U206" s="71">
        <v>620</v>
      </c>
      <c r="V206" s="71">
        <v>550</v>
      </c>
      <c r="W206" s="71">
        <v>450</v>
      </c>
      <c r="X206" s="71">
        <v>1000</v>
      </c>
      <c r="Y206" s="71">
        <v>10</v>
      </c>
      <c r="Z206" s="71">
        <v>10</v>
      </c>
      <c r="AA206" s="71">
        <v>5.83</v>
      </c>
      <c r="AB206" s="71">
        <v>120</v>
      </c>
      <c r="AC206" s="71">
        <v>70</v>
      </c>
      <c r="AF206" s="71">
        <v>620</v>
      </c>
      <c r="AG206" s="71">
        <v>550</v>
      </c>
      <c r="AH206" s="71">
        <v>450</v>
      </c>
      <c r="AI206" s="71">
        <v>1000</v>
      </c>
      <c r="AJ206" s="71">
        <v>10</v>
      </c>
      <c r="AK206" s="71">
        <v>10</v>
      </c>
      <c r="AL206" s="71">
        <v>5.83</v>
      </c>
      <c r="AM206" s="71">
        <v>120</v>
      </c>
      <c r="AN206" s="71">
        <v>70</v>
      </c>
      <c r="AQ206" s="71">
        <v>0</v>
      </c>
      <c r="AR206" s="71">
        <v>1</v>
      </c>
      <c r="AS206" s="71">
        <v>1</v>
      </c>
      <c r="AT206" s="71">
        <v>1</v>
      </c>
      <c r="AU206" s="71">
        <v>1</v>
      </c>
      <c r="AV206" s="71">
        <v>0</v>
      </c>
      <c r="AW206" s="71" t="s">
        <v>266</v>
      </c>
      <c r="AX206" s="71" t="s">
        <v>266</v>
      </c>
      <c r="AY206" s="71" t="s">
        <v>267</v>
      </c>
      <c r="AZ206" s="71" t="s">
        <v>268</v>
      </c>
      <c r="BA206" s="71" t="s">
        <v>391</v>
      </c>
      <c r="BB206" s="71" t="s">
        <v>392</v>
      </c>
      <c r="BC206" s="71">
        <v>25406154</v>
      </c>
      <c r="BD206" s="71" t="s">
        <v>393</v>
      </c>
      <c r="BE206" s="71">
        <v>0</v>
      </c>
      <c r="BF206" s="71" t="s">
        <v>270</v>
      </c>
      <c r="BG206" s="71" t="s">
        <v>270</v>
      </c>
      <c r="BH206" s="71" t="s">
        <v>271</v>
      </c>
      <c r="BI206" s="71" t="s">
        <v>102</v>
      </c>
      <c r="BJ206" s="71" t="s">
        <v>182</v>
      </c>
      <c r="BK206" s="71" t="s">
        <v>545</v>
      </c>
      <c r="BX206" s="71" t="s">
        <v>551</v>
      </c>
    </row>
    <row r="207" spans="1:76" hidden="1" x14ac:dyDescent="0.25">
      <c r="A207" s="71" t="s">
        <v>260</v>
      </c>
      <c r="B207" s="71" t="s">
        <v>278</v>
      </c>
      <c r="C207" s="71" t="s">
        <v>261</v>
      </c>
      <c r="D207" s="121">
        <v>36526</v>
      </c>
      <c r="E207" s="71" t="s">
        <v>260</v>
      </c>
      <c r="F207" s="71">
        <v>8111</v>
      </c>
      <c r="G207" s="71" t="s">
        <v>102</v>
      </c>
      <c r="H207" s="71" t="s">
        <v>159</v>
      </c>
      <c r="I207" s="71">
        <v>1</v>
      </c>
      <c r="J207" s="71" t="s">
        <v>427</v>
      </c>
      <c r="K207" s="71">
        <v>7</v>
      </c>
      <c r="L207" s="121">
        <v>45308</v>
      </c>
      <c r="M207" s="71" t="s">
        <v>550</v>
      </c>
      <c r="N207" s="71">
        <v>8</v>
      </c>
      <c r="O207" s="71" t="s">
        <v>108</v>
      </c>
      <c r="P207" s="71" t="s">
        <v>263</v>
      </c>
      <c r="Q207" s="71" t="s">
        <v>264</v>
      </c>
      <c r="R207" s="71">
        <v>1000</v>
      </c>
      <c r="S207" s="71" t="s">
        <v>265</v>
      </c>
      <c r="T207" s="71">
        <v>100</v>
      </c>
      <c r="U207" s="71">
        <v>800</v>
      </c>
      <c r="V207" s="71">
        <v>590</v>
      </c>
      <c r="W207" s="71">
        <v>0</v>
      </c>
      <c r="X207" s="71">
        <v>590</v>
      </c>
      <c r="Y207" s="71">
        <v>30</v>
      </c>
      <c r="Z207" s="71">
        <v>30</v>
      </c>
      <c r="AA207" s="71">
        <v>26.25</v>
      </c>
      <c r="AB207" s="71">
        <v>240</v>
      </c>
      <c r="AC207" s="71">
        <v>210</v>
      </c>
      <c r="AF207" s="71">
        <v>800</v>
      </c>
      <c r="AG207" s="71">
        <v>590</v>
      </c>
      <c r="AH207" s="71">
        <v>0</v>
      </c>
      <c r="AI207" s="71">
        <v>590</v>
      </c>
      <c r="AJ207" s="71">
        <v>30</v>
      </c>
      <c r="AK207" s="71">
        <v>30</v>
      </c>
      <c r="AL207" s="71">
        <v>26.25</v>
      </c>
      <c r="AM207" s="71">
        <v>240</v>
      </c>
      <c r="AN207" s="71">
        <v>210</v>
      </c>
      <c r="AQ207" s="71">
        <v>0</v>
      </c>
      <c r="AR207" s="71">
        <v>1</v>
      </c>
      <c r="AS207" s="71">
        <v>1</v>
      </c>
      <c r="AT207" s="71">
        <v>1</v>
      </c>
      <c r="AU207" s="71">
        <v>1</v>
      </c>
      <c r="AV207" s="71">
        <v>1</v>
      </c>
      <c r="AW207" s="71" t="s">
        <v>400</v>
      </c>
      <c r="AX207" s="71" t="s">
        <v>552</v>
      </c>
      <c r="AY207" s="71" t="s">
        <v>553</v>
      </c>
      <c r="AZ207" s="71" t="s">
        <v>268</v>
      </c>
      <c r="BA207" s="71" t="s">
        <v>391</v>
      </c>
      <c r="BB207" s="71" t="s">
        <v>392</v>
      </c>
      <c r="BC207" s="71">
        <v>25406154</v>
      </c>
      <c r="BD207" s="71" t="s">
        <v>393</v>
      </c>
      <c r="BE207" s="71">
        <v>0</v>
      </c>
      <c r="BF207" s="71" t="s">
        <v>270</v>
      </c>
      <c r="BG207" s="71" t="s">
        <v>270</v>
      </c>
      <c r="BH207" s="71" t="s">
        <v>271</v>
      </c>
      <c r="BI207" s="71" t="s">
        <v>102</v>
      </c>
      <c r="BJ207" s="71" t="s">
        <v>182</v>
      </c>
      <c r="BK207" s="71" t="s">
        <v>545</v>
      </c>
      <c r="BX207" s="71" t="s">
        <v>554</v>
      </c>
    </row>
    <row r="208" spans="1:76" hidden="1" x14ac:dyDescent="0.25">
      <c r="A208" s="71" t="s">
        <v>260</v>
      </c>
      <c r="B208" s="71" t="s">
        <v>278</v>
      </c>
      <c r="C208" s="71" t="s">
        <v>261</v>
      </c>
      <c r="D208" s="121">
        <v>36526</v>
      </c>
      <c r="E208" s="71" t="s">
        <v>260</v>
      </c>
      <c r="F208" s="71">
        <v>8073</v>
      </c>
      <c r="G208" s="71" t="s">
        <v>102</v>
      </c>
      <c r="H208" s="71" t="s">
        <v>159</v>
      </c>
      <c r="I208" s="71">
        <v>1</v>
      </c>
      <c r="J208" s="71" t="s">
        <v>427</v>
      </c>
      <c r="K208" s="71">
        <v>7</v>
      </c>
      <c r="L208" s="121">
        <v>45300</v>
      </c>
      <c r="M208" s="71" t="s">
        <v>502</v>
      </c>
      <c r="N208" s="71">
        <v>7</v>
      </c>
      <c r="O208" s="71" t="s">
        <v>108</v>
      </c>
      <c r="P208" s="71" t="s">
        <v>263</v>
      </c>
      <c r="Q208" s="71" t="s">
        <v>264</v>
      </c>
      <c r="R208" s="71">
        <v>1000</v>
      </c>
      <c r="S208" s="71" t="s">
        <v>265</v>
      </c>
      <c r="T208" s="71">
        <v>100</v>
      </c>
      <c r="U208" s="71">
        <v>330</v>
      </c>
      <c r="V208" s="71">
        <v>300</v>
      </c>
      <c r="W208" s="71">
        <v>500</v>
      </c>
      <c r="X208" s="71">
        <v>800</v>
      </c>
      <c r="Y208" s="71">
        <v>30</v>
      </c>
      <c r="Z208" s="71">
        <v>30</v>
      </c>
      <c r="AA208" s="71">
        <v>4.29</v>
      </c>
      <c r="AB208" s="71">
        <v>210</v>
      </c>
      <c r="AC208" s="71">
        <v>30</v>
      </c>
      <c r="AF208" s="71">
        <v>330</v>
      </c>
      <c r="AG208" s="71">
        <v>300</v>
      </c>
      <c r="AH208" s="71">
        <v>500</v>
      </c>
      <c r="AI208" s="71">
        <v>800</v>
      </c>
      <c r="AJ208" s="71">
        <v>30</v>
      </c>
      <c r="AK208" s="71">
        <v>30</v>
      </c>
      <c r="AL208" s="71">
        <v>4.29</v>
      </c>
      <c r="AM208" s="71">
        <v>210</v>
      </c>
      <c r="AN208" s="71">
        <v>30</v>
      </c>
      <c r="AQ208" s="71">
        <v>0</v>
      </c>
      <c r="AR208" s="71">
        <v>1</v>
      </c>
      <c r="AS208" s="71">
        <v>1</v>
      </c>
      <c r="AT208" s="71">
        <v>1</v>
      </c>
      <c r="AU208" s="71">
        <v>1</v>
      </c>
      <c r="AV208" s="71">
        <v>1</v>
      </c>
      <c r="AW208" s="71" t="s">
        <v>400</v>
      </c>
      <c r="AX208" s="71" t="s">
        <v>552</v>
      </c>
      <c r="AY208" s="71" t="s">
        <v>553</v>
      </c>
      <c r="AZ208" s="71" t="s">
        <v>268</v>
      </c>
      <c r="BA208" s="71" t="s">
        <v>391</v>
      </c>
      <c r="BB208" s="71" t="s">
        <v>392</v>
      </c>
      <c r="BC208" s="71">
        <v>25406154</v>
      </c>
      <c r="BD208" s="71" t="s">
        <v>393</v>
      </c>
      <c r="BE208" s="71">
        <v>0</v>
      </c>
      <c r="BF208" s="71" t="s">
        <v>270</v>
      </c>
      <c r="BG208" s="71" t="s">
        <v>270</v>
      </c>
      <c r="BH208" s="71" t="s">
        <v>271</v>
      </c>
      <c r="BI208" s="71" t="s">
        <v>102</v>
      </c>
      <c r="BJ208" s="71" t="s">
        <v>182</v>
      </c>
      <c r="BK208" s="71" t="s">
        <v>545</v>
      </c>
      <c r="BX208" s="71" t="s">
        <v>546</v>
      </c>
    </row>
    <row r="209" spans="1:76" hidden="1" x14ac:dyDescent="0.25">
      <c r="A209" s="71" t="s">
        <v>260</v>
      </c>
      <c r="B209" s="71" t="s">
        <v>278</v>
      </c>
      <c r="C209" s="71" t="s">
        <v>261</v>
      </c>
      <c r="D209" s="121">
        <v>36526</v>
      </c>
      <c r="E209" s="71" t="s">
        <v>260</v>
      </c>
      <c r="F209" s="71">
        <v>8042</v>
      </c>
      <c r="G209" s="71" t="s">
        <v>102</v>
      </c>
      <c r="H209" s="71" t="s">
        <v>159</v>
      </c>
      <c r="I209" s="71">
        <v>1</v>
      </c>
      <c r="J209" s="71" t="s">
        <v>427</v>
      </c>
      <c r="K209" s="71">
        <v>7</v>
      </c>
      <c r="L209" s="121">
        <v>45293</v>
      </c>
      <c r="M209" s="71" t="s">
        <v>547</v>
      </c>
      <c r="N209" s="71">
        <v>7</v>
      </c>
      <c r="O209" s="71" t="s">
        <v>108</v>
      </c>
      <c r="P209" s="71" t="s">
        <v>263</v>
      </c>
      <c r="Q209" s="71" t="s">
        <v>264</v>
      </c>
      <c r="R209" s="71">
        <v>1000</v>
      </c>
      <c r="S209" s="71" t="s">
        <v>265</v>
      </c>
      <c r="T209" s="71">
        <v>100</v>
      </c>
      <c r="U209" s="71">
        <v>680</v>
      </c>
      <c r="V209" s="71">
        <v>330</v>
      </c>
      <c r="W209" s="71">
        <v>0</v>
      </c>
      <c r="X209" s="71">
        <v>330</v>
      </c>
      <c r="Y209" s="71">
        <v>30</v>
      </c>
      <c r="Z209" s="71">
        <v>30</v>
      </c>
      <c r="AA209" s="71">
        <v>50</v>
      </c>
      <c r="AB209" s="71">
        <v>210</v>
      </c>
      <c r="AC209" s="71">
        <v>350</v>
      </c>
      <c r="AF209" s="71">
        <v>680</v>
      </c>
      <c r="AG209" s="71">
        <v>330</v>
      </c>
      <c r="AH209" s="71">
        <v>0</v>
      </c>
      <c r="AI209" s="71">
        <v>330</v>
      </c>
      <c r="AJ209" s="71">
        <v>30</v>
      </c>
      <c r="AK209" s="71">
        <v>30</v>
      </c>
      <c r="AL209" s="71">
        <v>50</v>
      </c>
      <c r="AM209" s="71">
        <v>210</v>
      </c>
      <c r="AN209" s="71">
        <v>350</v>
      </c>
      <c r="AQ209" s="71">
        <v>0</v>
      </c>
      <c r="AR209" s="71">
        <v>1</v>
      </c>
      <c r="AS209" s="71">
        <v>1</v>
      </c>
      <c r="AT209" s="71">
        <v>1</v>
      </c>
      <c r="AU209" s="71">
        <v>1</v>
      </c>
      <c r="AV209" s="71">
        <v>1</v>
      </c>
      <c r="AW209" s="71" t="s">
        <v>400</v>
      </c>
      <c r="AX209" s="71" t="s">
        <v>552</v>
      </c>
      <c r="AY209" s="71" t="s">
        <v>553</v>
      </c>
      <c r="AZ209" s="71" t="s">
        <v>268</v>
      </c>
      <c r="BA209" s="71" t="s">
        <v>391</v>
      </c>
      <c r="BB209" s="71" t="s">
        <v>392</v>
      </c>
      <c r="BC209" s="71">
        <v>25406154</v>
      </c>
      <c r="BD209" s="71" t="s">
        <v>393</v>
      </c>
      <c r="BE209" s="71">
        <v>0</v>
      </c>
      <c r="BF209" s="71" t="s">
        <v>270</v>
      </c>
      <c r="BG209" s="71" t="s">
        <v>270</v>
      </c>
      <c r="BH209" s="71" t="s">
        <v>271</v>
      </c>
      <c r="BI209" s="71" t="s">
        <v>102</v>
      </c>
      <c r="BJ209" s="71" t="s">
        <v>182</v>
      </c>
      <c r="BK209" s="71" t="s">
        <v>545</v>
      </c>
      <c r="BX209" s="71" t="s">
        <v>546</v>
      </c>
    </row>
    <row r="210" spans="1:76" hidden="1" x14ac:dyDescent="0.25">
      <c r="A210" s="71" t="s">
        <v>260</v>
      </c>
      <c r="B210" s="71" t="s">
        <v>278</v>
      </c>
      <c r="C210" s="71" t="s">
        <v>261</v>
      </c>
      <c r="D210" s="121">
        <v>36526</v>
      </c>
      <c r="E210" s="71" t="s">
        <v>260</v>
      </c>
      <c r="F210" s="71">
        <v>8018</v>
      </c>
      <c r="G210" s="71" t="s">
        <v>102</v>
      </c>
      <c r="H210" s="71" t="s">
        <v>159</v>
      </c>
      <c r="I210" s="71">
        <v>1</v>
      </c>
      <c r="J210" s="71" t="s">
        <v>427</v>
      </c>
      <c r="K210" s="71">
        <v>7</v>
      </c>
      <c r="L210" s="121">
        <v>45286</v>
      </c>
      <c r="M210" s="71" t="s">
        <v>548</v>
      </c>
      <c r="N210" s="71">
        <v>12</v>
      </c>
      <c r="O210" s="71" t="s">
        <v>108</v>
      </c>
      <c r="P210" s="71" t="s">
        <v>263</v>
      </c>
      <c r="Q210" s="71" t="s">
        <v>264</v>
      </c>
      <c r="R210" s="71">
        <v>1000</v>
      </c>
      <c r="S210" s="71" t="s">
        <v>265</v>
      </c>
      <c r="T210" s="71">
        <v>100</v>
      </c>
      <c r="U210" s="71">
        <v>680</v>
      </c>
      <c r="V210" s="71">
        <v>680</v>
      </c>
      <c r="W210" s="71">
        <v>0</v>
      </c>
      <c r="X210" s="71">
        <v>680</v>
      </c>
      <c r="Y210" s="71">
        <v>30</v>
      </c>
      <c r="Z210" s="71">
        <v>30</v>
      </c>
      <c r="AA210" s="71">
        <v>0</v>
      </c>
      <c r="AB210" s="71">
        <v>360</v>
      </c>
      <c r="AC210" s="71">
        <v>0</v>
      </c>
      <c r="AF210" s="71">
        <v>680</v>
      </c>
      <c r="AG210" s="71">
        <v>680</v>
      </c>
      <c r="AH210" s="71">
        <v>0</v>
      </c>
      <c r="AI210" s="71">
        <v>680</v>
      </c>
      <c r="AJ210" s="71">
        <v>30</v>
      </c>
      <c r="AK210" s="71">
        <v>30</v>
      </c>
      <c r="AL210" s="71">
        <v>0</v>
      </c>
      <c r="AM210" s="71">
        <v>360</v>
      </c>
      <c r="AN210" s="71">
        <v>0</v>
      </c>
      <c r="AQ210" s="71">
        <v>0</v>
      </c>
      <c r="AR210" s="71">
        <v>1</v>
      </c>
      <c r="AS210" s="71">
        <v>1</v>
      </c>
      <c r="AT210" s="71">
        <v>1</v>
      </c>
      <c r="AU210" s="71">
        <v>1</v>
      </c>
      <c r="AV210" s="71">
        <v>1</v>
      </c>
      <c r="AW210" s="71" t="s">
        <v>400</v>
      </c>
      <c r="AX210" s="71" t="s">
        <v>552</v>
      </c>
      <c r="AY210" s="71" t="s">
        <v>553</v>
      </c>
      <c r="AZ210" s="71" t="s">
        <v>268</v>
      </c>
      <c r="BA210" s="71" t="s">
        <v>391</v>
      </c>
      <c r="BB210" s="71" t="s">
        <v>392</v>
      </c>
      <c r="BC210" s="71">
        <v>25406154</v>
      </c>
      <c r="BD210" s="71" t="s">
        <v>393</v>
      </c>
      <c r="BE210" s="71">
        <v>0</v>
      </c>
      <c r="BF210" s="71" t="s">
        <v>270</v>
      </c>
      <c r="BG210" s="71" t="s">
        <v>270</v>
      </c>
      <c r="BH210" s="71" t="s">
        <v>271</v>
      </c>
      <c r="BI210" s="71" t="s">
        <v>102</v>
      </c>
      <c r="BJ210" s="71" t="s">
        <v>182</v>
      </c>
      <c r="BK210" s="71" t="s">
        <v>545</v>
      </c>
      <c r="BX210" s="71" t="s">
        <v>549</v>
      </c>
    </row>
    <row r="211" spans="1:76" hidden="1" x14ac:dyDescent="0.25">
      <c r="A211" s="71" t="s">
        <v>260</v>
      </c>
      <c r="B211" s="71" t="s">
        <v>278</v>
      </c>
      <c r="C211" s="71" t="s">
        <v>261</v>
      </c>
      <c r="D211" s="121">
        <v>36526</v>
      </c>
      <c r="E211" s="71" t="s">
        <v>260</v>
      </c>
      <c r="F211" s="71">
        <v>8111</v>
      </c>
      <c r="G211" s="71" t="s">
        <v>102</v>
      </c>
      <c r="H211" s="71" t="s">
        <v>159</v>
      </c>
      <c r="I211" s="71">
        <v>2</v>
      </c>
      <c r="J211" s="71" t="s">
        <v>389</v>
      </c>
      <c r="K211" s="71">
        <v>7</v>
      </c>
      <c r="L211" s="121">
        <v>45308</v>
      </c>
      <c r="M211" s="71" t="s">
        <v>555</v>
      </c>
      <c r="N211" s="71">
        <v>8</v>
      </c>
      <c r="O211" s="71" t="s">
        <v>67</v>
      </c>
      <c r="P211" s="71" t="s">
        <v>263</v>
      </c>
      <c r="Q211" s="71" t="s">
        <v>264</v>
      </c>
      <c r="R211" s="71">
        <v>1000</v>
      </c>
      <c r="S211" s="71" t="s">
        <v>265</v>
      </c>
      <c r="T211" s="71">
        <v>100</v>
      </c>
      <c r="U211" s="71">
        <v>0</v>
      </c>
      <c r="V211" s="71">
        <v>0</v>
      </c>
      <c r="W211" s="71">
        <v>0</v>
      </c>
      <c r="X211" s="71">
        <v>0</v>
      </c>
      <c r="Y211" s="71">
        <v>10</v>
      </c>
      <c r="Z211" s="71">
        <v>10</v>
      </c>
      <c r="AA211" s="71">
        <v>0</v>
      </c>
      <c r="AB211" s="71">
        <v>80</v>
      </c>
      <c r="AC211" s="71">
        <v>0</v>
      </c>
      <c r="AF211" s="71">
        <v>0</v>
      </c>
      <c r="AG211" s="71">
        <v>0</v>
      </c>
      <c r="AH211" s="71">
        <v>0</v>
      </c>
      <c r="AI211" s="71">
        <v>0</v>
      </c>
      <c r="AJ211" s="71">
        <v>10</v>
      </c>
      <c r="AK211" s="71">
        <v>10</v>
      </c>
      <c r="AL211" s="71">
        <v>0</v>
      </c>
      <c r="AM211" s="71">
        <v>80</v>
      </c>
      <c r="AN211" s="71">
        <v>0</v>
      </c>
      <c r="AQ211" s="71">
        <v>0</v>
      </c>
      <c r="AR211" s="71">
        <v>1</v>
      </c>
      <c r="AS211" s="71">
        <v>1</v>
      </c>
      <c r="AT211" s="71">
        <v>1</v>
      </c>
      <c r="AU211" s="71">
        <v>1</v>
      </c>
      <c r="AV211" s="71">
        <v>1</v>
      </c>
      <c r="AW211" s="71" t="s">
        <v>266</v>
      </c>
      <c r="AX211" s="71" t="s">
        <v>266</v>
      </c>
      <c r="AY211" s="71" t="s">
        <v>267</v>
      </c>
      <c r="AZ211" s="71" t="s">
        <v>268</v>
      </c>
      <c r="BA211" s="71" t="s">
        <v>391</v>
      </c>
      <c r="BB211" s="71" t="s">
        <v>392</v>
      </c>
      <c r="BC211" s="71">
        <v>25406154</v>
      </c>
      <c r="BD211" s="71" t="s">
        <v>393</v>
      </c>
      <c r="BE211" s="71">
        <v>0</v>
      </c>
      <c r="BF211" s="71" t="s">
        <v>270</v>
      </c>
      <c r="BG211" s="71" t="s">
        <v>270</v>
      </c>
      <c r="BH211" s="71" t="s">
        <v>271</v>
      </c>
      <c r="BI211" s="71" t="s">
        <v>102</v>
      </c>
      <c r="BJ211" s="71" t="s">
        <v>182</v>
      </c>
      <c r="BK211" s="71" t="s">
        <v>545</v>
      </c>
      <c r="BX211" s="71" t="s">
        <v>554</v>
      </c>
    </row>
    <row r="212" spans="1:76" hidden="1" x14ac:dyDescent="0.25">
      <c r="A212" s="71" t="s">
        <v>260</v>
      </c>
      <c r="B212" s="71" t="s">
        <v>278</v>
      </c>
      <c r="C212" s="71" t="s">
        <v>261</v>
      </c>
      <c r="D212" s="121">
        <v>36526</v>
      </c>
      <c r="E212" s="71" t="s">
        <v>260</v>
      </c>
      <c r="F212" s="71">
        <v>8073</v>
      </c>
      <c r="G212" s="71" t="s">
        <v>102</v>
      </c>
      <c r="H212" s="71" t="s">
        <v>159</v>
      </c>
      <c r="I212" s="71">
        <v>2</v>
      </c>
      <c r="J212" s="71" t="s">
        <v>389</v>
      </c>
      <c r="K212" s="71">
        <v>7</v>
      </c>
      <c r="L212" s="121">
        <v>45300</v>
      </c>
      <c r="M212" s="71" t="s">
        <v>502</v>
      </c>
      <c r="N212" s="71">
        <v>7</v>
      </c>
      <c r="O212" s="71" t="s">
        <v>67</v>
      </c>
      <c r="P212" s="71" t="s">
        <v>263</v>
      </c>
      <c r="Q212" s="71" t="s">
        <v>264</v>
      </c>
      <c r="R212" s="71">
        <v>1000</v>
      </c>
      <c r="S212" s="71" t="s">
        <v>265</v>
      </c>
      <c r="T212" s="71">
        <v>100</v>
      </c>
      <c r="U212" s="71">
        <v>0</v>
      </c>
      <c r="V212" s="71">
        <v>0</v>
      </c>
      <c r="W212" s="71">
        <v>0</v>
      </c>
      <c r="X212" s="71">
        <v>0</v>
      </c>
      <c r="Y212" s="71">
        <v>10</v>
      </c>
      <c r="Z212" s="71">
        <v>10</v>
      </c>
      <c r="AA212" s="71">
        <v>0</v>
      </c>
      <c r="AB212" s="71">
        <v>70</v>
      </c>
      <c r="AC212" s="71">
        <v>0</v>
      </c>
      <c r="AF212" s="71">
        <v>0</v>
      </c>
      <c r="AG212" s="71">
        <v>0</v>
      </c>
      <c r="AH212" s="71">
        <v>0</v>
      </c>
      <c r="AI212" s="71">
        <v>0</v>
      </c>
      <c r="AJ212" s="71">
        <v>10</v>
      </c>
      <c r="AK212" s="71">
        <v>10</v>
      </c>
      <c r="AL212" s="71">
        <v>0</v>
      </c>
      <c r="AM212" s="71">
        <v>70</v>
      </c>
      <c r="AN212" s="71">
        <v>0</v>
      </c>
      <c r="AQ212" s="71">
        <v>0</v>
      </c>
      <c r="AR212" s="71">
        <v>1</v>
      </c>
      <c r="AS212" s="71">
        <v>1</v>
      </c>
      <c r="AT212" s="71">
        <v>1</v>
      </c>
      <c r="AU212" s="71">
        <v>1</v>
      </c>
      <c r="AV212" s="71">
        <v>1</v>
      </c>
      <c r="AW212" s="71" t="s">
        <v>266</v>
      </c>
      <c r="AX212" s="71" t="s">
        <v>266</v>
      </c>
      <c r="AY212" s="71" t="s">
        <v>267</v>
      </c>
      <c r="AZ212" s="71" t="s">
        <v>268</v>
      </c>
      <c r="BA212" s="71" t="s">
        <v>391</v>
      </c>
      <c r="BB212" s="71" t="s">
        <v>392</v>
      </c>
      <c r="BC212" s="71">
        <v>25406154</v>
      </c>
      <c r="BD212" s="71" t="s">
        <v>393</v>
      </c>
      <c r="BE212" s="71">
        <v>0</v>
      </c>
      <c r="BF212" s="71" t="s">
        <v>270</v>
      </c>
      <c r="BG212" s="71" t="s">
        <v>270</v>
      </c>
      <c r="BH212" s="71" t="s">
        <v>271</v>
      </c>
      <c r="BI212" s="71" t="s">
        <v>102</v>
      </c>
      <c r="BJ212" s="71" t="s">
        <v>182</v>
      </c>
      <c r="BK212" s="71" t="s">
        <v>545</v>
      </c>
      <c r="BX212" s="71" t="s">
        <v>546</v>
      </c>
    </row>
    <row r="213" spans="1:76" hidden="1" x14ac:dyDescent="0.25">
      <c r="A213" s="71" t="s">
        <v>260</v>
      </c>
      <c r="B213" s="71" t="s">
        <v>278</v>
      </c>
      <c r="C213" s="71" t="s">
        <v>261</v>
      </c>
      <c r="D213" s="121">
        <v>36526</v>
      </c>
      <c r="E213" s="71" t="s">
        <v>260</v>
      </c>
      <c r="F213" s="71">
        <v>8042</v>
      </c>
      <c r="G213" s="71" t="s">
        <v>102</v>
      </c>
      <c r="H213" s="71" t="s">
        <v>159</v>
      </c>
      <c r="I213" s="71">
        <v>2</v>
      </c>
      <c r="J213" s="71" t="s">
        <v>389</v>
      </c>
      <c r="K213" s="71">
        <v>7</v>
      </c>
      <c r="L213" s="121">
        <v>45293</v>
      </c>
      <c r="M213" s="71" t="s">
        <v>547</v>
      </c>
      <c r="N213" s="71">
        <v>7</v>
      </c>
      <c r="O213" s="71" t="s">
        <v>67</v>
      </c>
      <c r="P213" s="71" t="s">
        <v>263</v>
      </c>
      <c r="Q213" s="71" t="s">
        <v>264</v>
      </c>
      <c r="R213" s="71">
        <v>1000</v>
      </c>
      <c r="S213" s="71" t="s">
        <v>265</v>
      </c>
      <c r="T213" s="71">
        <v>100</v>
      </c>
      <c r="U213" s="71">
        <v>0</v>
      </c>
      <c r="V213" s="71">
        <v>0</v>
      </c>
      <c r="W213" s="71">
        <v>0</v>
      </c>
      <c r="X213" s="71">
        <v>0</v>
      </c>
      <c r="Y213" s="71">
        <v>10</v>
      </c>
      <c r="Z213" s="71">
        <v>10</v>
      </c>
      <c r="AA213" s="71">
        <v>0</v>
      </c>
      <c r="AB213" s="71">
        <v>70</v>
      </c>
      <c r="AC213" s="71">
        <v>0</v>
      </c>
      <c r="AF213" s="71">
        <v>0</v>
      </c>
      <c r="AG213" s="71">
        <v>0</v>
      </c>
      <c r="AH213" s="71">
        <v>0</v>
      </c>
      <c r="AI213" s="71">
        <v>0</v>
      </c>
      <c r="AJ213" s="71">
        <v>10</v>
      </c>
      <c r="AK213" s="71">
        <v>10</v>
      </c>
      <c r="AL213" s="71">
        <v>0</v>
      </c>
      <c r="AM213" s="71">
        <v>70</v>
      </c>
      <c r="AN213" s="71">
        <v>0</v>
      </c>
      <c r="AQ213" s="71">
        <v>0</v>
      </c>
      <c r="AR213" s="71">
        <v>1</v>
      </c>
      <c r="AS213" s="71">
        <v>1</v>
      </c>
      <c r="AT213" s="71">
        <v>1</v>
      </c>
      <c r="AU213" s="71">
        <v>1</v>
      </c>
      <c r="AV213" s="71">
        <v>1</v>
      </c>
      <c r="AW213" s="71" t="s">
        <v>266</v>
      </c>
      <c r="AX213" s="71" t="s">
        <v>266</v>
      </c>
      <c r="AY213" s="71" t="s">
        <v>267</v>
      </c>
      <c r="AZ213" s="71" t="s">
        <v>268</v>
      </c>
      <c r="BA213" s="71" t="s">
        <v>391</v>
      </c>
      <c r="BB213" s="71" t="s">
        <v>392</v>
      </c>
      <c r="BC213" s="71">
        <v>25406154</v>
      </c>
      <c r="BD213" s="71" t="s">
        <v>393</v>
      </c>
      <c r="BE213" s="71">
        <v>0</v>
      </c>
      <c r="BF213" s="71" t="s">
        <v>270</v>
      </c>
      <c r="BG213" s="71" t="s">
        <v>270</v>
      </c>
      <c r="BH213" s="71" t="s">
        <v>271</v>
      </c>
      <c r="BI213" s="71" t="s">
        <v>102</v>
      </c>
      <c r="BJ213" s="71" t="s">
        <v>182</v>
      </c>
      <c r="BK213" s="71" t="s">
        <v>545</v>
      </c>
      <c r="BX213" s="71" t="s">
        <v>554</v>
      </c>
    </row>
    <row r="214" spans="1:76" hidden="1" x14ac:dyDescent="0.25">
      <c r="A214" s="71" t="s">
        <v>260</v>
      </c>
      <c r="B214" s="71" t="s">
        <v>278</v>
      </c>
      <c r="C214" s="71" t="s">
        <v>261</v>
      </c>
      <c r="D214" s="121">
        <v>36526</v>
      </c>
      <c r="E214" s="71" t="s">
        <v>260</v>
      </c>
      <c r="F214" s="71">
        <v>8018</v>
      </c>
      <c r="G214" s="71" t="s">
        <v>102</v>
      </c>
      <c r="H214" s="71" t="s">
        <v>159</v>
      </c>
      <c r="I214" s="71">
        <v>2</v>
      </c>
      <c r="J214" s="71" t="s">
        <v>389</v>
      </c>
      <c r="K214" s="71">
        <v>7</v>
      </c>
      <c r="L214" s="121">
        <v>45286</v>
      </c>
      <c r="M214" s="71" t="s">
        <v>556</v>
      </c>
      <c r="N214" s="71">
        <v>12</v>
      </c>
      <c r="O214" s="71" t="s">
        <v>67</v>
      </c>
      <c r="P214" s="71" t="s">
        <v>263</v>
      </c>
      <c r="Q214" s="71" t="s">
        <v>264</v>
      </c>
      <c r="R214" s="71">
        <v>1000</v>
      </c>
      <c r="S214" s="71" t="s">
        <v>265</v>
      </c>
      <c r="T214" s="71">
        <v>100</v>
      </c>
      <c r="U214" s="71">
        <v>0</v>
      </c>
      <c r="V214" s="71">
        <v>0</v>
      </c>
      <c r="W214" s="71">
        <v>0</v>
      </c>
      <c r="X214" s="71">
        <v>0</v>
      </c>
      <c r="Y214" s="71">
        <v>10</v>
      </c>
      <c r="Z214" s="71">
        <v>10</v>
      </c>
      <c r="AA214" s="71">
        <v>0</v>
      </c>
      <c r="AB214" s="71">
        <v>120</v>
      </c>
      <c r="AC214" s="71">
        <v>0</v>
      </c>
      <c r="AF214" s="71">
        <v>0</v>
      </c>
      <c r="AG214" s="71">
        <v>0</v>
      </c>
      <c r="AH214" s="71">
        <v>0</v>
      </c>
      <c r="AI214" s="71">
        <v>0</v>
      </c>
      <c r="AJ214" s="71">
        <v>10</v>
      </c>
      <c r="AK214" s="71">
        <v>10</v>
      </c>
      <c r="AL214" s="71">
        <v>0</v>
      </c>
      <c r="AM214" s="71">
        <v>120</v>
      </c>
      <c r="AN214" s="71">
        <v>0</v>
      </c>
      <c r="AQ214" s="71">
        <v>0</v>
      </c>
      <c r="AR214" s="71">
        <v>1</v>
      </c>
      <c r="AS214" s="71">
        <v>1</v>
      </c>
      <c r="AT214" s="71">
        <v>1</v>
      </c>
      <c r="AU214" s="71">
        <v>1</v>
      </c>
      <c r="AV214" s="71">
        <v>1</v>
      </c>
      <c r="AW214" s="71" t="s">
        <v>266</v>
      </c>
      <c r="AX214" s="71" t="s">
        <v>266</v>
      </c>
      <c r="AY214" s="71" t="s">
        <v>267</v>
      </c>
      <c r="AZ214" s="71" t="s">
        <v>268</v>
      </c>
      <c r="BA214" s="71" t="s">
        <v>391</v>
      </c>
      <c r="BB214" s="71" t="s">
        <v>392</v>
      </c>
      <c r="BC214" s="71">
        <v>25406154</v>
      </c>
      <c r="BD214" s="71" t="s">
        <v>393</v>
      </c>
      <c r="BE214" s="71">
        <v>0</v>
      </c>
      <c r="BF214" s="71" t="s">
        <v>270</v>
      </c>
      <c r="BG214" s="71" t="s">
        <v>270</v>
      </c>
      <c r="BH214" s="71" t="s">
        <v>271</v>
      </c>
      <c r="BI214" s="71" t="s">
        <v>102</v>
      </c>
      <c r="BJ214" s="71" t="s">
        <v>182</v>
      </c>
      <c r="BK214" s="71" t="s">
        <v>545</v>
      </c>
      <c r="BX214" s="71" t="s">
        <v>557</v>
      </c>
    </row>
    <row r="215" spans="1:76" hidden="1" x14ac:dyDescent="0.25">
      <c r="A215" s="71" t="s">
        <v>260</v>
      </c>
      <c r="B215" s="71" t="s">
        <v>278</v>
      </c>
      <c r="C215" s="71" t="s">
        <v>261</v>
      </c>
      <c r="D215" s="121">
        <v>36526</v>
      </c>
      <c r="E215" s="71" t="s">
        <v>260</v>
      </c>
      <c r="F215" s="71">
        <v>8111</v>
      </c>
      <c r="G215" s="71" t="s">
        <v>102</v>
      </c>
      <c r="H215" s="71" t="s">
        <v>93</v>
      </c>
      <c r="I215" s="71">
        <v>1</v>
      </c>
      <c r="J215" s="71" t="s">
        <v>427</v>
      </c>
      <c r="K215" s="71">
        <v>7</v>
      </c>
      <c r="L215" s="121">
        <v>45308</v>
      </c>
      <c r="M215" s="71" t="s">
        <v>558</v>
      </c>
      <c r="N215" s="71">
        <v>8</v>
      </c>
      <c r="O215" s="71" t="s">
        <v>108</v>
      </c>
      <c r="P215" s="71" t="s">
        <v>263</v>
      </c>
      <c r="Q215" s="71" t="s">
        <v>264</v>
      </c>
      <c r="R215" s="71">
        <v>1000</v>
      </c>
      <c r="S215" s="71" t="s">
        <v>265</v>
      </c>
      <c r="T215" s="71">
        <v>100</v>
      </c>
      <c r="U215" s="71">
        <v>800</v>
      </c>
      <c r="V215" s="71">
        <v>640</v>
      </c>
      <c r="W215" s="71">
        <v>0</v>
      </c>
      <c r="X215" s="71">
        <v>640</v>
      </c>
      <c r="Y215" s="71">
        <v>30</v>
      </c>
      <c r="Z215" s="71">
        <v>30</v>
      </c>
      <c r="AA215" s="71">
        <v>20</v>
      </c>
      <c r="AB215" s="71">
        <v>240</v>
      </c>
      <c r="AC215" s="71">
        <v>160</v>
      </c>
      <c r="AF215" s="71">
        <v>800</v>
      </c>
      <c r="AG215" s="71">
        <v>640</v>
      </c>
      <c r="AH215" s="71">
        <v>0</v>
      </c>
      <c r="AI215" s="71">
        <v>640</v>
      </c>
      <c r="AJ215" s="71">
        <v>30</v>
      </c>
      <c r="AK215" s="71">
        <v>30</v>
      </c>
      <c r="AL215" s="71">
        <v>20</v>
      </c>
      <c r="AM215" s="71">
        <v>240</v>
      </c>
      <c r="AN215" s="71">
        <v>160</v>
      </c>
      <c r="AQ215" s="71">
        <v>0</v>
      </c>
      <c r="AR215" s="71">
        <v>1</v>
      </c>
      <c r="AS215" s="71">
        <v>1</v>
      </c>
      <c r="AT215" s="71">
        <v>1</v>
      </c>
      <c r="AU215" s="71">
        <v>1</v>
      </c>
      <c r="AV215" s="71">
        <v>1</v>
      </c>
      <c r="AW215" s="71" t="s">
        <v>400</v>
      </c>
      <c r="AX215" s="71" t="s">
        <v>401</v>
      </c>
      <c r="AY215" s="71" t="s">
        <v>559</v>
      </c>
      <c r="AZ215" s="71" t="s">
        <v>506</v>
      </c>
      <c r="BA215" s="71" t="s">
        <v>391</v>
      </c>
      <c r="BB215" s="71" t="s">
        <v>392</v>
      </c>
      <c r="BC215" s="71">
        <v>25406154</v>
      </c>
      <c r="BD215" s="71" t="s">
        <v>393</v>
      </c>
      <c r="BE215" s="71">
        <v>0</v>
      </c>
      <c r="BF215" s="71" t="s">
        <v>270</v>
      </c>
      <c r="BG215" s="71" t="s">
        <v>270</v>
      </c>
      <c r="BH215" s="71" t="s">
        <v>271</v>
      </c>
      <c r="BI215" s="71" t="s">
        <v>102</v>
      </c>
      <c r="BJ215" s="71" t="s">
        <v>182</v>
      </c>
      <c r="BK215" s="71" t="s">
        <v>545</v>
      </c>
      <c r="BX215" s="71" t="s">
        <v>546</v>
      </c>
    </row>
    <row r="216" spans="1:76" hidden="1" x14ac:dyDescent="0.25">
      <c r="A216" s="71" t="s">
        <v>260</v>
      </c>
      <c r="B216" s="71" t="s">
        <v>278</v>
      </c>
      <c r="C216" s="71" t="s">
        <v>261</v>
      </c>
      <c r="D216" s="121">
        <v>36526</v>
      </c>
      <c r="E216" s="71" t="s">
        <v>260</v>
      </c>
      <c r="F216" s="71">
        <v>8073</v>
      </c>
      <c r="G216" s="71" t="s">
        <v>102</v>
      </c>
      <c r="H216" s="71" t="s">
        <v>93</v>
      </c>
      <c r="I216" s="71">
        <v>1</v>
      </c>
      <c r="J216" s="71" t="s">
        <v>427</v>
      </c>
      <c r="K216" s="71">
        <v>7</v>
      </c>
      <c r="L216" s="121">
        <v>45300</v>
      </c>
      <c r="M216" s="71" t="s">
        <v>406</v>
      </c>
      <c r="N216" s="71">
        <v>7</v>
      </c>
      <c r="O216" s="71" t="s">
        <v>108</v>
      </c>
      <c r="P216" s="71" t="s">
        <v>263</v>
      </c>
      <c r="Q216" s="71" t="s">
        <v>264</v>
      </c>
      <c r="R216" s="71">
        <v>1000</v>
      </c>
      <c r="S216" s="71" t="s">
        <v>265</v>
      </c>
      <c r="T216" s="71">
        <v>100</v>
      </c>
      <c r="U216" s="71">
        <v>400</v>
      </c>
      <c r="V216" s="71">
        <v>300</v>
      </c>
      <c r="W216" s="71">
        <v>500</v>
      </c>
      <c r="X216" s="71">
        <v>800</v>
      </c>
      <c r="Y216" s="71">
        <v>30</v>
      </c>
      <c r="Z216" s="71">
        <v>30</v>
      </c>
      <c r="AA216" s="71">
        <v>14.29</v>
      </c>
      <c r="AB216" s="71">
        <v>210</v>
      </c>
      <c r="AC216" s="71">
        <v>100</v>
      </c>
      <c r="AF216" s="71">
        <v>400</v>
      </c>
      <c r="AG216" s="71">
        <v>300</v>
      </c>
      <c r="AH216" s="71">
        <v>500</v>
      </c>
      <c r="AI216" s="71">
        <v>800</v>
      </c>
      <c r="AJ216" s="71">
        <v>30</v>
      </c>
      <c r="AK216" s="71">
        <v>30</v>
      </c>
      <c r="AL216" s="71">
        <v>14.29</v>
      </c>
      <c r="AM216" s="71">
        <v>210</v>
      </c>
      <c r="AN216" s="71">
        <v>100</v>
      </c>
      <c r="AQ216" s="71">
        <v>0</v>
      </c>
      <c r="AR216" s="71">
        <v>1</v>
      </c>
      <c r="AS216" s="71">
        <v>1</v>
      </c>
      <c r="AT216" s="71">
        <v>1</v>
      </c>
      <c r="AU216" s="71">
        <v>1</v>
      </c>
      <c r="AV216" s="71">
        <v>1</v>
      </c>
      <c r="AW216" s="71" t="s">
        <v>400</v>
      </c>
      <c r="AX216" s="71" t="s">
        <v>401</v>
      </c>
      <c r="AY216" s="71" t="s">
        <v>559</v>
      </c>
      <c r="AZ216" s="71" t="s">
        <v>506</v>
      </c>
      <c r="BA216" s="71" t="s">
        <v>391</v>
      </c>
      <c r="BB216" s="71" t="s">
        <v>392</v>
      </c>
      <c r="BC216" s="71">
        <v>25406154</v>
      </c>
      <c r="BD216" s="71" t="s">
        <v>393</v>
      </c>
      <c r="BE216" s="71">
        <v>0</v>
      </c>
      <c r="BF216" s="71" t="s">
        <v>270</v>
      </c>
      <c r="BG216" s="71" t="s">
        <v>270</v>
      </c>
      <c r="BH216" s="71" t="s">
        <v>271</v>
      </c>
      <c r="BI216" s="71" t="s">
        <v>102</v>
      </c>
      <c r="BJ216" s="71" t="s">
        <v>182</v>
      </c>
      <c r="BK216" s="71" t="s">
        <v>545</v>
      </c>
      <c r="BX216" s="71" t="s">
        <v>546</v>
      </c>
    </row>
    <row r="217" spans="1:76" hidden="1" x14ac:dyDescent="0.25">
      <c r="A217" s="71" t="s">
        <v>260</v>
      </c>
      <c r="B217" s="71" t="s">
        <v>278</v>
      </c>
      <c r="C217" s="71" t="s">
        <v>261</v>
      </c>
      <c r="D217" s="121">
        <v>36526</v>
      </c>
      <c r="E217" s="71" t="s">
        <v>260</v>
      </c>
      <c r="F217" s="71">
        <v>8042</v>
      </c>
      <c r="G217" s="71" t="s">
        <v>102</v>
      </c>
      <c r="H217" s="71" t="s">
        <v>93</v>
      </c>
      <c r="I217" s="71">
        <v>1</v>
      </c>
      <c r="J217" s="71" t="s">
        <v>427</v>
      </c>
      <c r="K217" s="71">
        <v>7</v>
      </c>
      <c r="L217" s="121">
        <v>45293</v>
      </c>
      <c r="M217" s="71" t="s">
        <v>407</v>
      </c>
      <c r="N217" s="71">
        <v>7</v>
      </c>
      <c r="O217" s="71" t="s">
        <v>108</v>
      </c>
      <c r="P217" s="71" t="s">
        <v>263</v>
      </c>
      <c r="Q217" s="71" t="s">
        <v>264</v>
      </c>
      <c r="R217" s="71">
        <v>1000</v>
      </c>
      <c r="S217" s="71" t="s">
        <v>265</v>
      </c>
      <c r="T217" s="71">
        <v>100</v>
      </c>
      <c r="U217" s="71">
        <v>700</v>
      </c>
      <c r="V217" s="71">
        <v>400</v>
      </c>
      <c r="W217" s="71">
        <v>0</v>
      </c>
      <c r="X217" s="71">
        <v>400</v>
      </c>
      <c r="Y217" s="71">
        <v>30</v>
      </c>
      <c r="Z217" s="71">
        <v>30</v>
      </c>
      <c r="AA217" s="71">
        <v>42.86</v>
      </c>
      <c r="AB217" s="71">
        <v>210</v>
      </c>
      <c r="AC217" s="71">
        <v>300</v>
      </c>
      <c r="AF217" s="71">
        <v>700</v>
      </c>
      <c r="AG217" s="71">
        <v>400</v>
      </c>
      <c r="AH217" s="71">
        <v>0</v>
      </c>
      <c r="AI217" s="71">
        <v>400</v>
      </c>
      <c r="AJ217" s="71">
        <v>30</v>
      </c>
      <c r="AK217" s="71">
        <v>30</v>
      </c>
      <c r="AL217" s="71">
        <v>42.86</v>
      </c>
      <c r="AM217" s="71">
        <v>210</v>
      </c>
      <c r="AN217" s="71">
        <v>300</v>
      </c>
      <c r="AQ217" s="71">
        <v>0</v>
      </c>
      <c r="AR217" s="71">
        <v>1</v>
      </c>
      <c r="AS217" s="71">
        <v>1</v>
      </c>
      <c r="AT217" s="71">
        <v>1</v>
      </c>
      <c r="AU217" s="71">
        <v>1</v>
      </c>
      <c r="AV217" s="71">
        <v>1</v>
      </c>
      <c r="AW217" s="71" t="s">
        <v>400</v>
      </c>
      <c r="AX217" s="71" t="s">
        <v>401</v>
      </c>
      <c r="AY217" s="71" t="s">
        <v>559</v>
      </c>
      <c r="AZ217" s="71" t="s">
        <v>506</v>
      </c>
      <c r="BA217" s="71" t="s">
        <v>391</v>
      </c>
      <c r="BB217" s="71" t="s">
        <v>392</v>
      </c>
      <c r="BC217" s="71">
        <v>25406154</v>
      </c>
      <c r="BD217" s="71" t="s">
        <v>393</v>
      </c>
      <c r="BE217" s="71">
        <v>0</v>
      </c>
      <c r="BF217" s="71" t="s">
        <v>270</v>
      </c>
      <c r="BG217" s="71" t="s">
        <v>270</v>
      </c>
      <c r="BH217" s="71" t="s">
        <v>271</v>
      </c>
      <c r="BI217" s="71" t="s">
        <v>102</v>
      </c>
      <c r="BJ217" s="71" t="s">
        <v>182</v>
      </c>
      <c r="BK217" s="71" t="s">
        <v>545</v>
      </c>
      <c r="BX217" s="71" t="s">
        <v>554</v>
      </c>
    </row>
    <row r="218" spans="1:76" hidden="1" x14ac:dyDescent="0.25">
      <c r="A218" s="71" t="s">
        <v>260</v>
      </c>
      <c r="B218" s="71" t="s">
        <v>278</v>
      </c>
      <c r="C218" s="71" t="s">
        <v>261</v>
      </c>
      <c r="D218" s="121">
        <v>36526</v>
      </c>
      <c r="E218" s="71" t="s">
        <v>260</v>
      </c>
      <c r="F218" s="71">
        <v>8018</v>
      </c>
      <c r="G218" s="71" t="s">
        <v>102</v>
      </c>
      <c r="H218" s="71" t="s">
        <v>93</v>
      </c>
      <c r="I218" s="71">
        <v>1</v>
      </c>
      <c r="J218" s="71" t="s">
        <v>427</v>
      </c>
      <c r="K218" s="71">
        <v>7</v>
      </c>
      <c r="L218" s="121">
        <v>45286</v>
      </c>
      <c r="M218" s="71" t="s">
        <v>556</v>
      </c>
      <c r="N218" s="71">
        <v>12</v>
      </c>
      <c r="O218" s="71" t="s">
        <v>108</v>
      </c>
      <c r="P218" s="71" t="s">
        <v>263</v>
      </c>
      <c r="Q218" s="71" t="s">
        <v>264</v>
      </c>
      <c r="R218" s="71">
        <v>1000</v>
      </c>
      <c r="S218" s="71" t="s">
        <v>265</v>
      </c>
      <c r="T218" s="71">
        <v>100</v>
      </c>
      <c r="U218" s="71">
        <v>780</v>
      </c>
      <c r="V218" s="71">
        <v>700</v>
      </c>
      <c r="W218" s="71">
        <v>0</v>
      </c>
      <c r="X218" s="71">
        <v>700</v>
      </c>
      <c r="Y218" s="71">
        <v>30</v>
      </c>
      <c r="Z218" s="71">
        <v>30</v>
      </c>
      <c r="AA218" s="71">
        <v>6.67</v>
      </c>
      <c r="AB218" s="71">
        <v>360</v>
      </c>
      <c r="AC218" s="71">
        <v>80</v>
      </c>
      <c r="AF218" s="71">
        <v>780</v>
      </c>
      <c r="AG218" s="71">
        <v>700</v>
      </c>
      <c r="AH218" s="71">
        <v>0</v>
      </c>
      <c r="AI218" s="71">
        <v>700</v>
      </c>
      <c r="AJ218" s="71">
        <v>30</v>
      </c>
      <c r="AK218" s="71">
        <v>30</v>
      </c>
      <c r="AL218" s="71">
        <v>6.67</v>
      </c>
      <c r="AM218" s="71">
        <v>360</v>
      </c>
      <c r="AN218" s="71">
        <v>80</v>
      </c>
      <c r="AQ218" s="71">
        <v>0</v>
      </c>
      <c r="AR218" s="71">
        <v>1</v>
      </c>
      <c r="AS218" s="71">
        <v>1</v>
      </c>
      <c r="AT218" s="71">
        <v>1</v>
      </c>
      <c r="AU218" s="71">
        <v>1</v>
      </c>
      <c r="AV218" s="71">
        <v>1</v>
      </c>
      <c r="AW218" s="71" t="s">
        <v>400</v>
      </c>
      <c r="AX218" s="71" t="s">
        <v>401</v>
      </c>
      <c r="AY218" s="71" t="s">
        <v>559</v>
      </c>
      <c r="AZ218" s="71" t="s">
        <v>506</v>
      </c>
      <c r="BA218" s="71" t="s">
        <v>391</v>
      </c>
      <c r="BB218" s="71" t="s">
        <v>392</v>
      </c>
      <c r="BC218" s="71">
        <v>25406154</v>
      </c>
      <c r="BD218" s="71" t="s">
        <v>393</v>
      </c>
      <c r="BE218" s="71">
        <v>0</v>
      </c>
      <c r="BF218" s="71" t="s">
        <v>270</v>
      </c>
      <c r="BG218" s="71" t="s">
        <v>270</v>
      </c>
      <c r="BH218" s="71" t="s">
        <v>271</v>
      </c>
      <c r="BI218" s="71" t="s">
        <v>102</v>
      </c>
      <c r="BJ218" s="71" t="s">
        <v>182</v>
      </c>
      <c r="BK218" s="71" t="s">
        <v>545</v>
      </c>
      <c r="BX218" s="71" t="s">
        <v>557</v>
      </c>
    </row>
    <row r="219" spans="1:76" hidden="1" x14ac:dyDescent="0.25">
      <c r="A219" s="71" t="s">
        <v>260</v>
      </c>
      <c r="B219" s="71" t="s">
        <v>278</v>
      </c>
      <c r="C219" s="71" t="s">
        <v>261</v>
      </c>
      <c r="D219" s="121">
        <v>36526</v>
      </c>
      <c r="E219" s="71" t="s">
        <v>260</v>
      </c>
      <c r="F219" s="71">
        <v>8111</v>
      </c>
      <c r="G219" s="71" t="s">
        <v>102</v>
      </c>
      <c r="H219" s="71" t="s">
        <v>93</v>
      </c>
      <c r="I219" s="71">
        <v>2</v>
      </c>
      <c r="J219" s="71" t="s">
        <v>389</v>
      </c>
      <c r="K219" s="71">
        <v>7</v>
      </c>
      <c r="L219" s="121">
        <v>45308</v>
      </c>
      <c r="M219" s="71" t="s">
        <v>399</v>
      </c>
      <c r="N219" s="71">
        <v>8</v>
      </c>
      <c r="O219" s="71" t="s">
        <v>67</v>
      </c>
      <c r="P219" s="71" t="s">
        <v>263</v>
      </c>
      <c r="Q219" s="71" t="s">
        <v>264</v>
      </c>
      <c r="R219" s="71">
        <v>1000</v>
      </c>
      <c r="S219" s="71" t="s">
        <v>265</v>
      </c>
      <c r="T219" s="71">
        <v>100</v>
      </c>
      <c r="U219" s="71">
        <v>900</v>
      </c>
      <c r="V219" s="71">
        <v>850</v>
      </c>
      <c r="W219" s="71">
        <v>0</v>
      </c>
      <c r="X219" s="71">
        <v>850</v>
      </c>
      <c r="Y219" s="71">
        <v>10</v>
      </c>
      <c r="Z219" s="71">
        <v>10</v>
      </c>
      <c r="AA219" s="71">
        <v>6.25</v>
      </c>
      <c r="AB219" s="71">
        <v>80</v>
      </c>
      <c r="AC219" s="71">
        <v>50</v>
      </c>
      <c r="AF219" s="71">
        <v>900</v>
      </c>
      <c r="AG219" s="71">
        <v>850</v>
      </c>
      <c r="AH219" s="71">
        <v>0</v>
      </c>
      <c r="AI219" s="71">
        <v>850</v>
      </c>
      <c r="AJ219" s="71">
        <v>10</v>
      </c>
      <c r="AK219" s="71">
        <v>10</v>
      </c>
      <c r="AL219" s="71">
        <v>6.25</v>
      </c>
      <c r="AM219" s="71">
        <v>80</v>
      </c>
      <c r="AN219" s="71">
        <v>50</v>
      </c>
      <c r="AQ219" s="71">
        <v>0</v>
      </c>
      <c r="AR219" s="71">
        <v>1</v>
      </c>
      <c r="AS219" s="71">
        <v>1</v>
      </c>
      <c r="AT219" s="71">
        <v>1</v>
      </c>
      <c r="AU219" s="71">
        <v>1</v>
      </c>
      <c r="AV219" s="71">
        <v>1</v>
      </c>
      <c r="AW219" s="71" t="s">
        <v>266</v>
      </c>
      <c r="AX219" s="71" t="s">
        <v>266</v>
      </c>
      <c r="AY219" s="71" t="s">
        <v>267</v>
      </c>
      <c r="AZ219" s="71" t="s">
        <v>268</v>
      </c>
      <c r="BA219" s="71" t="s">
        <v>391</v>
      </c>
      <c r="BB219" s="71" t="s">
        <v>392</v>
      </c>
      <c r="BC219" s="71">
        <v>25406154</v>
      </c>
      <c r="BD219" s="71" t="s">
        <v>393</v>
      </c>
      <c r="BE219" s="71">
        <v>0</v>
      </c>
      <c r="BF219" s="71" t="s">
        <v>270</v>
      </c>
      <c r="BG219" s="71" t="s">
        <v>270</v>
      </c>
      <c r="BH219" s="71" t="s">
        <v>271</v>
      </c>
      <c r="BI219" s="71" t="s">
        <v>102</v>
      </c>
      <c r="BJ219" s="71" t="s">
        <v>182</v>
      </c>
      <c r="BK219" s="71" t="s">
        <v>545</v>
      </c>
      <c r="BX219" s="71" t="s">
        <v>546</v>
      </c>
    </row>
    <row r="220" spans="1:76" hidden="1" x14ac:dyDescent="0.25">
      <c r="A220" s="71" t="s">
        <v>260</v>
      </c>
      <c r="B220" s="71" t="s">
        <v>278</v>
      </c>
      <c r="C220" s="71" t="s">
        <v>261</v>
      </c>
      <c r="D220" s="121">
        <v>36526</v>
      </c>
      <c r="E220" s="71" t="s">
        <v>260</v>
      </c>
      <c r="F220" s="71">
        <v>8073</v>
      </c>
      <c r="G220" s="71" t="s">
        <v>102</v>
      </c>
      <c r="H220" s="71" t="s">
        <v>93</v>
      </c>
      <c r="I220" s="71">
        <v>2</v>
      </c>
      <c r="J220" s="71" t="s">
        <v>389</v>
      </c>
      <c r="K220" s="71">
        <v>7</v>
      </c>
      <c r="L220" s="121">
        <v>45300</v>
      </c>
      <c r="M220" s="71" t="s">
        <v>406</v>
      </c>
      <c r="N220" s="71">
        <v>7</v>
      </c>
      <c r="O220" s="71" t="s">
        <v>67</v>
      </c>
      <c r="P220" s="71" t="s">
        <v>263</v>
      </c>
      <c r="Q220" s="71" t="s">
        <v>264</v>
      </c>
      <c r="R220" s="71">
        <v>1000</v>
      </c>
      <c r="S220" s="71" t="s">
        <v>265</v>
      </c>
      <c r="T220" s="71">
        <v>100</v>
      </c>
      <c r="U220" s="71">
        <v>700</v>
      </c>
      <c r="V220" s="71">
        <v>700</v>
      </c>
      <c r="W220" s="71">
        <v>200</v>
      </c>
      <c r="X220" s="71">
        <v>900</v>
      </c>
      <c r="Y220" s="71">
        <v>10</v>
      </c>
      <c r="Z220" s="71">
        <v>10</v>
      </c>
      <c r="AA220" s="71">
        <v>0</v>
      </c>
      <c r="AB220" s="71">
        <v>70</v>
      </c>
      <c r="AC220" s="71">
        <v>0</v>
      </c>
      <c r="AF220" s="71">
        <v>700</v>
      </c>
      <c r="AG220" s="71">
        <v>700</v>
      </c>
      <c r="AH220" s="71">
        <v>200</v>
      </c>
      <c r="AI220" s="71">
        <v>900</v>
      </c>
      <c r="AJ220" s="71">
        <v>10</v>
      </c>
      <c r="AK220" s="71">
        <v>10</v>
      </c>
      <c r="AL220" s="71">
        <v>0</v>
      </c>
      <c r="AM220" s="71">
        <v>70</v>
      </c>
      <c r="AN220" s="71">
        <v>0</v>
      </c>
      <c r="AQ220" s="71">
        <v>0</v>
      </c>
      <c r="AR220" s="71">
        <v>1</v>
      </c>
      <c r="AS220" s="71">
        <v>1</v>
      </c>
      <c r="AT220" s="71">
        <v>1</v>
      </c>
      <c r="AU220" s="71">
        <v>1</v>
      </c>
      <c r="AV220" s="71">
        <v>1</v>
      </c>
      <c r="AW220" s="71" t="s">
        <v>266</v>
      </c>
      <c r="AX220" s="71" t="s">
        <v>266</v>
      </c>
      <c r="AY220" s="71" t="s">
        <v>267</v>
      </c>
      <c r="AZ220" s="71" t="s">
        <v>268</v>
      </c>
      <c r="BA220" s="71" t="s">
        <v>391</v>
      </c>
      <c r="BB220" s="71" t="s">
        <v>392</v>
      </c>
      <c r="BC220" s="71">
        <v>25406154</v>
      </c>
      <c r="BD220" s="71" t="s">
        <v>393</v>
      </c>
      <c r="BE220" s="71">
        <v>0</v>
      </c>
      <c r="BF220" s="71" t="s">
        <v>270</v>
      </c>
      <c r="BG220" s="71" t="s">
        <v>270</v>
      </c>
      <c r="BH220" s="71" t="s">
        <v>271</v>
      </c>
      <c r="BI220" s="71" t="s">
        <v>102</v>
      </c>
      <c r="BJ220" s="71" t="s">
        <v>182</v>
      </c>
      <c r="BK220" s="71" t="s">
        <v>545</v>
      </c>
      <c r="BX220" s="71" t="s">
        <v>546</v>
      </c>
    </row>
    <row r="221" spans="1:76" hidden="1" x14ac:dyDescent="0.25">
      <c r="A221" s="71" t="s">
        <v>260</v>
      </c>
      <c r="B221" s="71" t="s">
        <v>278</v>
      </c>
      <c r="C221" s="71" t="s">
        <v>261</v>
      </c>
      <c r="D221" s="121">
        <v>36526</v>
      </c>
      <c r="E221" s="71" t="s">
        <v>260</v>
      </c>
      <c r="F221" s="71">
        <v>8042</v>
      </c>
      <c r="G221" s="71" t="s">
        <v>102</v>
      </c>
      <c r="H221" s="71" t="s">
        <v>93</v>
      </c>
      <c r="I221" s="71">
        <v>2</v>
      </c>
      <c r="J221" s="71" t="s">
        <v>389</v>
      </c>
      <c r="K221" s="71">
        <v>7</v>
      </c>
      <c r="L221" s="121">
        <v>45293</v>
      </c>
      <c r="M221" s="71" t="s">
        <v>407</v>
      </c>
      <c r="N221" s="71">
        <v>7</v>
      </c>
      <c r="O221" s="71" t="s">
        <v>67</v>
      </c>
      <c r="P221" s="71" t="s">
        <v>263</v>
      </c>
      <c r="Q221" s="71" t="s">
        <v>264</v>
      </c>
      <c r="R221" s="71">
        <v>1000</v>
      </c>
      <c r="S221" s="71" t="s">
        <v>265</v>
      </c>
      <c r="T221" s="71">
        <v>100</v>
      </c>
      <c r="U221" s="71">
        <v>800</v>
      </c>
      <c r="V221" s="71">
        <v>700</v>
      </c>
      <c r="W221" s="71">
        <v>0</v>
      </c>
      <c r="X221" s="71">
        <v>700</v>
      </c>
      <c r="Y221" s="71">
        <v>10</v>
      </c>
      <c r="Z221" s="71">
        <v>10</v>
      </c>
      <c r="AA221" s="71">
        <v>14.29</v>
      </c>
      <c r="AB221" s="71">
        <v>70</v>
      </c>
      <c r="AC221" s="71">
        <v>100</v>
      </c>
      <c r="AF221" s="71">
        <v>800</v>
      </c>
      <c r="AG221" s="71">
        <v>700</v>
      </c>
      <c r="AH221" s="71">
        <v>0</v>
      </c>
      <c r="AI221" s="71">
        <v>700</v>
      </c>
      <c r="AJ221" s="71">
        <v>10</v>
      </c>
      <c r="AK221" s="71">
        <v>10</v>
      </c>
      <c r="AL221" s="71">
        <v>14.29</v>
      </c>
      <c r="AM221" s="71">
        <v>70</v>
      </c>
      <c r="AN221" s="71">
        <v>100</v>
      </c>
      <c r="AQ221" s="71">
        <v>0</v>
      </c>
      <c r="AR221" s="71">
        <v>1</v>
      </c>
      <c r="AS221" s="71">
        <v>1</v>
      </c>
      <c r="AT221" s="71">
        <v>1</v>
      </c>
      <c r="AU221" s="71">
        <v>1</v>
      </c>
      <c r="AV221" s="71">
        <v>1</v>
      </c>
      <c r="AW221" s="71" t="s">
        <v>266</v>
      </c>
      <c r="AX221" s="71" t="s">
        <v>266</v>
      </c>
      <c r="AY221" s="71" t="s">
        <v>267</v>
      </c>
      <c r="AZ221" s="71" t="s">
        <v>268</v>
      </c>
      <c r="BA221" s="71" t="s">
        <v>391</v>
      </c>
      <c r="BB221" s="71" t="s">
        <v>392</v>
      </c>
      <c r="BC221" s="71">
        <v>25406154</v>
      </c>
      <c r="BD221" s="71" t="s">
        <v>393</v>
      </c>
      <c r="BE221" s="71">
        <v>0</v>
      </c>
      <c r="BF221" s="71" t="s">
        <v>270</v>
      </c>
      <c r="BG221" s="71" t="s">
        <v>270</v>
      </c>
      <c r="BH221" s="71" t="s">
        <v>271</v>
      </c>
      <c r="BI221" s="71" t="s">
        <v>102</v>
      </c>
      <c r="BJ221" s="71" t="s">
        <v>182</v>
      </c>
      <c r="BK221" s="71" t="s">
        <v>545</v>
      </c>
      <c r="BX221" s="71" t="s">
        <v>546</v>
      </c>
    </row>
    <row r="222" spans="1:76" hidden="1" x14ac:dyDescent="0.25">
      <c r="A222" s="71" t="s">
        <v>260</v>
      </c>
      <c r="B222" s="71" t="s">
        <v>278</v>
      </c>
      <c r="C222" s="71" t="s">
        <v>261</v>
      </c>
      <c r="D222" s="121">
        <v>36526</v>
      </c>
      <c r="E222" s="71" t="s">
        <v>260</v>
      </c>
      <c r="F222" s="71">
        <v>8018</v>
      </c>
      <c r="G222" s="71" t="s">
        <v>102</v>
      </c>
      <c r="H222" s="71" t="s">
        <v>93</v>
      </c>
      <c r="I222" s="71">
        <v>2</v>
      </c>
      <c r="J222" s="71" t="s">
        <v>389</v>
      </c>
      <c r="K222" s="71">
        <v>7</v>
      </c>
      <c r="L222" s="121">
        <v>45286</v>
      </c>
      <c r="M222" s="71" t="s">
        <v>408</v>
      </c>
      <c r="N222" s="71">
        <v>12</v>
      </c>
      <c r="O222" s="71" t="s">
        <v>67</v>
      </c>
      <c r="P222" s="71" t="s">
        <v>263</v>
      </c>
      <c r="Q222" s="71" t="s">
        <v>264</v>
      </c>
      <c r="R222" s="71">
        <v>1000</v>
      </c>
      <c r="S222" s="71" t="s">
        <v>265</v>
      </c>
      <c r="T222" s="71">
        <v>100</v>
      </c>
      <c r="U222" s="71">
        <v>800</v>
      </c>
      <c r="V222" s="71">
        <v>800</v>
      </c>
      <c r="W222" s="71">
        <v>0</v>
      </c>
      <c r="X222" s="71">
        <v>800</v>
      </c>
      <c r="Y222" s="71">
        <v>10</v>
      </c>
      <c r="Z222" s="71">
        <v>10</v>
      </c>
      <c r="AA222" s="71">
        <v>0</v>
      </c>
      <c r="AB222" s="71">
        <v>120</v>
      </c>
      <c r="AC222" s="71">
        <v>0</v>
      </c>
      <c r="AF222" s="71">
        <v>800</v>
      </c>
      <c r="AG222" s="71">
        <v>800</v>
      </c>
      <c r="AH222" s="71">
        <v>0</v>
      </c>
      <c r="AI222" s="71">
        <v>800</v>
      </c>
      <c r="AJ222" s="71">
        <v>10</v>
      </c>
      <c r="AK222" s="71">
        <v>10</v>
      </c>
      <c r="AL222" s="71">
        <v>0</v>
      </c>
      <c r="AM222" s="71">
        <v>120</v>
      </c>
      <c r="AN222" s="71">
        <v>0</v>
      </c>
      <c r="AQ222" s="71">
        <v>0</v>
      </c>
      <c r="AR222" s="71">
        <v>1</v>
      </c>
      <c r="AS222" s="71">
        <v>1</v>
      </c>
      <c r="AT222" s="71">
        <v>1</v>
      </c>
      <c r="AU222" s="71">
        <v>1</v>
      </c>
      <c r="AV222" s="71">
        <v>1</v>
      </c>
      <c r="AW222" s="71" t="s">
        <v>266</v>
      </c>
      <c r="AX222" s="71" t="s">
        <v>266</v>
      </c>
      <c r="AY222" s="71" t="s">
        <v>267</v>
      </c>
      <c r="AZ222" s="71" t="s">
        <v>268</v>
      </c>
      <c r="BA222" s="71" t="s">
        <v>391</v>
      </c>
      <c r="BB222" s="71" t="s">
        <v>392</v>
      </c>
      <c r="BC222" s="71">
        <v>25406154</v>
      </c>
      <c r="BD222" s="71" t="s">
        <v>393</v>
      </c>
      <c r="BE222" s="71">
        <v>0</v>
      </c>
      <c r="BF222" s="71" t="s">
        <v>270</v>
      </c>
      <c r="BG222" s="71" t="s">
        <v>270</v>
      </c>
      <c r="BH222" s="71" t="s">
        <v>271</v>
      </c>
      <c r="BI222" s="71" t="s">
        <v>102</v>
      </c>
      <c r="BJ222" s="71" t="s">
        <v>182</v>
      </c>
      <c r="BK222" s="71" t="s">
        <v>545</v>
      </c>
      <c r="BX222" s="71" t="s">
        <v>560</v>
      </c>
    </row>
  </sheetData>
  <autoFilter ref="A4:CG222" xr:uid="{00000000-0001-0000-0000-000000000000}">
    <filterColumn colId="6">
      <filters>
        <filter val="AMOR"/>
        <filter val="ELO"/>
      </filters>
    </filterColumn>
  </autoFilter>
  <mergeCells count="10">
    <mergeCell ref="BL3:BW3"/>
    <mergeCell ref="BX3:BY3"/>
    <mergeCell ref="CA3:CC3"/>
    <mergeCell ref="CD3:CG3"/>
    <mergeCell ref="U3:AE3"/>
    <mergeCell ref="AF3:AP3"/>
    <mergeCell ref="AS3:AV3"/>
    <mergeCell ref="AW3:AZ3"/>
    <mergeCell ref="BA3:BG3"/>
    <mergeCell ref="BH3:BK3"/>
  </mergeCells>
  <conditionalFormatting sqref="A5:BY6">
    <cfRule type="expression" dxfId="17" priority="17" stopIfTrue="1">
      <formula>MOD(ROW(),2)=0</formula>
    </cfRule>
    <cfRule type="expression" dxfId="16" priority="18">
      <formula>MOD(ROW(),2)&lt;&gt;0</formula>
    </cfRule>
  </conditionalFormatting>
  <conditionalFormatting sqref="A5:CC6">
    <cfRule type="expression" dxfId="15" priority="2">
      <formula>(ROW()/2-INT(ROW()/2))=0</formula>
    </cfRule>
    <cfRule type="expression" dxfId="14" priority="7">
      <formula>(ROW()/2-INT(ROW()/2))=0</formula>
    </cfRule>
    <cfRule type="expression" dxfId="13" priority="11">
      <formula>(ROW()/2-INT(ROW()/2))=0</formula>
    </cfRule>
    <cfRule type="expression" dxfId="12" priority="13">
      <formula>(ROW()/2-INT(ROW()/2))=0</formula>
    </cfRule>
    <cfRule type="expression" dxfId="11" priority="15">
      <formula>(ROW()/2-INT(ROW()/2))=0</formula>
    </cfRule>
    <cfRule type="expression" dxfId="10" priority="16">
      <formula>MOD(ROW(),2)=0</formula>
    </cfRule>
  </conditionalFormatting>
  <conditionalFormatting sqref="A5:CC6">
    <cfRule type="expression" dxfId="9" priority="14">
      <formula>(ROW()/2-INT(ROW()/2))=0</formula>
    </cfRule>
  </conditionalFormatting>
  <conditionalFormatting sqref="A5:CC6">
    <cfRule type="expression" dxfId="8" priority="12">
      <formula>(ROW()/2-INT(ROW()/2))=0</formula>
    </cfRule>
  </conditionalFormatting>
  <conditionalFormatting sqref="A5:CC6">
    <cfRule type="expression" dxfId="7" priority="1">
      <formula>(ROW()/2-INT(ROW()/2))=0</formula>
    </cfRule>
    <cfRule type="expression" dxfId="6" priority="8">
      <formula>(ROW()/2-INT(ROW()/2))=0</formula>
    </cfRule>
    <cfRule type="expression" dxfId="5" priority="9">
      <formula>(ROW()/2-INT(ROW()/2))=0</formula>
    </cfRule>
    <cfRule type="expression" dxfId="4" priority="10">
      <formula>(ROW()/2-INT(ROW()/2))=0</formula>
    </cfRule>
  </conditionalFormatting>
  <conditionalFormatting sqref="A5:CC6">
    <cfRule type="expression" dxfId="3" priority="3">
      <formula>(ROW()/2-INT(ROW()/2))=0</formula>
    </cfRule>
    <cfRule type="expression" dxfId="2" priority="4">
      <formula>(ROW()/2-INT(ROW()/2))=0</formula>
    </cfRule>
    <cfRule type="expression" dxfId="1" priority="5">
      <formula>(ROW()/2-INT(ROW()/2))=0</formula>
    </cfRule>
    <cfRule type="expression" dxfId="0" priority="6">
      <formula>(ROW()/2-INT(ROW()/2))=0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mmandButton1">
          <controlPr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1504950</xdr:colOff>
                <xdr:row>1</xdr:row>
                <xdr:rowOff>114300</xdr:rowOff>
              </to>
            </anchor>
          </controlPr>
        </control>
      </mc:Choice>
      <mc:Fallback>
        <control shapeId="14337" r:id="rId4" name="CommandButto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E5C44B1A53BC4D90318883089DE11E" ma:contentTypeVersion="15" ma:contentTypeDescription="Crear nuevo documento." ma:contentTypeScope="" ma:versionID="faccc9faa74e46b034783944f1ec8444">
  <xsd:schema xmlns:xsd="http://www.w3.org/2001/XMLSchema" xmlns:xs="http://www.w3.org/2001/XMLSchema" xmlns:p="http://schemas.microsoft.com/office/2006/metadata/properties" xmlns:ns2="0a8bc7f7-33b1-48bc-8bbc-2f72641bfa02" xmlns:ns3="59293944-829d-4a91-80a3-42c538d89fa3" targetNamespace="http://schemas.microsoft.com/office/2006/metadata/properties" ma:root="true" ma:fieldsID="ed5bce758b2d153187f2f4024632a18c" ns2:_="" ns3:_="">
    <xsd:import namespace="0a8bc7f7-33b1-48bc-8bbc-2f72641bfa02"/>
    <xsd:import namespace="59293944-829d-4a91-80a3-42c538d89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bc7f7-33b1-48bc-8bbc-2f72641bfa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5df44bf-35c6-4ac5-bd54-2257480f49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93944-829d-4a91-80a3-42c538d89f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3f41fec-89af-4c71-acb0-941c5fde6c66}" ma:internalName="TaxCatchAll" ma:showField="CatchAllData" ma:web="59293944-829d-4a91-80a3-42c538d89f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293944-829d-4a91-80a3-42c538d89fa3" xsi:nil="true"/>
    <lcf76f155ced4ddcb4097134ff3c332f xmlns="0a8bc7f7-33b1-48bc-8bbc-2f72641bfa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FEC9A5E-EA4E-4C5D-80D2-829630B435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53F0AB-00F3-47FF-9CA0-48D58F454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8bc7f7-33b1-48bc-8bbc-2f72641bfa02"/>
    <ds:schemaRef ds:uri="59293944-829d-4a91-80a3-42c538d89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CD09-2D82-4FB8-B2E9-9E413FAAD21C}">
  <ds:schemaRefs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59293944-829d-4a91-80a3-42c538d89fa3"/>
    <ds:schemaRef ds:uri="0a8bc7f7-33b1-48bc-8bbc-2f72641bfa02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VISTA ENERGY</vt:lpstr>
      <vt:lpstr>CM 1366</vt:lpstr>
      <vt:lpstr>referencias pad </vt:lpstr>
      <vt:lpstr>COTIZACION </vt:lpstr>
      <vt:lpstr>Partes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Bocchino</dc:creator>
  <cp:lastModifiedBy>Cordero, Evangelina Natalia</cp:lastModifiedBy>
  <dcterms:created xsi:type="dcterms:W3CDTF">2023-07-16T10:58:23Z</dcterms:created>
  <dcterms:modified xsi:type="dcterms:W3CDTF">2024-02-05T13:07:32Z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0x01010058E5C44B1A53BC4D90318883089DE11E</vt:lpwstr>
  </property>
</Properties>
</file>