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0. CAPEX. Cot. ad.  ADC (ADC1050)/"/>
    </mc:Choice>
  </mc:AlternateContent>
  <xr:revisionPtr revIDLastSave="185" documentId="8_{A71131BF-D9EE-481C-A199-60C9248F6D53}" xr6:coauthVersionLast="47" xr6:coauthVersionMax="47" xr10:uidLastSave="{AF93CE7C-1A39-49F9-B848-6075464C02E8}"/>
  <bookViews>
    <workbookView xWindow="-110" yWindow="-110" windowWidth="19420" windowHeight="10420" xr2:uid="{9D463C6A-228A-4337-8974-7184851544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5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F28" i="1"/>
  <c r="AF29" i="1"/>
  <c r="AF30" i="1"/>
  <c r="AF31" i="1"/>
  <c r="AF32" i="1"/>
  <c r="AF33" i="1"/>
  <c r="AF34" i="1"/>
  <c r="AF35" i="1"/>
  <c r="AF36" i="1"/>
  <c r="AF27" i="1"/>
  <c r="AC7" i="1"/>
  <c r="AD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8" i="1"/>
  <c r="AD6" i="1"/>
  <c r="AD8" i="1"/>
  <c r="AD9" i="1"/>
  <c r="AD10" i="1"/>
  <c r="AD11" i="1"/>
  <c r="AD12" i="1"/>
  <c r="AD13" i="1"/>
  <c r="AD14" i="1"/>
  <c r="AD15" i="1"/>
  <c r="AD16" i="1"/>
  <c r="AD17" i="1"/>
  <c r="AD5" i="1"/>
  <c r="AC6" i="1"/>
  <c r="AC8" i="1"/>
  <c r="AC9" i="1"/>
  <c r="AC10" i="1"/>
  <c r="AC11" i="1"/>
  <c r="AC12" i="1"/>
  <c r="AC13" i="1"/>
  <c r="AC14" i="1"/>
  <c r="AC15" i="1"/>
  <c r="AC16" i="1"/>
  <c r="AC17" i="1"/>
  <c r="AC5" i="1"/>
</calcChain>
</file>

<file path=xl/sharedStrings.xml><?xml version="1.0" encoding="utf-8"?>
<sst xmlns="http://schemas.openxmlformats.org/spreadsheetml/2006/main" count="40" uniqueCount="21">
  <si>
    <t>ADC-1053</t>
  </si>
  <si>
    <t>ADC-1052</t>
  </si>
  <si>
    <t>ADC-1051</t>
  </si>
  <si>
    <t>ADC-1050</t>
  </si>
  <si>
    <t>TOTAL</t>
  </si>
  <si>
    <t>Fecha</t>
  </si>
  <si>
    <t>qo</t>
  </si>
  <si>
    <t>qw</t>
  </si>
  <si>
    <t>qb</t>
  </si>
  <si>
    <t>% oil</t>
  </si>
  <si>
    <t>Bp</t>
  </si>
  <si>
    <t>Wp</t>
  </si>
  <si>
    <t>Np</t>
  </si>
  <si>
    <t>Desemulsionante</t>
  </si>
  <si>
    <t>Solvente</t>
  </si>
  <si>
    <t>Total producto</t>
  </si>
  <si>
    <t>DBN General</t>
  </si>
  <si>
    <t>DBN Control</t>
  </si>
  <si>
    <t>IC</t>
  </si>
  <si>
    <t>IPB</t>
  </si>
  <si>
    <t>Aseguramiento de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</si>
</sst>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PAD 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Hoja1!$C$3:$C$4</c:f>
              <c:strCache>
                <c:ptCount val="2"/>
                <c:pt idx="0">
                  <c:v>ADC-1053</c:v>
                </c:pt>
                <c:pt idx="1">
                  <c:v>qo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Hoja1!$C$5:$C$36</c:f>
              <c:numCache>
                <c:formatCode>General</c:formatCode>
                <c:ptCount val="32"/>
                <c:pt idx="2">
                  <c:v>13</c:v>
                </c:pt>
                <c:pt idx="3">
                  <c:v>33</c:v>
                </c:pt>
                <c:pt idx="4">
                  <c:v>39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  <c:pt idx="10">
                  <c:v>84</c:v>
                </c:pt>
                <c:pt idx="11">
                  <c:v>114</c:v>
                </c:pt>
                <c:pt idx="12">
                  <c:v>116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107</c:v>
                </c:pt>
                <c:pt idx="17">
                  <c:v>105</c:v>
                </c:pt>
                <c:pt idx="18">
                  <c:v>102</c:v>
                </c:pt>
                <c:pt idx="19">
                  <c:v>99</c:v>
                </c:pt>
                <c:pt idx="20">
                  <c:v>96</c:v>
                </c:pt>
                <c:pt idx="21">
                  <c:v>93</c:v>
                </c:pt>
                <c:pt idx="22">
                  <c:v>92</c:v>
                </c:pt>
                <c:pt idx="23">
                  <c:v>90</c:v>
                </c:pt>
                <c:pt idx="24">
                  <c:v>89</c:v>
                </c:pt>
                <c:pt idx="25">
                  <c:v>86</c:v>
                </c:pt>
                <c:pt idx="26">
                  <c:v>85</c:v>
                </c:pt>
                <c:pt idx="27">
                  <c:v>82</c:v>
                </c:pt>
                <c:pt idx="28">
                  <c:v>80</c:v>
                </c:pt>
                <c:pt idx="29">
                  <c:v>78</c:v>
                </c:pt>
                <c:pt idx="30">
                  <c:v>77</c:v>
                </c:pt>
                <c:pt idx="3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B-4293-AE07-6F5491DCD599}"/>
            </c:ext>
          </c:extLst>
        </c:ser>
        <c:ser>
          <c:idx val="1"/>
          <c:order val="1"/>
          <c:tx>
            <c:strRef>
              <c:f>Hoja1!$D$3:$D$4</c:f>
              <c:strCache>
                <c:ptCount val="2"/>
                <c:pt idx="0">
                  <c:v>ADC-1053</c:v>
                </c:pt>
                <c:pt idx="1">
                  <c:v>qw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Hoja1!$D$5:$D$36</c:f>
            </c:numRef>
          </c:val>
          <c:smooth val="0"/>
          <c:extLst>
            <c:ext xmlns:c16="http://schemas.microsoft.com/office/drawing/2014/chart" uri="{C3380CC4-5D6E-409C-BE32-E72D297353CC}">
              <c16:uniqueId val="{00000001-21CB-4293-AE07-6F5491DCD599}"/>
            </c:ext>
          </c:extLst>
        </c:ser>
        <c:ser>
          <c:idx val="2"/>
          <c:order val="2"/>
          <c:tx>
            <c:strRef>
              <c:f>Hoja1!$E$3:$E$4</c:f>
              <c:strCache>
                <c:ptCount val="2"/>
                <c:pt idx="0">
                  <c:v>ADC-1053</c:v>
                </c:pt>
                <c:pt idx="1">
                  <c:v>qb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Hoja1!$E$5:$E$36</c:f>
            </c:numRef>
          </c:val>
          <c:smooth val="0"/>
          <c:extLst>
            <c:ext xmlns:c16="http://schemas.microsoft.com/office/drawing/2014/chart" uri="{C3380CC4-5D6E-409C-BE32-E72D297353CC}">
              <c16:uniqueId val="{00000002-21CB-4293-AE07-6F5491DCD599}"/>
            </c:ext>
          </c:extLst>
        </c:ser>
        <c:ser>
          <c:idx val="3"/>
          <c:order val="3"/>
          <c:tx>
            <c:strRef>
              <c:f>Hoja1!$F$3:$F$4</c:f>
              <c:strCache>
                <c:ptCount val="2"/>
                <c:pt idx="0">
                  <c:v>ADC-1053</c:v>
                </c:pt>
                <c:pt idx="1">
                  <c:v>% 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Hoja1!$F$5:$F$36</c:f>
            </c:numRef>
          </c:val>
          <c:smooth val="0"/>
          <c:extLst>
            <c:ext xmlns:c16="http://schemas.microsoft.com/office/drawing/2014/chart" uri="{C3380CC4-5D6E-409C-BE32-E72D297353CC}">
              <c16:uniqueId val="{00000003-21CB-4293-AE07-6F5491DCD599}"/>
            </c:ext>
          </c:extLst>
        </c:ser>
        <c:ser>
          <c:idx val="4"/>
          <c:order val="4"/>
          <c:tx>
            <c:strRef>
              <c:f>Hoja1!$G$3:$G$4</c:f>
              <c:strCache>
                <c:ptCount val="2"/>
                <c:pt idx="0">
                  <c:v>ADC-1053</c:v>
                </c:pt>
                <c:pt idx="1">
                  <c:v>Bp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Hoja1!$G$5:$G$36</c:f>
            </c:numRef>
          </c:val>
          <c:smooth val="0"/>
          <c:extLst>
            <c:ext xmlns:c16="http://schemas.microsoft.com/office/drawing/2014/chart" uri="{C3380CC4-5D6E-409C-BE32-E72D297353CC}">
              <c16:uniqueId val="{00000004-21CB-4293-AE07-6F5491DCD599}"/>
            </c:ext>
          </c:extLst>
        </c:ser>
        <c:ser>
          <c:idx val="5"/>
          <c:order val="5"/>
          <c:tx>
            <c:strRef>
              <c:f>Hoja1!$H$3:$H$4</c:f>
              <c:strCache>
                <c:ptCount val="2"/>
                <c:pt idx="0">
                  <c:v>ADC-1052</c:v>
                </c:pt>
                <c:pt idx="1">
                  <c:v>qo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Hoja1!$H$5:$H$36</c:f>
              <c:numCache>
                <c:formatCode>General</c:formatCode>
                <c:ptCount val="32"/>
                <c:pt idx="2">
                  <c:v>0</c:v>
                </c:pt>
                <c:pt idx="3">
                  <c:v>7</c:v>
                </c:pt>
                <c:pt idx="4">
                  <c:v>20</c:v>
                </c:pt>
                <c:pt idx="5">
                  <c:v>39</c:v>
                </c:pt>
                <c:pt idx="6">
                  <c:v>49</c:v>
                </c:pt>
                <c:pt idx="7">
                  <c:v>52</c:v>
                </c:pt>
                <c:pt idx="8">
                  <c:v>54</c:v>
                </c:pt>
                <c:pt idx="9">
                  <c:v>55</c:v>
                </c:pt>
                <c:pt idx="10">
                  <c:v>48</c:v>
                </c:pt>
                <c:pt idx="11">
                  <c:v>41</c:v>
                </c:pt>
                <c:pt idx="12">
                  <c:v>39</c:v>
                </c:pt>
                <c:pt idx="13">
                  <c:v>38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B-4293-AE07-6F5491DCD599}"/>
            </c:ext>
          </c:extLst>
        </c:ser>
        <c:ser>
          <c:idx val="6"/>
          <c:order val="6"/>
          <c:tx>
            <c:strRef>
              <c:f>Hoja1!$I$3:$I$4</c:f>
              <c:strCache>
                <c:ptCount val="2"/>
                <c:pt idx="0">
                  <c:v>ADC-1052</c:v>
                </c:pt>
                <c:pt idx="1">
                  <c:v>qw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Hoja1!$I$5:$I$36</c:f>
            </c:numRef>
          </c:val>
          <c:smooth val="0"/>
          <c:extLst>
            <c:ext xmlns:c16="http://schemas.microsoft.com/office/drawing/2014/chart" uri="{C3380CC4-5D6E-409C-BE32-E72D297353CC}">
              <c16:uniqueId val="{00000006-21CB-4293-AE07-6F5491DCD599}"/>
            </c:ext>
          </c:extLst>
        </c:ser>
        <c:ser>
          <c:idx val="7"/>
          <c:order val="7"/>
          <c:tx>
            <c:strRef>
              <c:f>Hoja1!$J$3:$J$4</c:f>
              <c:strCache>
                <c:ptCount val="2"/>
                <c:pt idx="0">
                  <c:v>ADC-1052</c:v>
                </c:pt>
                <c:pt idx="1">
                  <c:v>qb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Hoja1!$J$5:$J$36</c:f>
            </c:numRef>
          </c:val>
          <c:smooth val="0"/>
          <c:extLst>
            <c:ext xmlns:c16="http://schemas.microsoft.com/office/drawing/2014/chart" uri="{C3380CC4-5D6E-409C-BE32-E72D297353CC}">
              <c16:uniqueId val="{00000007-21CB-4293-AE07-6F5491DCD599}"/>
            </c:ext>
          </c:extLst>
        </c:ser>
        <c:ser>
          <c:idx val="8"/>
          <c:order val="8"/>
          <c:tx>
            <c:strRef>
              <c:f>Hoja1!$K$3:$K$4</c:f>
              <c:strCache>
                <c:ptCount val="2"/>
                <c:pt idx="0">
                  <c:v>ADC-1052</c:v>
                </c:pt>
                <c:pt idx="1">
                  <c:v>% oil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Hoja1!$K$5:$K$36</c:f>
            </c:numRef>
          </c:val>
          <c:smooth val="0"/>
          <c:extLst>
            <c:ext xmlns:c16="http://schemas.microsoft.com/office/drawing/2014/chart" uri="{C3380CC4-5D6E-409C-BE32-E72D297353CC}">
              <c16:uniqueId val="{00000008-21CB-4293-AE07-6F5491DCD599}"/>
            </c:ext>
          </c:extLst>
        </c:ser>
        <c:ser>
          <c:idx val="9"/>
          <c:order val="9"/>
          <c:tx>
            <c:strRef>
              <c:f>Hoja1!$L$3:$L$4</c:f>
              <c:strCache>
                <c:ptCount val="2"/>
                <c:pt idx="0">
                  <c:v>ADC-1052</c:v>
                </c:pt>
                <c:pt idx="1">
                  <c:v>Bp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Hoja1!$L$5:$L$36</c:f>
            </c:numRef>
          </c:val>
          <c:smooth val="0"/>
          <c:extLst>
            <c:ext xmlns:c16="http://schemas.microsoft.com/office/drawing/2014/chart" uri="{C3380CC4-5D6E-409C-BE32-E72D297353CC}">
              <c16:uniqueId val="{00000009-21CB-4293-AE07-6F5491DCD599}"/>
            </c:ext>
          </c:extLst>
        </c:ser>
        <c:ser>
          <c:idx val="10"/>
          <c:order val="10"/>
          <c:tx>
            <c:strRef>
              <c:f>Hoja1!$M$3:$M$4</c:f>
              <c:strCache>
                <c:ptCount val="2"/>
                <c:pt idx="0">
                  <c:v>ADC-1051</c:v>
                </c:pt>
                <c:pt idx="1">
                  <c:v>qo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Hoja1!$M$5:$M$36</c:f>
              <c:numCache>
                <c:formatCode>General</c:formatCode>
                <c:ptCount val="32"/>
                <c:pt idx="2">
                  <c:v>0</c:v>
                </c:pt>
                <c:pt idx="3">
                  <c:v>6</c:v>
                </c:pt>
                <c:pt idx="4">
                  <c:v>19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40</c:v>
                </c:pt>
                <c:pt idx="9">
                  <c:v>35</c:v>
                </c:pt>
                <c:pt idx="10">
                  <c:v>36</c:v>
                </c:pt>
                <c:pt idx="11">
                  <c:v>25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B-4293-AE07-6F5491DCD599}"/>
            </c:ext>
          </c:extLst>
        </c:ser>
        <c:ser>
          <c:idx val="11"/>
          <c:order val="11"/>
          <c:tx>
            <c:strRef>
              <c:f>Hoja1!$N$3:$N$4</c:f>
              <c:strCache>
                <c:ptCount val="2"/>
                <c:pt idx="0">
                  <c:v>ADC-1051</c:v>
                </c:pt>
                <c:pt idx="1">
                  <c:v>qw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Hoja1!$N$5:$N$36</c:f>
            </c:numRef>
          </c:val>
          <c:smooth val="0"/>
          <c:extLst>
            <c:ext xmlns:c16="http://schemas.microsoft.com/office/drawing/2014/chart" uri="{C3380CC4-5D6E-409C-BE32-E72D297353CC}">
              <c16:uniqueId val="{0000000B-21CB-4293-AE07-6F5491DCD599}"/>
            </c:ext>
          </c:extLst>
        </c:ser>
        <c:ser>
          <c:idx val="12"/>
          <c:order val="12"/>
          <c:tx>
            <c:strRef>
              <c:f>Hoja1!$O$3:$O$4</c:f>
              <c:strCache>
                <c:ptCount val="2"/>
                <c:pt idx="0">
                  <c:v>ADC-1051</c:v>
                </c:pt>
                <c:pt idx="1">
                  <c:v>qb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Hoja1!$O$5:$O$36</c:f>
            </c:numRef>
          </c:val>
          <c:smooth val="0"/>
          <c:extLst>
            <c:ext xmlns:c16="http://schemas.microsoft.com/office/drawing/2014/chart" uri="{C3380CC4-5D6E-409C-BE32-E72D297353CC}">
              <c16:uniqueId val="{0000000C-21CB-4293-AE07-6F5491DCD599}"/>
            </c:ext>
          </c:extLst>
        </c:ser>
        <c:ser>
          <c:idx val="13"/>
          <c:order val="13"/>
          <c:tx>
            <c:strRef>
              <c:f>Hoja1!$P$3:$P$4</c:f>
              <c:strCache>
                <c:ptCount val="2"/>
                <c:pt idx="0">
                  <c:v>ADC-1051</c:v>
                </c:pt>
                <c:pt idx="1">
                  <c:v>% oil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Hoja1!$P$5:$P$36</c:f>
            </c:numRef>
          </c:val>
          <c:smooth val="0"/>
          <c:extLst>
            <c:ext xmlns:c16="http://schemas.microsoft.com/office/drawing/2014/chart" uri="{C3380CC4-5D6E-409C-BE32-E72D297353CC}">
              <c16:uniqueId val="{0000000D-21CB-4293-AE07-6F5491DCD599}"/>
            </c:ext>
          </c:extLst>
        </c:ser>
        <c:ser>
          <c:idx val="14"/>
          <c:order val="14"/>
          <c:tx>
            <c:strRef>
              <c:f>Hoja1!$Q$3:$Q$4</c:f>
              <c:strCache>
                <c:ptCount val="2"/>
                <c:pt idx="0">
                  <c:v>ADC-1051</c:v>
                </c:pt>
                <c:pt idx="1">
                  <c:v>Bp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Hoja1!$Q$5:$Q$36</c:f>
            </c:numRef>
          </c:val>
          <c:smooth val="0"/>
          <c:extLst>
            <c:ext xmlns:c16="http://schemas.microsoft.com/office/drawing/2014/chart" uri="{C3380CC4-5D6E-409C-BE32-E72D297353CC}">
              <c16:uniqueId val="{0000000E-21CB-4293-AE07-6F5491DCD599}"/>
            </c:ext>
          </c:extLst>
        </c:ser>
        <c:ser>
          <c:idx val="15"/>
          <c:order val="15"/>
          <c:tx>
            <c:strRef>
              <c:f>Hoja1!$R$3:$R$4</c:f>
              <c:strCache>
                <c:ptCount val="2"/>
                <c:pt idx="0">
                  <c:v>ADC-1050</c:v>
                </c:pt>
                <c:pt idx="1">
                  <c:v>qo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Hoja1!$R$5:$R$36</c:f>
              <c:numCache>
                <c:formatCode>General</c:formatCode>
                <c:ptCount val="32"/>
                <c:pt idx="2">
                  <c:v>0</c:v>
                </c:pt>
                <c:pt idx="3">
                  <c:v>6</c:v>
                </c:pt>
                <c:pt idx="4">
                  <c:v>19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40</c:v>
                </c:pt>
                <c:pt idx="9">
                  <c:v>35</c:v>
                </c:pt>
                <c:pt idx="10">
                  <c:v>36</c:v>
                </c:pt>
                <c:pt idx="11">
                  <c:v>25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B-4293-AE07-6F5491DCD599}"/>
            </c:ext>
          </c:extLst>
        </c:ser>
        <c:ser>
          <c:idx val="16"/>
          <c:order val="16"/>
          <c:tx>
            <c:strRef>
              <c:f>Hoja1!$S$3:$S$4</c:f>
              <c:strCache>
                <c:ptCount val="2"/>
                <c:pt idx="0">
                  <c:v>ADC-1050</c:v>
                </c:pt>
                <c:pt idx="1">
                  <c:v>qw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Hoja1!$S$5:$S$36</c:f>
            </c:numRef>
          </c:val>
          <c:smooth val="0"/>
          <c:extLst>
            <c:ext xmlns:c16="http://schemas.microsoft.com/office/drawing/2014/chart" uri="{C3380CC4-5D6E-409C-BE32-E72D297353CC}">
              <c16:uniqueId val="{00000010-21CB-4293-AE07-6F5491DCD599}"/>
            </c:ext>
          </c:extLst>
        </c:ser>
        <c:ser>
          <c:idx val="17"/>
          <c:order val="17"/>
          <c:tx>
            <c:strRef>
              <c:f>Hoja1!$T$3:$T$4</c:f>
              <c:strCache>
                <c:ptCount val="2"/>
                <c:pt idx="0">
                  <c:v>ADC-1050</c:v>
                </c:pt>
                <c:pt idx="1">
                  <c:v>qb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Hoja1!$T$5:$T$36</c:f>
            </c:numRef>
          </c:val>
          <c:smooth val="0"/>
          <c:extLst>
            <c:ext xmlns:c16="http://schemas.microsoft.com/office/drawing/2014/chart" uri="{C3380CC4-5D6E-409C-BE32-E72D297353CC}">
              <c16:uniqueId val="{00000011-21CB-4293-AE07-6F5491DCD599}"/>
            </c:ext>
          </c:extLst>
        </c:ser>
        <c:ser>
          <c:idx val="18"/>
          <c:order val="18"/>
          <c:tx>
            <c:strRef>
              <c:f>Hoja1!$U$3:$U$4</c:f>
              <c:strCache>
                <c:ptCount val="2"/>
                <c:pt idx="0">
                  <c:v>ADC-1050</c:v>
                </c:pt>
                <c:pt idx="1">
                  <c:v>% oil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Hoja1!$U$5:$U$36</c:f>
            </c:numRef>
          </c:val>
          <c:smooth val="0"/>
          <c:extLst>
            <c:ext xmlns:c16="http://schemas.microsoft.com/office/drawing/2014/chart" uri="{C3380CC4-5D6E-409C-BE32-E72D297353CC}">
              <c16:uniqueId val="{00000012-21CB-4293-AE07-6F5491DCD599}"/>
            </c:ext>
          </c:extLst>
        </c:ser>
        <c:ser>
          <c:idx val="19"/>
          <c:order val="19"/>
          <c:tx>
            <c:strRef>
              <c:f>Hoja1!$V$3:$V$4</c:f>
              <c:strCache>
                <c:ptCount val="2"/>
                <c:pt idx="0">
                  <c:v>ADC-1050</c:v>
                </c:pt>
                <c:pt idx="1">
                  <c:v>Bp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Hoja1!$V$5:$V$36</c:f>
            </c:numRef>
          </c:val>
          <c:smooth val="0"/>
          <c:extLst>
            <c:ext xmlns:c16="http://schemas.microsoft.com/office/drawing/2014/chart" uri="{C3380CC4-5D6E-409C-BE32-E72D297353CC}">
              <c16:uniqueId val="{00000013-21CB-4293-AE07-6F5491DCD599}"/>
            </c:ext>
          </c:extLst>
        </c:ser>
        <c:ser>
          <c:idx val="20"/>
          <c:order val="20"/>
          <c:tx>
            <c:strRef>
              <c:f>Hoja1!$W$3:$W$4</c:f>
              <c:strCache>
                <c:ptCount val="2"/>
                <c:pt idx="0">
                  <c:v>TOTAL</c:v>
                </c:pt>
                <c:pt idx="1">
                  <c:v>qo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Hoja1!$W$5:$W$36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52</c:v>
                </c:pt>
                <c:pt idx="4">
                  <c:v>96</c:v>
                </c:pt>
                <c:pt idx="5">
                  <c:v>147</c:v>
                </c:pt>
                <c:pt idx="6">
                  <c:v>183</c:v>
                </c:pt>
                <c:pt idx="7">
                  <c:v>203</c:v>
                </c:pt>
                <c:pt idx="8">
                  <c:v>204</c:v>
                </c:pt>
                <c:pt idx="9">
                  <c:v>202</c:v>
                </c:pt>
                <c:pt idx="10">
                  <c:v>204</c:v>
                </c:pt>
                <c:pt idx="11">
                  <c:v>205</c:v>
                </c:pt>
                <c:pt idx="12">
                  <c:v>202</c:v>
                </c:pt>
                <c:pt idx="13">
                  <c:v>201</c:v>
                </c:pt>
                <c:pt idx="14">
                  <c:v>203</c:v>
                </c:pt>
                <c:pt idx="15">
                  <c:v>201</c:v>
                </c:pt>
                <c:pt idx="16">
                  <c:v>203</c:v>
                </c:pt>
                <c:pt idx="17">
                  <c:v>200</c:v>
                </c:pt>
                <c:pt idx="18">
                  <c:v>200</c:v>
                </c:pt>
                <c:pt idx="19">
                  <c:v>202</c:v>
                </c:pt>
                <c:pt idx="20">
                  <c:v>201</c:v>
                </c:pt>
                <c:pt idx="21">
                  <c:v>203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205</c:v>
                </c:pt>
                <c:pt idx="26">
                  <c:v>205</c:v>
                </c:pt>
                <c:pt idx="27">
                  <c:v>205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B-4293-AE07-6F5491DC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70975"/>
        <c:axId val="2004985727"/>
      </c:lineChart>
      <c:dateAx>
        <c:axId val="5022709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4985727"/>
        <c:crosses val="autoZero"/>
        <c:auto val="1"/>
        <c:lblOffset val="100"/>
        <c:baseTimeUnit val="days"/>
      </c:dateAx>
      <c:valAx>
        <c:axId val="20049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2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Proyección consumo desemulsionante PAD 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Hoja1!$AC$4</c:f>
              <c:strCache>
                <c:ptCount val="1"/>
                <c:pt idx="0">
                  <c:v>DBN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Hoja1!$AC$5:$AC$36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7.8</c:v>
                </c:pt>
                <c:pt idx="4">
                  <c:v>14.4</c:v>
                </c:pt>
                <c:pt idx="5">
                  <c:v>22.05</c:v>
                </c:pt>
                <c:pt idx="6">
                  <c:v>27.45</c:v>
                </c:pt>
                <c:pt idx="7">
                  <c:v>30.45</c:v>
                </c:pt>
                <c:pt idx="8">
                  <c:v>30.6</c:v>
                </c:pt>
                <c:pt idx="9">
                  <c:v>30.3</c:v>
                </c:pt>
                <c:pt idx="10">
                  <c:v>30.6</c:v>
                </c:pt>
                <c:pt idx="11">
                  <c:v>30.75</c:v>
                </c:pt>
                <c:pt idx="12">
                  <c:v>30.3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20.100000000000001</c:v>
                </c:pt>
                <c:pt idx="16">
                  <c:v>20.3</c:v>
                </c:pt>
                <c:pt idx="17">
                  <c:v>20</c:v>
                </c:pt>
                <c:pt idx="18">
                  <c:v>20</c:v>
                </c:pt>
                <c:pt idx="19">
                  <c:v>20.2</c:v>
                </c:pt>
                <c:pt idx="20">
                  <c:v>20.100000000000001</c:v>
                </c:pt>
                <c:pt idx="21">
                  <c:v>20.3</c:v>
                </c:pt>
                <c:pt idx="22">
                  <c:v>20.3</c:v>
                </c:pt>
                <c:pt idx="23">
                  <c:v>20.399999999999999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A98-B1B6-952761DEE984}"/>
            </c:ext>
          </c:extLst>
        </c:ser>
        <c:ser>
          <c:idx val="1"/>
          <c:order val="1"/>
          <c:tx>
            <c:strRef>
              <c:f>Hoja1!$AD$4</c:f>
              <c:strCache>
                <c:ptCount val="1"/>
                <c:pt idx="0">
                  <c:v>DBN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Hoja1!$AD$5:$AD$36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9.9</c:v>
                </c:pt>
                <c:pt idx="4">
                  <c:v>11.7</c:v>
                </c:pt>
                <c:pt idx="5">
                  <c:v>13.8</c:v>
                </c:pt>
                <c:pt idx="6">
                  <c:v>16.8</c:v>
                </c:pt>
                <c:pt idx="7">
                  <c:v>18.899999999999999</c:v>
                </c:pt>
                <c:pt idx="8">
                  <c:v>21</c:v>
                </c:pt>
                <c:pt idx="9">
                  <c:v>23.1</c:v>
                </c:pt>
                <c:pt idx="10">
                  <c:v>25.2</c:v>
                </c:pt>
                <c:pt idx="11">
                  <c:v>34.200000000000003</c:v>
                </c:pt>
                <c:pt idx="12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5-4A98-B1B6-952761DE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1527055"/>
        <c:axId val="463073103"/>
      </c:barChart>
      <c:dateAx>
        <c:axId val="5015270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073103"/>
        <c:crosses val="autoZero"/>
        <c:auto val="1"/>
        <c:lblOffset val="100"/>
        <c:baseTimeUnit val="days"/>
      </c:dateAx>
      <c:valAx>
        <c:axId val="4630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15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r>
              <a:rPr lang="es-AR"/>
              <a:t>Proyección Químico CAPEX; PAD</a:t>
            </a:r>
            <a:r>
              <a:rPr lang="es-AR" baseline="0"/>
              <a:t> NOC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xo" panose="00000500000000000000" pitchFamily="2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Hoja1!$AC$4</c:f>
              <c:strCache>
                <c:ptCount val="1"/>
                <c:pt idx="0">
                  <c:v>DBN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Hoja1!$AC$5:$AC$36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7.8</c:v>
                </c:pt>
                <c:pt idx="4">
                  <c:v>14.4</c:v>
                </c:pt>
                <c:pt idx="5">
                  <c:v>22.05</c:v>
                </c:pt>
                <c:pt idx="6">
                  <c:v>27.45</c:v>
                </c:pt>
                <c:pt idx="7">
                  <c:v>30.45</c:v>
                </c:pt>
                <c:pt idx="8">
                  <c:v>30.6</c:v>
                </c:pt>
                <c:pt idx="9">
                  <c:v>30.3</c:v>
                </c:pt>
                <c:pt idx="10">
                  <c:v>30.6</c:v>
                </c:pt>
                <c:pt idx="11">
                  <c:v>30.75</c:v>
                </c:pt>
                <c:pt idx="12">
                  <c:v>30.3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20.100000000000001</c:v>
                </c:pt>
                <c:pt idx="16">
                  <c:v>20.3</c:v>
                </c:pt>
                <c:pt idx="17">
                  <c:v>20</c:v>
                </c:pt>
                <c:pt idx="18">
                  <c:v>20</c:v>
                </c:pt>
                <c:pt idx="19">
                  <c:v>20.2</c:v>
                </c:pt>
                <c:pt idx="20">
                  <c:v>20.100000000000001</c:v>
                </c:pt>
                <c:pt idx="21">
                  <c:v>20.3</c:v>
                </c:pt>
                <c:pt idx="22">
                  <c:v>20.3</c:v>
                </c:pt>
                <c:pt idx="23">
                  <c:v>20.399999999999999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378-84D0-99F136B822CC}"/>
            </c:ext>
          </c:extLst>
        </c:ser>
        <c:ser>
          <c:idx val="1"/>
          <c:order val="1"/>
          <c:tx>
            <c:strRef>
              <c:f>Hoja1!$AD$4</c:f>
              <c:strCache>
                <c:ptCount val="1"/>
                <c:pt idx="0">
                  <c:v>DBN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Hoja1!$AD$5:$AD$36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9.9</c:v>
                </c:pt>
                <c:pt idx="4">
                  <c:v>11.7</c:v>
                </c:pt>
                <c:pt idx="5">
                  <c:v>13.8</c:v>
                </c:pt>
                <c:pt idx="6">
                  <c:v>16.8</c:v>
                </c:pt>
                <c:pt idx="7">
                  <c:v>18.899999999999999</c:v>
                </c:pt>
                <c:pt idx="8">
                  <c:v>21</c:v>
                </c:pt>
                <c:pt idx="9">
                  <c:v>23.1</c:v>
                </c:pt>
                <c:pt idx="10">
                  <c:v>25.2</c:v>
                </c:pt>
                <c:pt idx="11">
                  <c:v>34.200000000000003</c:v>
                </c:pt>
                <c:pt idx="12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A-4378-84D0-99F136B822CC}"/>
            </c:ext>
          </c:extLst>
        </c:ser>
        <c:ser>
          <c:idx val="2"/>
          <c:order val="2"/>
          <c:tx>
            <c:strRef>
              <c:f>Hoja1!$AE$4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Hoja1!$AE$5:$AE$36</c:f>
              <c:numCache>
                <c:formatCode>General</c:formatCode>
                <c:ptCount val="32"/>
                <c:pt idx="8">
                  <c:v>25.6</c:v>
                </c:pt>
                <c:pt idx="9">
                  <c:v>20.8</c:v>
                </c:pt>
                <c:pt idx="10">
                  <c:v>17.600000000000001</c:v>
                </c:pt>
                <c:pt idx="11">
                  <c:v>14.5</c:v>
                </c:pt>
                <c:pt idx="12">
                  <c:v>12.4</c:v>
                </c:pt>
                <c:pt idx="13">
                  <c:v>10.9</c:v>
                </c:pt>
                <c:pt idx="14">
                  <c:v>9.8000000000000007</c:v>
                </c:pt>
                <c:pt idx="15">
                  <c:v>8.9</c:v>
                </c:pt>
                <c:pt idx="16">
                  <c:v>8.6999999999999993</c:v>
                </c:pt>
                <c:pt idx="17">
                  <c:v>8</c:v>
                </c:pt>
                <c:pt idx="18">
                  <c:v>7.5</c:v>
                </c:pt>
                <c:pt idx="19">
                  <c:v>7.3</c:v>
                </c:pt>
                <c:pt idx="20">
                  <c:v>6.9</c:v>
                </c:pt>
                <c:pt idx="21">
                  <c:v>6.9</c:v>
                </c:pt>
                <c:pt idx="22">
                  <c:v>6.6</c:v>
                </c:pt>
                <c:pt idx="23">
                  <c:v>6.3</c:v>
                </c:pt>
                <c:pt idx="24">
                  <c:v>6.1</c:v>
                </c:pt>
                <c:pt idx="25">
                  <c:v>5.7</c:v>
                </c:pt>
                <c:pt idx="26">
                  <c:v>5.4</c:v>
                </c:pt>
                <c:pt idx="27">
                  <c:v>5.0999999999999996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4.2</c:v>
                </c:pt>
                <c:pt idx="3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A-4378-84D0-99F136B822CC}"/>
            </c:ext>
          </c:extLst>
        </c:ser>
        <c:ser>
          <c:idx val="3"/>
          <c:order val="3"/>
          <c:tx>
            <c:strRef>
              <c:f>Hoja1!$AF$4</c:f>
              <c:strCache>
                <c:ptCount val="1"/>
                <c:pt idx="0">
                  <c:v>IPB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Hoja1!$AF$5:$AF$36</c:f>
              <c:numCache>
                <c:formatCode>General</c:formatCode>
                <c:ptCount val="32"/>
                <c:pt idx="22">
                  <c:v>40.6</c:v>
                </c:pt>
                <c:pt idx="23">
                  <c:v>40.799999999999997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A-4378-84D0-99F136B822CC}"/>
            </c:ext>
          </c:extLst>
        </c:ser>
        <c:ser>
          <c:idx val="4"/>
          <c:order val="4"/>
          <c:tx>
            <c:strRef>
              <c:f>Hoja1!$AG$4</c:f>
              <c:strCache>
                <c:ptCount val="1"/>
                <c:pt idx="0">
                  <c:v>Solvente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Hoja1!$B$5:$B$36</c:f>
              <c:numCache>
                <c:formatCode>d\-mmm</c:formatCode>
                <c:ptCount val="32"/>
                <c:pt idx="0">
                  <c:v>45335</c:v>
                </c:pt>
                <c:pt idx="1">
                  <c:v>45336</c:v>
                </c:pt>
                <c:pt idx="2" formatCode="m/d/yyyy">
                  <c:v>45337</c:v>
                </c:pt>
                <c:pt idx="3" formatCode="m/d/yyyy">
                  <c:v>45344</c:v>
                </c:pt>
                <c:pt idx="4" formatCode="m/d/yyyy">
                  <c:v>45352</c:v>
                </c:pt>
                <c:pt idx="5" formatCode="m/d/yyyy">
                  <c:v>45359</c:v>
                </c:pt>
                <c:pt idx="6" formatCode="m/d/yyyy">
                  <c:v>45366</c:v>
                </c:pt>
                <c:pt idx="7" formatCode="m/d/yyyy">
                  <c:v>45373</c:v>
                </c:pt>
                <c:pt idx="8" formatCode="m/d/yyyy">
                  <c:v>45380</c:v>
                </c:pt>
                <c:pt idx="9" formatCode="m/d/yyyy">
                  <c:v>45387</c:v>
                </c:pt>
                <c:pt idx="10" formatCode="m/d/yyyy">
                  <c:v>45394</c:v>
                </c:pt>
                <c:pt idx="11" formatCode="m/d/yyyy">
                  <c:v>45401</c:v>
                </c:pt>
                <c:pt idx="12" formatCode="m/d/yyyy">
                  <c:v>45408</c:v>
                </c:pt>
                <c:pt idx="13" formatCode="m/d/yyyy">
                  <c:v>45415</c:v>
                </c:pt>
                <c:pt idx="14" formatCode="m/d/yyyy">
                  <c:v>45422</c:v>
                </c:pt>
                <c:pt idx="15" formatCode="m/d/yyyy">
                  <c:v>45429</c:v>
                </c:pt>
                <c:pt idx="16" formatCode="m/d/yyyy">
                  <c:v>45436</c:v>
                </c:pt>
                <c:pt idx="17" formatCode="m/d/yyyy">
                  <c:v>45443</c:v>
                </c:pt>
                <c:pt idx="18" formatCode="m/d/yyyy">
                  <c:v>45450</c:v>
                </c:pt>
                <c:pt idx="19" formatCode="m/d/yyyy">
                  <c:v>45457</c:v>
                </c:pt>
                <c:pt idx="20" formatCode="m/d/yyyy">
                  <c:v>45464</c:v>
                </c:pt>
                <c:pt idx="21" formatCode="m/d/yyyy">
                  <c:v>45471</c:v>
                </c:pt>
                <c:pt idx="22" formatCode="m/d/yyyy">
                  <c:v>45478</c:v>
                </c:pt>
                <c:pt idx="23" formatCode="m/d/yyyy">
                  <c:v>45485</c:v>
                </c:pt>
                <c:pt idx="24" formatCode="m/d/yyyy">
                  <c:v>45492</c:v>
                </c:pt>
                <c:pt idx="25" formatCode="m/d/yyyy">
                  <c:v>45499</c:v>
                </c:pt>
                <c:pt idx="26" formatCode="m/d/yyyy">
                  <c:v>45506</c:v>
                </c:pt>
                <c:pt idx="27" formatCode="m/d/yyyy">
                  <c:v>45513</c:v>
                </c:pt>
                <c:pt idx="28" formatCode="m/d/yyyy">
                  <c:v>45520</c:v>
                </c:pt>
                <c:pt idx="29" formatCode="m/d/yyyy">
                  <c:v>45527</c:v>
                </c:pt>
                <c:pt idx="30" formatCode="m/d/yyyy">
                  <c:v>45534</c:v>
                </c:pt>
                <c:pt idx="31" formatCode="m/d/yyyy">
                  <c:v>45541</c:v>
                </c:pt>
              </c:numCache>
            </c:numRef>
          </c:cat>
          <c:val>
            <c:numRef>
              <c:f>Hoja1!$AG$5:$AG$36</c:f>
              <c:numCache>
                <c:formatCode>General</c:formatCode>
                <c:ptCount val="32"/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A-4378-84D0-99F136B8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2154767"/>
        <c:axId val="1935538575"/>
      </c:barChart>
      <c:dateAx>
        <c:axId val="5021547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1935538575"/>
        <c:crosses val="autoZero"/>
        <c:auto val="1"/>
        <c:lblOffset val="100"/>
        <c:baseTimeUnit val="days"/>
        <c:majorUnit val="30"/>
        <c:majorTimeUnit val="days"/>
      </c:dateAx>
      <c:valAx>
        <c:axId val="19355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r>
                  <a:rPr lang="es-AR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xo" panose="00000500000000000000" pitchFamily="2" charset="0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5021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xo" panose="00000500000000000000" pitchFamily="2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Exo" panose="00000500000000000000" pitchFamily="2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166686</xdr:rowOff>
    </xdr:from>
    <xdr:to>
      <xdr:col>30</xdr:col>
      <xdr:colOff>276225</xdr:colOff>
      <xdr:row>57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E0B55-BF34-0EB8-14D7-2E5A3F1BB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52386</xdr:colOff>
      <xdr:row>59</xdr:row>
      <xdr:rowOff>52387</xdr:rowOff>
    </xdr:from>
    <xdr:to>
      <xdr:col>29</xdr:col>
      <xdr:colOff>761999</xdr:colOff>
      <xdr:row>76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241BC-EA23-88C9-E5FC-7D90409B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738186</xdr:colOff>
      <xdr:row>39</xdr:row>
      <xdr:rowOff>23812</xdr:rowOff>
    </xdr:from>
    <xdr:to>
      <xdr:col>41</xdr:col>
      <xdr:colOff>47625</xdr:colOff>
      <xdr:row>54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8386BE-8071-E9EA-C658-705E82BF0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2EC2-4946-43AB-BECF-AA0A8F784910}">
  <sheetPr codeName="Hoja1"/>
  <dimension ref="B2:AH36"/>
  <sheetViews>
    <sheetView tabSelected="1" topLeftCell="R1" workbookViewId="0">
      <selection activeCell="Z22" sqref="Z22"/>
    </sheetView>
  </sheetViews>
  <sheetFormatPr baseColWidth="10" defaultRowHeight="14.5" x14ac:dyDescent="0.35"/>
  <cols>
    <col min="3" max="3" width="10.81640625" customWidth="1"/>
    <col min="4" max="7" width="10.81640625" hidden="1" customWidth="1"/>
    <col min="8" max="8" width="10.81640625" customWidth="1"/>
    <col min="9" max="12" width="10.81640625" hidden="1" customWidth="1"/>
    <col min="13" max="13" width="10.81640625" customWidth="1"/>
    <col min="14" max="17" width="10.81640625" hidden="1" customWidth="1"/>
    <col min="18" max="18" width="10.81640625" customWidth="1"/>
    <col min="19" max="22" width="10.81640625" hidden="1" customWidth="1"/>
    <col min="31" max="31" width="17.7265625" bestFit="1" customWidth="1"/>
    <col min="32" max="32" width="13" bestFit="1" customWidth="1"/>
    <col min="33" max="33" width="20" customWidth="1"/>
  </cols>
  <sheetData>
    <row r="2" spans="2:34" x14ac:dyDescent="0.35">
      <c r="AC2">
        <v>150</v>
      </c>
      <c r="AD2">
        <v>300</v>
      </c>
    </row>
    <row r="3" spans="2:34" x14ac:dyDescent="0.35">
      <c r="C3" t="s">
        <v>0</v>
      </c>
      <c r="H3" t="s">
        <v>1</v>
      </c>
      <c r="M3" t="s">
        <v>2</v>
      </c>
      <c r="R3" t="s">
        <v>3</v>
      </c>
      <c r="W3" t="s">
        <v>4</v>
      </c>
      <c r="AC3" s="10" t="s">
        <v>13</v>
      </c>
      <c r="AD3" s="10"/>
      <c r="AE3" s="12" t="s">
        <v>20</v>
      </c>
      <c r="AF3" s="13"/>
      <c r="AG3" s="14"/>
      <c r="AH3" s="11" t="s">
        <v>15</v>
      </c>
    </row>
    <row r="4" spans="2:34" x14ac:dyDescent="0.3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6</v>
      </c>
      <c r="S4" t="s">
        <v>7</v>
      </c>
      <c r="T4" t="s">
        <v>8</v>
      </c>
      <c r="U4" t="s">
        <v>9</v>
      </c>
      <c r="V4" t="s">
        <v>10</v>
      </c>
      <c r="W4" t="s">
        <v>6</v>
      </c>
      <c r="X4" t="s">
        <v>7</v>
      </c>
      <c r="Y4" t="s">
        <v>8</v>
      </c>
      <c r="Z4" t="s">
        <v>9</v>
      </c>
      <c r="AA4" t="s">
        <v>11</v>
      </c>
      <c r="AB4" t="s">
        <v>12</v>
      </c>
      <c r="AC4" s="5" t="s">
        <v>16</v>
      </c>
      <c r="AD4" s="5" t="s">
        <v>17</v>
      </c>
      <c r="AE4" s="9" t="s">
        <v>18</v>
      </c>
      <c r="AF4" s="8" t="s">
        <v>19</v>
      </c>
      <c r="AG4" s="8" t="s">
        <v>14</v>
      </c>
      <c r="AH4" s="11"/>
    </row>
    <row r="5" spans="2:34" x14ac:dyDescent="0.35">
      <c r="B5" s="1">
        <v>45335</v>
      </c>
      <c r="W5">
        <v>0</v>
      </c>
      <c r="X5">
        <v>600</v>
      </c>
      <c r="Y5">
        <v>600</v>
      </c>
      <c r="Z5">
        <v>0</v>
      </c>
      <c r="AA5">
        <v>600</v>
      </c>
      <c r="AB5">
        <v>0</v>
      </c>
      <c r="AC5" s="6">
        <f t="shared" ref="AC5:AC17" si="0">$AC$2*W5/1000</f>
        <v>0</v>
      </c>
      <c r="AD5" s="6">
        <f t="shared" ref="AD5:AD17" si="1">$AD$2*C5/1000</f>
        <v>0</v>
      </c>
      <c r="AE5" s="6"/>
      <c r="AF5" s="6"/>
      <c r="AG5" s="7"/>
      <c r="AH5" s="4">
        <f>SUM(AC5:AG5)</f>
        <v>0</v>
      </c>
    </row>
    <row r="6" spans="2:34" x14ac:dyDescent="0.35">
      <c r="B6" s="1">
        <v>45336</v>
      </c>
      <c r="W6">
        <v>0</v>
      </c>
      <c r="X6">
        <v>600</v>
      </c>
      <c r="Y6">
        <v>600</v>
      </c>
      <c r="Z6">
        <v>0</v>
      </c>
      <c r="AA6">
        <v>600</v>
      </c>
      <c r="AB6">
        <v>0</v>
      </c>
      <c r="AC6" s="6">
        <f t="shared" si="0"/>
        <v>0</v>
      </c>
      <c r="AD6" s="6">
        <f t="shared" si="1"/>
        <v>0</v>
      </c>
      <c r="AE6" s="6"/>
      <c r="AF6" s="6"/>
      <c r="AG6" s="7"/>
      <c r="AH6" s="4">
        <f t="shared" ref="AH6:AH36" si="2">SUM(AC6:AG6)</f>
        <v>0</v>
      </c>
    </row>
    <row r="7" spans="2:34" x14ac:dyDescent="0.35">
      <c r="B7" s="2">
        <v>45337</v>
      </c>
      <c r="C7">
        <v>13</v>
      </c>
      <c r="D7">
        <v>117</v>
      </c>
      <c r="E7">
        <v>130</v>
      </c>
      <c r="F7" s="3">
        <v>0.1</v>
      </c>
      <c r="G7">
        <v>910</v>
      </c>
      <c r="H7">
        <v>0</v>
      </c>
      <c r="I7">
        <v>50</v>
      </c>
      <c r="J7">
        <v>50</v>
      </c>
      <c r="L7">
        <v>350</v>
      </c>
      <c r="M7">
        <v>0</v>
      </c>
      <c r="N7">
        <v>50</v>
      </c>
      <c r="O7">
        <v>50</v>
      </c>
      <c r="Q7">
        <v>350</v>
      </c>
      <c r="R7">
        <v>0</v>
      </c>
      <c r="S7">
        <v>50</v>
      </c>
      <c r="T7">
        <v>50</v>
      </c>
      <c r="V7">
        <v>350</v>
      </c>
      <c r="W7">
        <v>13</v>
      </c>
      <c r="X7">
        <v>267</v>
      </c>
      <c r="Y7">
        <v>280</v>
      </c>
      <c r="Z7" s="3">
        <v>0.05</v>
      </c>
      <c r="AA7">
        <v>1869</v>
      </c>
      <c r="AB7">
        <v>91</v>
      </c>
      <c r="AC7" s="6">
        <f t="shared" si="0"/>
        <v>1.95</v>
      </c>
      <c r="AD7" s="6">
        <f t="shared" si="1"/>
        <v>3.9</v>
      </c>
      <c r="AE7" s="6"/>
      <c r="AF7" s="6"/>
      <c r="AG7" s="7"/>
      <c r="AH7" s="4">
        <f t="shared" si="2"/>
        <v>5.85</v>
      </c>
    </row>
    <row r="8" spans="2:34" x14ac:dyDescent="0.35">
      <c r="B8" s="2">
        <v>45344</v>
      </c>
      <c r="C8">
        <v>33</v>
      </c>
      <c r="D8">
        <v>98</v>
      </c>
      <c r="E8">
        <v>130</v>
      </c>
      <c r="F8" s="3">
        <v>0.25</v>
      </c>
      <c r="G8">
        <v>1820</v>
      </c>
      <c r="H8">
        <v>7</v>
      </c>
      <c r="I8">
        <v>124</v>
      </c>
      <c r="J8">
        <v>130</v>
      </c>
      <c r="K8" s="3">
        <v>0.05</v>
      </c>
      <c r="L8">
        <v>1260</v>
      </c>
      <c r="M8">
        <v>6</v>
      </c>
      <c r="N8">
        <v>119</v>
      </c>
      <c r="O8">
        <v>125</v>
      </c>
      <c r="P8" s="3">
        <v>0.05</v>
      </c>
      <c r="Q8">
        <v>1225</v>
      </c>
      <c r="R8">
        <v>6</v>
      </c>
      <c r="S8">
        <v>119</v>
      </c>
      <c r="T8">
        <v>125</v>
      </c>
      <c r="U8" s="3">
        <v>0.05</v>
      </c>
      <c r="V8">
        <v>1225</v>
      </c>
      <c r="W8">
        <v>52</v>
      </c>
      <c r="X8">
        <v>459</v>
      </c>
      <c r="Y8">
        <v>510</v>
      </c>
      <c r="Z8" s="3">
        <v>0.1</v>
      </c>
      <c r="AA8">
        <v>5079</v>
      </c>
      <c r="AB8">
        <v>452</v>
      </c>
      <c r="AC8" s="6">
        <f t="shared" si="0"/>
        <v>7.8</v>
      </c>
      <c r="AD8" s="6">
        <f t="shared" si="1"/>
        <v>9.9</v>
      </c>
      <c r="AE8" s="6"/>
      <c r="AF8" s="6"/>
      <c r="AG8" s="7"/>
      <c r="AH8" s="4">
        <f t="shared" si="2"/>
        <v>17.7</v>
      </c>
    </row>
    <row r="9" spans="2:34" x14ac:dyDescent="0.35">
      <c r="B9" s="2">
        <v>45352</v>
      </c>
      <c r="C9">
        <v>39</v>
      </c>
      <c r="D9">
        <v>91</v>
      </c>
      <c r="E9">
        <v>130</v>
      </c>
      <c r="F9" s="3">
        <v>0.3</v>
      </c>
      <c r="G9">
        <v>2730</v>
      </c>
      <c r="H9">
        <v>20</v>
      </c>
      <c r="I9">
        <v>111</v>
      </c>
      <c r="J9">
        <v>130</v>
      </c>
      <c r="K9" s="3">
        <v>0.15</v>
      </c>
      <c r="L9">
        <v>2170</v>
      </c>
      <c r="M9">
        <v>19</v>
      </c>
      <c r="N9">
        <v>106</v>
      </c>
      <c r="O9">
        <v>125</v>
      </c>
      <c r="P9" s="3">
        <v>0.15</v>
      </c>
      <c r="Q9">
        <v>2100</v>
      </c>
      <c r="R9">
        <v>19</v>
      </c>
      <c r="S9">
        <v>106</v>
      </c>
      <c r="T9">
        <v>125</v>
      </c>
      <c r="U9" s="3">
        <v>0.15</v>
      </c>
      <c r="V9">
        <v>2100</v>
      </c>
      <c r="W9">
        <v>96</v>
      </c>
      <c r="X9">
        <v>414</v>
      </c>
      <c r="Y9">
        <v>510</v>
      </c>
      <c r="Z9" s="3">
        <v>0.19</v>
      </c>
      <c r="AA9">
        <v>7977</v>
      </c>
      <c r="AB9">
        <v>1124</v>
      </c>
      <c r="AC9" s="6">
        <f t="shared" si="0"/>
        <v>14.4</v>
      </c>
      <c r="AD9" s="6">
        <f t="shared" si="1"/>
        <v>11.7</v>
      </c>
      <c r="AE9" s="6"/>
      <c r="AF9" s="6"/>
      <c r="AG9" s="7"/>
      <c r="AH9" s="4">
        <f t="shared" si="2"/>
        <v>26.1</v>
      </c>
    </row>
    <row r="10" spans="2:34" x14ac:dyDescent="0.35">
      <c r="B10" s="2">
        <v>45359</v>
      </c>
      <c r="C10">
        <v>46</v>
      </c>
      <c r="D10">
        <v>85</v>
      </c>
      <c r="E10">
        <v>130</v>
      </c>
      <c r="F10" s="3">
        <v>0.35</v>
      </c>
      <c r="G10">
        <v>3640</v>
      </c>
      <c r="H10">
        <v>39</v>
      </c>
      <c r="I10">
        <v>91</v>
      </c>
      <c r="J10">
        <v>130</v>
      </c>
      <c r="K10" s="3">
        <v>0.3</v>
      </c>
      <c r="L10">
        <v>3080</v>
      </c>
      <c r="M10">
        <v>31</v>
      </c>
      <c r="N10">
        <v>94</v>
      </c>
      <c r="O10">
        <v>125</v>
      </c>
      <c r="P10" s="3">
        <v>0.25</v>
      </c>
      <c r="Q10">
        <v>2975</v>
      </c>
      <c r="R10">
        <v>31</v>
      </c>
      <c r="S10">
        <v>94</v>
      </c>
      <c r="T10">
        <v>125</v>
      </c>
      <c r="U10" s="3">
        <v>0.25</v>
      </c>
      <c r="V10">
        <v>2975</v>
      </c>
      <c r="W10">
        <v>147</v>
      </c>
      <c r="X10">
        <v>363</v>
      </c>
      <c r="Y10">
        <v>510</v>
      </c>
      <c r="Z10" s="3">
        <v>0.28999999999999998</v>
      </c>
      <c r="AA10">
        <v>10518</v>
      </c>
      <c r="AB10">
        <v>2153</v>
      </c>
      <c r="AC10" s="6">
        <f t="shared" si="0"/>
        <v>22.05</v>
      </c>
      <c r="AD10" s="6">
        <f t="shared" si="1"/>
        <v>13.8</v>
      </c>
      <c r="AE10" s="6"/>
      <c r="AF10" s="6"/>
      <c r="AG10" s="7"/>
      <c r="AH10" s="4">
        <f t="shared" si="2"/>
        <v>35.85</v>
      </c>
    </row>
    <row r="11" spans="2:34" x14ac:dyDescent="0.35">
      <c r="B11" s="2">
        <v>45366</v>
      </c>
      <c r="C11">
        <v>56</v>
      </c>
      <c r="D11">
        <v>84</v>
      </c>
      <c r="E11">
        <v>140</v>
      </c>
      <c r="F11" s="3">
        <v>0.4</v>
      </c>
      <c r="G11">
        <v>4620</v>
      </c>
      <c r="H11">
        <v>49</v>
      </c>
      <c r="I11">
        <v>91</v>
      </c>
      <c r="J11">
        <v>140</v>
      </c>
      <c r="K11" s="3">
        <v>0.35</v>
      </c>
      <c r="L11">
        <v>4060</v>
      </c>
      <c r="M11">
        <v>39</v>
      </c>
      <c r="N11">
        <v>91</v>
      </c>
      <c r="O11">
        <v>130</v>
      </c>
      <c r="P11" s="3">
        <v>0.3</v>
      </c>
      <c r="Q11">
        <v>3885</v>
      </c>
      <c r="R11">
        <v>39</v>
      </c>
      <c r="S11">
        <v>91</v>
      </c>
      <c r="T11">
        <v>130</v>
      </c>
      <c r="U11" s="3">
        <v>0.3</v>
      </c>
      <c r="V11">
        <v>3885</v>
      </c>
      <c r="W11">
        <v>183</v>
      </c>
      <c r="X11">
        <v>357</v>
      </c>
      <c r="Y11">
        <v>540</v>
      </c>
      <c r="Z11" s="3">
        <v>0.34</v>
      </c>
      <c r="AA11">
        <v>13017</v>
      </c>
      <c r="AB11">
        <v>3434</v>
      </c>
      <c r="AC11" s="6">
        <f t="shared" si="0"/>
        <v>27.45</v>
      </c>
      <c r="AD11" s="6">
        <f t="shared" si="1"/>
        <v>16.8</v>
      </c>
      <c r="AE11" s="6"/>
      <c r="AF11" s="6"/>
      <c r="AG11" s="7"/>
      <c r="AH11" s="4">
        <f t="shared" si="2"/>
        <v>44.25</v>
      </c>
    </row>
    <row r="12" spans="2:34" x14ac:dyDescent="0.35">
      <c r="B12" s="2">
        <v>45373</v>
      </c>
      <c r="C12">
        <v>63</v>
      </c>
      <c r="D12">
        <v>77</v>
      </c>
      <c r="E12">
        <v>140</v>
      </c>
      <c r="F12" s="3">
        <v>0.45</v>
      </c>
      <c r="G12">
        <v>5600</v>
      </c>
      <c r="H12">
        <v>52</v>
      </c>
      <c r="I12">
        <v>78</v>
      </c>
      <c r="J12">
        <v>130</v>
      </c>
      <c r="K12" s="3">
        <v>0.4</v>
      </c>
      <c r="L12">
        <v>4970</v>
      </c>
      <c r="M12">
        <v>44</v>
      </c>
      <c r="N12">
        <v>81</v>
      </c>
      <c r="O12">
        <v>125</v>
      </c>
      <c r="P12" s="3">
        <v>0.35</v>
      </c>
      <c r="Q12">
        <v>4760</v>
      </c>
      <c r="R12">
        <v>44</v>
      </c>
      <c r="S12">
        <v>81</v>
      </c>
      <c r="T12">
        <v>125</v>
      </c>
      <c r="U12" s="3">
        <v>0.35</v>
      </c>
      <c r="V12">
        <v>4760</v>
      </c>
      <c r="W12">
        <v>203</v>
      </c>
      <c r="X12">
        <v>318</v>
      </c>
      <c r="Y12">
        <v>520</v>
      </c>
      <c r="Z12" s="3">
        <v>0.39</v>
      </c>
      <c r="AA12">
        <v>15239</v>
      </c>
      <c r="AB12">
        <v>4851</v>
      </c>
      <c r="AC12" s="6">
        <f t="shared" si="0"/>
        <v>30.45</v>
      </c>
      <c r="AD12" s="6">
        <f t="shared" si="1"/>
        <v>18.899999999999999</v>
      </c>
      <c r="AE12" s="6"/>
      <c r="AF12" s="6"/>
      <c r="AG12" s="7"/>
      <c r="AH12" s="4">
        <f t="shared" si="2"/>
        <v>49.349999999999994</v>
      </c>
    </row>
    <row r="13" spans="2:34" x14ac:dyDescent="0.35">
      <c r="B13" s="2">
        <v>45380</v>
      </c>
      <c r="C13">
        <v>70</v>
      </c>
      <c r="D13">
        <v>70</v>
      </c>
      <c r="E13">
        <v>140</v>
      </c>
      <c r="F13" s="3">
        <v>0.5</v>
      </c>
      <c r="G13">
        <v>6580</v>
      </c>
      <c r="H13">
        <v>54</v>
      </c>
      <c r="I13">
        <v>66</v>
      </c>
      <c r="J13">
        <v>120</v>
      </c>
      <c r="K13" s="3">
        <v>0.45</v>
      </c>
      <c r="L13">
        <v>5810</v>
      </c>
      <c r="M13">
        <v>40</v>
      </c>
      <c r="N13">
        <v>60</v>
      </c>
      <c r="O13">
        <v>100</v>
      </c>
      <c r="P13" s="3">
        <v>0.4</v>
      </c>
      <c r="Q13">
        <v>5460</v>
      </c>
      <c r="R13">
        <v>40</v>
      </c>
      <c r="S13">
        <v>60</v>
      </c>
      <c r="T13">
        <v>100</v>
      </c>
      <c r="U13" s="3">
        <v>0.4</v>
      </c>
      <c r="V13">
        <v>5460</v>
      </c>
      <c r="W13">
        <v>204</v>
      </c>
      <c r="X13">
        <v>256</v>
      </c>
      <c r="Y13">
        <v>460</v>
      </c>
      <c r="Z13" s="3">
        <v>0.44</v>
      </c>
      <c r="AA13">
        <v>17031</v>
      </c>
      <c r="AB13">
        <v>6279</v>
      </c>
      <c r="AC13" s="6">
        <f t="shared" si="0"/>
        <v>30.6</v>
      </c>
      <c r="AD13" s="6">
        <f t="shared" si="1"/>
        <v>21</v>
      </c>
      <c r="AE13" s="6">
        <f t="shared" ref="AE13:AE36" si="3">X13*100/1000</f>
        <v>25.6</v>
      </c>
      <c r="AF13" s="6"/>
      <c r="AG13" s="7"/>
      <c r="AH13" s="4">
        <f t="shared" si="2"/>
        <v>77.2</v>
      </c>
    </row>
    <row r="14" spans="2:34" x14ac:dyDescent="0.35">
      <c r="B14" s="2">
        <v>45387</v>
      </c>
      <c r="C14">
        <v>77</v>
      </c>
      <c r="D14">
        <v>63</v>
      </c>
      <c r="E14">
        <v>140</v>
      </c>
      <c r="F14" s="3">
        <v>0.55000000000000004</v>
      </c>
      <c r="G14">
        <v>7560</v>
      </c>
      <c r="H14">
        <v>55</v>
      </c>
      <c r="I14">
        <v>55</v>
      </c>
      <c r="J14">
        <v>110</v>
      </c>
      <c r="K14" s="3">
        <v>0.5</v>
      </c>
      <c r="L14">
        <v>6580</v>
      </c>
      <c r="M14">
        <v>35</v>
      </c>
      <c r="N14">
        <v>45</v>
      </c>
      <c r="O14">
        <v>80</v>
      </c>
      <c r="P14" s="3">
        <v>0.44</v>
      </c>
      <c r="Q14">
        <v>6020</v>
      </c>
      <c r="R14">
        <v>35</v>
      </c>
      <c r="S14">
        <v>45</v>
      </c>
      <c r="T14">
        <v>80</v>
      </c>
      <c r="U14" s="3">
        <v>0.44</v>
      </c>
      <c r="V14">
        <v>6020</v>
      </c>
      <c r="W14">
        <v>202</v>
      </c>
      <c r="X14">
        <v>208</v>
      </c>
      <c r="Y14">
        <v>410</v>
      </c>
      <c r="Z14" s="3">
        <v>0.49</v>
      </c>
      <c r="AA14">
        <v>18484</v>
      </c>
      <c r="AB14">
        <v>7696</v>
      </c>
      <c r="AC14" s="6">
        <f t="shared" si="0"/>
        <v>30.3</v>
      </c>
      <c r="AD14" s="6">
        <f t="shared" si="1"/>
        <v>23.1</v>
      </c>
      <c r="AE14" s="6">
        <f t="shared" si="3"/>
        <v>20.8</v>
      </c>
      <c r="AF14" s="6"/>
      <c r="AG14" s="7"/>
      <c r="AH14" s="4">
        <f t="shared" si="2"/>
        <v>74.2</v>
      </c>
    </row>
    <row r="15" spans="2:34" x14ac:dyDescent="0.35">
      <c r="B15" s="2">
        <v>45394</v>
      </c>
      <c r="C15">
        <v>84</v>
      </c>
      <c r="D15">
        <v>56</v>
      </c>
      <c r="E15">
        <v>140</v>
      </c>
      <c r="F15" s="3">
        <v>0.6</v>
      </c>
      <c r="G15">
        <v>8540</v>
      </c>
      <c r="H15">
        <v>48</v>
      </c>
      <c r="I15">
        <v>42</v>
      </c>
      <c r="J15">
        <v>90</v>
      </c>
      <c r="K15" s="3">
        <v>0.53</v>
      </c>
      <c r="L15">
        <v>7210</v>
      </c>
      <c r="M15">
        <v>36</v>
      </c>
      <c r="N15">
        <v>39</v>
      </c>
      <c r="O15">
        <v>75</v>
      </c>
      <c r="P15" s="3">
        <v>0.48</v>
      </c>
      <c r="Q15">
        <v>6545</v>
      </c>
      <c r="R15">
        <v>36</v>
      </c>
      <c r="S15">
        <v>39</v>
      </c>
      <c r="T15">
        <v>75</v>
      </c>
      <c r="U15" s="3">
        <v>0.48</v>
      </c>
      <c r="V15">
        <v>6545</v>
      </c>
      <c r="W15">
        <v>204</v>
      </c>
      <c r="X15">
        <v>176</v>
      </c>
      <c r="Y15">
        <v>380</v>
      </c>
      <c r="Z15" s="3">
        <v>0.54</v>
      </c>
      <c r="AA15">
        <v>19718</v>
      </c>
      <c r="AB15">
        <v>9122</v>
      </c>
      <c r="AC15" s="6">
        <f t="shared" si="0"/>
        <v>30.6</v>
      </c>
      <c r="AD15" s="6">
        <f t="shared" si="1"/>
        <v>25.2</v>
      </c>
      <c r="AE15" s="6">
        <f t="shared" si="3"/>
        <v>17.600000000000001</v>
      </c>
      <c r="AF15" s="6"/>
      <c r="AG15" s="7"/>
      <c r="AH15" s="4">
        <f t="shared" si="2"/>
        <v>73.400000000000006</v>
      </c>
    </row>
    <row r="16" spans="2:34" x14ac:dyDescent="0.35">
      <c r="B16" s="2">
        <v>45401</v>
      </c>
      <c r="C16">
        <v>114</v>
      </c>
      <c r="D16">
        <v>61</v>
      </c>
      <c r="E16">
        <v>175</v>
      </c>
      <c r="F16" s="3">
        <v>0.65</v>
      </c>
      <c r="G16">
        <v>9765</v>
      </c>
      <c r="H16">
        <v>41</v>
      </c>
      <c r="I16">
        <v>34</v>
      </c>
      <c r="J16">
        <v>75</v>
      </c>
      <c r="K16" s="3">
        <v>0.55000000000000004</v>
      </c>
      <c r="L16">
        <v>7735</v>
      </c>
      <c r="M16">
        <v>25</v>
      </c>
      <c r="N16">
        <v>25</v>
      </c>
      <c r="O16">
        <v>50</v>
      </c>
      <c r="P16" s="3">
        <v>0.5</v>
      </c>
      <c r="Q16">
        <v>6895</v>
      </c>
      <c r="R16">
        <v>25</v>
      </c>
      <c r="S16">
        <v>25</v>
      </c>
      <c r="T16">
        <v>50</v>
      </c>
      <c r="U16" s="3">
        <v>0.5</v>
      </c>
      <c r="V16">
        <v>6895</v>
      </c>
      <c r="W16">
        <v>205</v>
      </c>
      <c r="X16">
        <v>145</v>
      </c>
      <c r="Y16">
        <v>350</v>
      </c>
      <c r="Z16" s="3">
        <v>0.59</v>
      </c>
      <c r="AA16">
        <v>20733</v>
      </c>
      <c r="AB16">
        <v>10557</v>
      </c>
      <c r="AC16" s="6">
        <f t="shared" si="0"/>
        <v>30.75</v>
      </c>
      <c r="AD16" s="6">
        <f t="shared" si="1"/>
        <v>34.200000000000003</v>
      </c>
      <c r="AE16" s="6">
        <f t="shared" si="3"/>
        <v>14.5</v>
      </c>
      <c r="AF16" s="6"/>
      <c r="AG16" s="7"/>
      <c r="AH16" s="4">
        <f t="shared" si="2"/>
        <v>79.45</v>
      </c>
    </row>
    <row r="17" spans="2:34" x14ac:dyDescent="0.35">
      <c r="B17" s="2">
        <v>45408</v>
      </c>
      <c r="C17">
        <v>116</v>
      </c>
      <c r="D17">
        <v>50</v>
      </c>
      <c r="E17">
        <v>165</v>
      </c>
      <c r="F17" s="3">
        <v>0.7</v>
      </c>
      <c r="G17">
        <v>10920</v>
      </c>
      <c r="H17">
        <v>39</v>
      </c>
      <c r="I17">
        <v>31</v>
      </c>
      <c r="J17">
        <v>70</v>
      </c>
      <c r="K17" s="3">
        <v>0.56000000000000005</v>
      </c>
      <c r="L17">
        <v>8225</v>
      </c>
      <c r="M17">
        <v>23</v>
      </c>
      <c r="N17">
        <v>22</v>
      </c>
      <c r="O17">
        <v>45</v>
      </c>
      <c r="P17" s="3">
        <v>0.52</v>
      </c>
      <c r="Q17">
        <v>7210</v>
      </c>
      <c r="R17">
        <v>23</v>
      </c>
      <c r="S17">
        <v>22</v>
      </c>
      <c r="T17">
        <v>45</v>
      </c>
      <c r="U17" s="3">
        <v>0.52</v>
      </c>
      <c r="V17">
        <v>7210</v>
      </c>
      <c r="W17">
        <v>202</v>
      </c>
      <c r="X17">
        <v>124</v>
      </c>
      <c r="Y17">
        <v>325</v>
      </c>
      <c r="Z17" s="3">
        <v>0.62</v>
      </c>
      <c r="AA17">
        <v>21598</v>
      </c>
      <c r="AB17">
        <v>11967</v>
      </c>
      <c r="AC17" s="6">
        <f t="shared" si="0"/>
        <v>30.3</v>
      </c>
      <c r="AD17" s="6">
        <f t="shared" si="1"/>
        <v>34.799999999999997</v>
      </c>
      <c r="AE17" s="6">
        <f t="shared" si="3"/>
        <v>12.4</v>
      </c>
      <c r="AF17" s="6"/>
      <c r="AG17" s="7"/>
      <c r="AH17" s="4">
        <f t="shared" si="2"/>
        <v>77.5</v>
      </c>
    </row>
    <row r="18" spans="2:34" x14ac:dyDescent="0.35">
      <c r="B18" s="2">
        <v>45415</v>
      </c>
      <c r="C18">
        <v>115</v>
      </c>
      <c r="D18">
        <v>40</v>
      </c>
      <c r="E18">
        <v>155</v>
      </c>
      <c r="F18" s="3">
        <v>0.74</v>
      </c>
      <c r="G18">
        <v>12005</v>
      </c>
      <c r="H18">
        <v>38</v>
      </c>
      <c r="I18">
        <v>27</v>
      </c>
      <c r="J18">
        <v>65</v>
      </c>
      <c r="K18" s="3">
        <v>0.57999999999999996</v>
      </c>
      <c r="L18">
        <v>8680</v>
      </c>
      <c r="M18">
        <v>24</v>
      </c>
      <c r="N18">
        <v>21</v>
      </c>
      <c r="O18">
        <v>45</v>
      </c>
      <c r="P18" s="3">
        <v>0.54</v>
      </c>
      <c r="Q18">
        <v>7525</v>
      </c>
      <c r="R18">
        <v>24</v>
      </c>
      <c r="S18">
        <v>21</v>
      </c>
      <c r="T18">
        <v>45</v>
      </c>
      <c r="U18" s="3">
        <v>0.54</v>
      </c>
      <c r="V18">
        <v>7525</v>
      </c>
      <c r="W18">
        <v>201</v>
      </c>
      <c r="X18">
        <v>109</v>
      </c>
      <c r="Y18">
        <v>310</v>
      </c>
      <c r="Z18" s="3">
        <v>0.65</v>
      </c>
      <c r="AA18">
        <v>22361</v>
      </c>
      <c r="AB18">
        <v>13374</v>
      </c>
      <c r="AC18" s="6">
        <f>100*W18/1000</f>
        <v>20.100000000000001</v>
      </c>
      <c r="AD18" s="6"/>
      <c r="AE18" s="6">
        <f t="shared" si="3"/>
        <v>10.9</v>
      </c>
      <c r="AF18" s="6"/>
      <c r="AG18" s="7"/>
      <c r="AH18" s="4">
        <f t="shared" si="2"/>
        <v>31</v>
      </c>
    </row>
    <row r="19" spans="2:34" x14ac:dyDescent="0.35">
      <c r="B19" s="2">
        <v>45422</v>
      </c>
      <c r="C19">
        <v>113</v>
      </c>
      <c r="D19">
        <v>32</v>
      </c>
      <c r="E19">
        <v>145</v>
      </c>
      <c r="F19" s="3">
        <v>0.78</v>
      </c>
      <c r="G19">
        <v>13020</v>
      </c>
      <c r="H19">
        <v>39</v>
      </c>
      <c r="I19">
        <v>26</v>
      </c>
      <c r="J19">
        <v>65</v>
      </c>
      <c r="K19" s="3">
        <v>0.6</v>
      </c>
      <c r="L19">
        <v>9135</v>
      </c>
      <c r="M19">
        <v>25</v>
      </c>
      <c r="N19">
        <v>20</v>
      </c>
      <c r="O19">
        <v>45</v>
      </c>
      <c r="P19" s="3">
        <v>0.56000000000000005</v>
      </c>
      <c r="Q19">
        <v>7840</v>
      </c>
      <c r="R19">
        <v>25</v>
      </c>
      <c r="S19">
        <v>20</v>
      </c>
      <c r="T19">
        <v>45</v>
      </c>
      <c r="U19" s="3">
        <v>0.56000000000000005</v>
      </c>
      <c r="V19">
        <v>7840</v>
      </c>
      <c r="W19">
        <v>203</v>
      </c>
      <c r="X19">
        <v>98</v>
      </c>
      <c r="Y19">
        <v>300</v>
      </c>
      <c r="Z19" s="3">
        <v>0.68</v>
      </c>
      <c r="AA19">
        <v>23043</v>
      </c>
      <c r="AB19">
        <v>14792</v>
      </c>
      <c r="AC19" s="6">
        <f t="shared" ref="AC19:AC36" si="4">100*W19/1000</f>
        <v>20.3</v>
      </c>
      <c r="AD19" s="6"/>
      <c r="AE19" s="6">
        <f t="shared" si="3"/>
        <v>9.8000000000000007</v>
      </c>
      <c r="AF19" s="6"/>
      <c r="AG19" s="7"/>
      <c r="AH19" s="4">
        <f t="shared" si="2"/>
        <v>30.1</v>
      </c>
    </row>
    <row r="20" spans="2:34" x14ac:dyDescent="0.35">
      <c r="B20" s="2">
        <v>45429</v>
      </c>
      <c r="C20">
        <v>112</v>
      </c>
      <c r="D20">
        <v>28</v>
      </c>
      <c r="E20">
        <v>140</v>
      </c>
      <c r="F20" s="3">
        <v>0.8</v>
      </c>
      <c r="G20">
        <v>14000</v>
      </c>
      <c r="H20">
        <v>37</v>
      </c>
      <c r="I20">
        <v>23</v>
      </c>
      <c r="J20">
        <v>60</v>
      </c>
      <c r="K20" s="3">
        <v>0.61</v>
      </c>
      <c r="L20">
        <v>9555</v>
      </c>
      <c r="M20">
        <v>26</v>
      </c>
      <c r="N20">
        <v>19</v>
      </c>
      <c r="O20">
        <v>45</v>
      </c>
      <c r="P20" s="3">
        <v>0.57999999999999996</v>
      </c>
      <c r="Q20">
        <v>8155</v>
      </c>
      <c r="R20">
        <v>26</v>
      </c>
      <c r="S20">
        <v>19</v>
      </c>
      <c r="T20">
        <v>45</v>
      </c>
      <c r="U20" s="3">
        <v>0.57999999999999996</v>
      </c>
      <c r="V20">
        <v>8155</v>
      </c>
      <c r="W20">
        <v>201</v>
      </c>
      <c r="X20">
        <v>89</v>
      </c>
      <c r="Y20">
        <v>290</v>
      </c>
      <c r="Z20" s="3">
        <v>0.69</v>
      </c>
      <c r="AA20">
        <v>23668</v>
      </c>
      <c r="AB20">
        <v>16197</v>
      </c>
      <c r="AC20" s="6">
        <f t="shared" si="4"/>
        <v>20.100000000000001</v>
      </c>
      <c r="AD20" s="6"/>
      <c r="AE20" s="6">
        <f t="shared" si="3"/>
        <v>8.9</v>
      </c>
      <c r="AF20" s="6"/>
      <c r="AG20" s="7"/>
      <c r="AH20" s="4">
        <f t="shared" si="2"/>
        <v>29</v>
      </c>
    </row>
    <row r="21" spans="2:34" x14ac:dyDescent="0.35">
      <c r="B21" s="2">
        <v>45436</v>
      </c>
      <c r="C21">
        <v>107</v>
      </c>
      <c r="D21">
        <v>23</v>
      </c>
      <c r="E21">
        <v>130</v>
      </c>
      <c r="F21" s="3">
        <v>0.82</v>
      </c>
      <c r="G21">
        <v>14910</v>
      </c>
      <c r="H21">
        <v>37</v>
      </c>
      <c r="I21">
        <v>23</v>
      </c>
      <c r="J21">
        <v>60</v>
      </c>
      <c r="K21" s="3">
        <v>0.62</v>
      </c>
      <c r="L21">
        <v>9975</v>
      </c>
      <c r="M21">
        <v>30</v>
      </c>
      <c r="N21">
        <v>21</v>
      </c>
      <c r="O21">
        <v>50</v>
      </c>
      <c r="P21" s="3">
        <v>0.59</v>
      </c>
      <c r="Q21">
        <v>8505</v>
      </c>
      <c r="R21">
        <v>30</v>
      </c>
      <c r="S21">
        <v>21</v>
      </c>
      <c r="T21">
        <v>50</v>
      </c>
      <c r="U21" s="3">
        <v>0.59</v>
      </c>
      <c r="V21">
        <v>8505</v>
      </c>
      <c r="W21">
        <v>203</v>
      </c>
      <c r="X21">
        <v>87</v>
      </c>
      <c r="Y21">
        <v>290</v>
      </c>
      <c r="Z21" s="3">
        <v>0.7</v>
      </c>
      <c r="AA21">
        <v>24278</v>
      </c>
      <c r="AB21">
        <v>17617</v>
      </c>
      <c r="AC21" s="6">
        <f t="shared" si="4"/>
        <v>20.3</v>
      </c>
      <c r="AD21" s="6"/>
      <c r="AE21" s="6">
        <f t="shared" si="3"/>
        <v>8.6999999999999993</v>
      </c>
      <c r="AF21" s="6"/>
      <c r="AG21" s="7"/>
      <c r="AH21" s="4">
        <f t="shared" si="2"/>
        <v>29</v>
      </c>
    </row>
    <row r="22" spans="2:34" x14ac:dyDescent="0.35">
      <c r="B22" s="2">
        <v>45443</v>
      </c>
      <c r="C22">
        <v>105</v>
      </c>
      <c r="D22">
        <v>20</v>
      </c>
      <c r="E22">
        <v>125</v>
      </c>
      <c r="F22" s="3">
        <v>0.84</v>
      </c>
      <c r="G22">
        <v>15785</v>
      </c>
      <c r="H22">
        <v>35</v>
      </c>
      <c r="I22">
        <v>20</v>
      </c>
      <c r="J22">
        <v>55</v>
      </c>
      <c r="K22" s="3">
        <v>0.64</v>
      </c>
      <c r="L22">
        <v>10360</v>
      </c>
      <c r="M22">
        <v>30</v>
      </c>
      <c r="N22">
        <v>20</v>
      </c>
      <c r="O22">
        <v>50</v>
      </c>
      <c r="P22" s="3">
        <v>0.6</v>
      </c>
      <c r="Q22">
        <v>8855</v>
      </c>
      <c r="R22">
        <v>30</v>
      </c>
      <c r="S22">
        <v>20</v>
      </c>
      <c r="T22">
        <v>50</v>
      </c>
      <c r="U22" s="3">
        <v>0.6</v>
      </c>
      <c r="V22">
        <v>8855</v>
      </c>
      <c r="W22">
        <v>200</v>
      </c>
      <c r="X22">
        <v>80</v>
      </c>
      <c r="Y22">
        <v>280</v>
      </c>
      <c r="Z22" s="3">
        <v>0.72</v>
      </c>
      <c r="AA22">
        <v>24837</v>
      </c>
      <c r="AB22">
        <v>19018</v>
      </c>
      <c r="AC22" s="6">
        <f t="shared" si="4"/>
        <v>20</v>
      </c>
      <c r="AD22" s="6"/>
      <c r="AE22" s="6">
        <f t="shared" si="3"/>
        <v>8</v>
      </c>
      <c r="AF22" s="6"/>
      <c r="AG22" s="7"/>
      <c r="AH22" s="4">
        <f t="shared" si="2"/>
        <v>28</v>
      </c>
    </row>
    <row r="23" spans="2:34" x14ac:dyDescent="0.35">
      <c r="B23" s="2">
        <v>45450</v>
      </c>
      <c r="C23">
        <v>102</v>
      </c>
      <c r="D23">
        <v>18</v>
      </c>
      <c r="E23">
        <v>120</v>
      </c>
      <c r="F23" s="3">
        <v>0.85</v>
      </c>
      <c r="G23">
        <v>16625</v>
      </c>
      <c r="H23">
        <v>36</v>
      </c>
      <c r="I23">
        <v>19</v>
      </c>
      <c r="J23">
        <v>55</v>
      </c>
      <c r="K23" s="3">
        <v>0.66</v>
      </c>
      <c r="L23">
        <v>10745</v>
      </c>
      <c r="M23">
        <v>31</v>
      </c>
      <c r="N23">
        <v>19</v>
      </c>
      <c r="O23">
        <v>50</v>
      </c>
      <c r="P23" s="3">
        <v>0.62</v>
      </c>
      <c r="Q23">
        <v>9205</v>
      </c>
      <c r="R23">
        <v>31</v>
      </c>
      <c r="S23">
        <v>19</v>
      </c>
      <c r="T23">
        <v>50</v>
      </c>
      <c r="U23" s="3">
        <v>0.62</v>
      </c>
      <c r="V23">
        <v>9205</v>
      </c>
      <c r="W23">
        <v>200</v>
      </c>
      <c r="X23">
        <v>75</v>
      </c>
      <c r="Y23">
        <v>275</v>
      </c>
      <c r="Z23" s="3">
        <v>0.73</v>
      </c>
      <c r="AA23">
        <v>25360</v>
      </c>
      <c r="AB23">
        <v>20420</v>
      </c>
      <c r="AC23" s="6">
        <f t="shared" si="4"/>
        <v>20</v>
      </c>
      <c r="AD23" s="6"/>
      <c r="AE23" s="6">
        <f t="shared" si="3"/>
        <v>7.5</v>
      </c>
      <c r="AF23" s="6"/>
      <c r="AG23" s="7"/>
      <c r="AH23" s="4">
        <f t="shared" si="2"/>
        <v>27.5</v>
      </c>
    </row>
    <row r="24" spans="2:34" x14ac:dyDescent="0.35">
      <c r="B24" s="2">
        <v>45457</v>
      </c>
      <c r="C24">
        <v>99</v>
      </c>
      <c r="D24">
        <v>16</v>
      </c>
      <c r="E24">
        <v>115</v>
      </c>
      <c r="F24" s="3">
        <v>0.86</v>
      </c>
      <c r="G24">
        <v>17430</v>
      </c>
      <c r="H24">
        <v>37</v>
      </c>
      <c r="I24">
        <v>18</v>
      </c>
      <c r="J24">
        <v>55</v>
      </c>
      <c r="K24" s="3">
        <v>0.68</v>
      </c>
      <c r="L24">
        <v>11130</v>
      </c>
      <c r="M24">
        <v>35</v>
      </c>
      <c r="N24">
        <v>20</v>
      </c>
      <c r="O24">
        <v>55</v>
      </c>
      <c r="P24" s="3">
        <v>0.63</v>
      </c>
      <c r="Q24">
        <v>9590</v>
      </c>
      <c r="R24">
        <v>32</v>
      </c>
      <c r="S24">
        <v>19</v>
      </c>
      <c r="T24">
        <v>50</v>
      </c>
      <c r="U24" s="3">
        <v>0.63</v>
      </c>
      <c r="V24">
        <v>9555</v>
      </c>
      <c r="W24">
        <v>202</v>
      </c>
      <c r="X24">
        <v>73</v>
      </c>
      <c r="Y24">
        <v>275</v>
      </c>
      <c r="Z24" s="3">
        <v>0.74</v>
      </c>
      <c r="AA24">
        <v>25867</v>
      </c>
      <c r="AB24">
        <v>21838</v>
      </c>
      <c r="AC24" s="6">
        <f t="shared" si="4"/>
        <v>20.2</v>
      </c>
      <c r="AD24" s="6"/>
      <c r="AE24" s="6">
        <f t="shared" si="3"/>
        <v>7.3</v>
      </c>
      <c r="AF24" s="6"/>
      <c r="AG24" s="7"/>
      <c r="AH24" s="4">
        <f t="shared" si="2"/>
        <v>27.5</v>
      </c>
    </row>
    <row r="25" spans="2:34" x14ac:dyDescent="0.35">
      <c r="B25" s="2">
        <v>45464</v>
      </c>
      <c r="C25">
        <v>96</v>
      </c>
      <c r="D25">
        <v>14</v>
      </c>
      <c r="E25">
        <v>110</v>
      </c>
      <c r="F25" s="3">
        <v>0.87</v>
      </c>
      <c r="G25">
        <v>18200</v>
      </c>
      <c r="H25">
        <v>38</v>
      </c>
      <c r="I25">
        <v>17</v>
      </c>
      <c r="J25">
        <v>55</v>
      </c>
      <c r="K25" s="3">
        <v>0.69</v>
      </c>
      <c r="L25">
        <v>11515</v>
      </c>
      <c r="M25">
        <v>35</v>
      </c>
      <c r="N25">
        <v>20</v>
      </c>
      <c r="O25">
        <v>55</v>
      </c>
      <c r="P25" s="3">
        <v>0.64</v>
      </c>
      <c r="Q25">
        <v>9975</v>
      </c>
      <c r="R25">
        <v>32</v>
      </c>
      <c r="S25">
        <v>18</v>
      </c>
      <c r="T25">
        <v>50</v>
      </c>
      <c r="U25" s="3">
        <v>0.64</v>
      </c>
      <c r="V25">
        <v>9905</v>
      </c>
      <c r="W25">
        <v>201</v>
      </c>
      <c r="X25">
        <v>69</v>
      </c>
      <c r="Y25">
        <v>270</v>
      </c>
      <c r="Z25" s="3">
        <v>0.74</v>
      </c>
      <c r="AA25">
        <v>26352</v>
      </c>
      <c r="AB25">
        <v>23244</v>
      </c>
      <c r="AC25" s="6">
        <f t="shared" si="4"/>
        <v>20.100000000000001</v>
      </c>
      <c r="AD25" s="6"/>
      <c r="AE25" s="6">
        <f t="shared" si="3"/>
        <v>6.9</v>
      </c>
      <c r="AF25" s="6"/>
      <c r="AG25" s="7"/>
      <c r="AH25" s="4">
        <f t="shared" si="2"/>
        <v>27</v>
      </c>
    </row>
    <row r="26" spans="2:34" x14ac:dyDescent="0.35">
      <c r="B26" s="2">
        <v>45471</v>
      </c>
      <c r="C26">
        <v>93</v>
      </c>
      <c r="D26">
        <v>14</v>
      </c>
      <c r="E26">
        <v>107</v>
      </c>
      <c r="F26" s="3">
        <v>0.87</v>
      </c>
      <c r="G26">
        <v>18949</v>
      </c>
      <c r="H26">
        <v>39</v>
      </c>
      <c r="I26">
        <v>17</v>
      </c>
      <c r="J26">
        <v>55</v>
      </c>
      <c r="K26" s="3">
        <v>0.7</v>
      </c>
      <c r="L26">
        <v>11900</v>
      </c>
      <c r="M26">
        <v>36</v>
      </c>
      <c r="N26">
        <v>19</v>
      </c>
      <c r="O26">
        <v>55</v>
      </c>
      <c r="P26" s="3">
        <v>0.65</v>
      </c>
      <c r="Q26">
        <v>10360</v>
      </c>
      <c r="R26">
        <v>36</v>
      </c>
      <c r="S26">
        <v>19</v>
      </c>
      <c r="T26">
        <v>55</v>
      </c>
      <c r="U26" s="3">
        <v>0.65</v>
      </c>
      <c r="V26">
        <v>10290</v>
      </c>
      <c r="W26">
        <v>203</v>
      </c>
      <c r="X26">
        <v>69</v>
      </c>
      <c r="Y26">
        <v>272</v>
      </c>
      <c r="Z26" s="3">
        <v>0.75</v>
      </c>
      <c r="AA26">
        <v>26834</v>
      </c>
      <c r="AB26">
        <v>24665</v>
      </c>
      <c r="AC26" s="6">
        <f t="shared" si="4"/>
        <v>20.3</v>
      </c>
      <c r="AD26" s="6"/>
      <c r="AE26" s="6">
        <f t="shared" si="3"/>
        <v>6.9</v>
      </c>
      <c r="AF26" s="6"/>
      <c r="AG26" s="7"/>
      <c r="AH26" s="4">
        <f t="shared" si="2"/>
        <v>27.200000000000003</v>
      </c>
    </row>
    <row r="27" spans="2:34" x14ac:dyDescent="0.35">
      <c r="B27" s="2">
        <v>45478</v>
      </c>
      <c r="C27">
        <v>92</v>
      </c>
      <c r="D27">
        <v>12</v>
      </c>
      <c r="E27">
        <v>104</v>
      </c>
      <c r="F27" s="3">
        <v>0.88</v>
      </c>
      <c r="G27">
        <v>19677</v>
      </c>
      <c r="H27">
        <v>39</v>
      </c>
      <c r="I27">
        <v>16</v>
      </c>
      <c r="J27">
        <v>55</v>
      </c>
      <c r="K27" s="3">
        <v>0.71</v>
      </c>
      <c r="L27">
        <v>12285</v>
      </c>
      <c r="M27">
        <v>36</v>
      </c>
      <c r="N27">
        <v>19</v>
      </c>
      <c r="O27">
        <v>55</v>
      </c>
      <c r="P27" s="3">
        <v>0.66</v>
      </c>
      <c r="Q27">
        <v>10745</v>
      </c>
      <c r="R27">
        <v>36</v>
      </c>
      <c r="S27">
        <v>19</v>
      </c>
      <c r="T27">
        <v>55</v>
      </c>
      <c r="U27" s="3">
        <v>0.66</v>
      </c>
      <c r="V27">
        <v>10675</v>
      </c>
      <c r="W27">
        <v>203</v>
      </c>
      <c r="X27">
        <v>66</v>
      </c>
      <c r="Y27">
        <v>269</v>
      </c>
      <c r="Z27" s="3">
        <v>0.76</v>
      </c>
      <c r="AA27">
        <v>27295</v>
      </c>
      <c r="AB27">
        <v>26087</v>
      </c>
      <c r="AC27" s="6">
        <f t="shared" si="4"/>
        <v>20.3</v>
      </c>
      <c r="AD27" s="6"/>
      <c r="AE27" s="6">
        <f t="shared" si="3"/>
        <v>6.6</v>
      </c>
      <c r="AF27" s="6">
        <f>W27*200/1000</f>
        <v>40.6</v>
      </c>
      <c r="AG27" s="6">
        <v>200</v>
      </c>
      <c r="AH27" s="4">
        <f t="shared" si="2"/>
        <v>267.5</v>
      </c>
    </row>
    <row r="28" spans="2:34" x14ac:dyDescent="0.35">
      <c r="B28" s="2">
        <v>45485</v>
      </c>
      <c r="C28">
        <v>90</v>
      </c>
      <c r="D28">
        <v>12</v>
      </c>
      <c r="E28">
        <v>102</v>
      </c>
      <c r="F28" s="3">
        <v>0.88</v>
      </c>
      <c r="G28">
        <v>20391</v>
      </c>
      <c r="H28">
        <v>40</v>
      </c>
      <c r="I28">
        <v>15</v>
      </c>
      <c r="J28">
        <v>55</v>
      </c>
      <c r="K28" s="3">
        <v>0.73</v>
      </c>
      <c r="L28">
        <v>12670</v>
      </c>
      <c r="M28">
        <v>37</v>
      </c>
      <c r="N28">
        <v>18</v>
      </c>
      <c r="O28">
        <v>55</v>
      </c>
      <c r="P28" s="3">
        <v>0.67</v>
      </c>
      <c r="Q28">
        <v>11130</v>
      </c>
      <c r="R28">
        <v>37</v>
      </c>
      <c r="S28">
        <v>18</v>
      </c>
      <c r="T28">
        <v>55</v>
      </c>
      <c r="U28" s="3">
        <v>0.67</v>
      </c>
      <c r="V28">
        <v>11060</v>
      </c>
      <c r="W28">
        <v>204</v>
      </c>
      <c r="X28">
        <v>63</v>
      </c>
      <c r="Y28">
        <v>267</v>
      </c>
      <c r="Z28" s="3">
        <v>0.76</v>
      </c>
      <c r="AA28">
        <v>27738</v>
      </c>
      <c r="AB28">
        <v>27513</v>
      </c>
      <c r="AC28" s="6">
        <f t="shared" si="4"/>
        <v>20.399999999999999</v>
      </c>
      <c r="AD28" s="6"/>
      <c r="AE28" s="6">
        <f t="shared" si="3"/>
        <v>6.3</v>
      </c>
      <c r="AF28" s="6">
        <f t="shared" ref="AF28:AF36" si="5">W28*200/1000</f>
        <v>40.799999999999997</v>
      </c>
      <c r="AG28" s="6">
        <v>200</v>
      </c>
      <c r="AH28" s="4">
        <f t="shared" si="2"/>
        <v>267.5</v>
      </c>
    </row>
    <row r="29" spans="2:34" x14ac:dyDescent="0.35">
      <c r="B29" s="2">
        <v>45492</v>
      </c>
      <c r="C29">
        <v>89</v>
      </c>
      <c r="D29">
        <v>11</v>
      </c>
      <c r="E29">
        <v>100</v>
      </c>
      <c r="F29" s="3">
        <v>0.89</v>
      </c>
      <c r="G29">
        <v>21091</v>
      </c>
      <c r="H29">
        <v>41</v>
      </c>
      <c r="I29">
        <v>14</v>
      </c>
      <c r="J29">
        <v>55</v>
      </c>
      <c r="K29" s="3">
        <v>0.74</v>
      </c>
      <c r="L29">
        <v>13055</v>
      </c>
      <c r="M29">
        <v>37</v>
      </c>
      <c r="N29">
        <v>18</v>
      </c>
      <c r="O29">
        <v>55</v>
      </c>
      <c r="P29" s="3">
        <v>0.68</v>
      </c>
      <c r="Q29">
        <v>11515</v>
      </c>
      <c r="R29">
        <v>37</v>
      </c>
      <c r="S29">
        <v>18</v>
      </c>
      <c r="T29">
        <v>55</v>
      </c>
      <c r="U29" s="3">
        <v>0.68</v>
      </c>
      <c r="V29">
        <v>11445</v>
      </c>
      <c r="W29">
        <v>205</v>
      </c>
      <c r="X29">
        <v>61</v>
      </c>
      <c r="Y29">
        <v>265</v>
      </c>
      <c r="Z29" s="3">
        <v>0.77</v>
      </c>
      <c r="AA29">
        <v>28162</v>
      </c>
      <c r="AB29">
        <v>28944</v>
      </c>
      <c r="AC29" s="6">
        <f t="shared" si="4"/>
        <v>20.5</v>
      </c>
      <c r="AD29" s="6"/>
      <c r="AE29" s="6">
        <f t="shared" si="3"/>
        <v>6.1</v>
      </c>
      <c r="AF29" s="6">
        <f t="shared" si="5"/>
        <v>41</v>
      </c>
      <c r="AG29" s="6">
        <v>200</v>
      </c>
      <c r="AH29" s="4">
        <f t="shared" si="2"/>
        <v>267.60000000000002</v>
      </c>
    </row>
    <row r="30" spans="2:34" x14ac:dyDescent="0.35">
      <c r="B30" s="2">
        <v>45499</v>
      </c>
      <c r="C30">
        <v>86</v>
      </c>
      <c r="D30">
        <v>11</v>
      </c>
      <c r="E30">
        <v>97</v>
      </c>
      <c r="F30" s="3">
        <v>0.89</v>
      </c>
      <c r="G30">
        <v>21770</v>
      </c>
      <c r="H30">
        <v>42</v>
      </c>
      <c r="I30">
        <v>13</v>
      </c>
      <c r="J30">
        <v>55</v>
      </c>
      <c r="K30" s="3">
        <v>0.76</v>
      </c>
      <c r="L30">
        <v>13440</v>
      </c>
      <c r="M30">
        <v>39</v>
      </c>
      <c r="N30">
        <v>17</v>
      </c>
      <c r="O30">
        <v>55</v>
      </c>
      <c r="P30" s="3">
        <v>0.7</v>
      </c>
      <c r="Q30">
        <v>11900</v>
      </c>
      <c r="R30">
        <v>39</v>
      </c>
      <c r="S30">
        <v>17</v>
      </c>
      <c r="T30">
        <v>55</v>
      </c>
      <c r="U30" s="3">
        <v>0.7</v>
      </c>
      <c r="V30">
        <v>11830</v>
      </c>
      <c r="W30">
        <v>205</v>
      </c>
      <c r="X30">
        <v>57</v>
      </c>
      <c r="Y30">
        <v>262</v>
      </c>
      <c r="Z30" s="3">
        <v>0.78</v>
      </c>
      <c r="AA30">
        <v>28560</v>
      </c>
      <c r="AB30">
        <v>30380</v>
      </c>
      <c r="AC30" s="6">
        <f t="shared" si="4"/>
        <v>20.5</v>
      </c>
      <c r="AD30" s="6"/>
      <c r="AE30" s="6">
        <f t="shared" si="3"/>
        <v>5.7</v>
      </c>
      <c r="AF30" s="6">
        <f t="shared" si="5"/>
        <v>41</v>
      </c>
      <c r="AG30" s="6">
        <v>200</v>
      </c>
      <c r="AH30" s="4">
        <f t="shared" si="2"/>
        <v>267.2</v>
      </c>
    </row>
    <row r="31" spans="2:34" x14ac:dyDescent="0.35">
      <c r="B31" s="2">
        <v>45506</v>
      </c>
      <c r="C31">
        <v>85</v>
      </c>
      <c r="D31">
        <v>9</v>
      </c>
      <c r="E31">
        <v>94</v>
      </c>
      <c r="F31" s="3">
        <v>0.9</v>
      </c>
      <c r="G31">
        <v>22428</v>
      </c>
      <c r="H31">
        <v>42</v>
      </c>
      <c r="I31">
        <v>13</v>
      </c>
      <c r="J31">
        <v>55</v>
      </c>
      <c r="K31" s="3">
        <v>0.77</v>
      </c>
      <c r="L31">
        <v>13825</v>
      </c>
      <c r="M31">
        <v>39</v>
      </c>
      <c r="N31">
        <v>16</v>
      </c>
      <c r="O31">
        <v>55</v>
      </c>
      <c r="P31" s="3">
        <v>0.71</v>
      </c>
      <c r="Q31">
        <v>12285</v>
      </c>
      <c r="R31">
        <v>39</v>
      </c>
      <c r="S31">
        <v>16</v>
      </c>
      <c r="T31">
        <v>55</v>
      </c>
      <c r="U31" s="3">
        <v>0.71</v>
      </c>
      <c r="V31">
        <v>12215</v>
      </c>
      <c r="W31">
        <v>205</v>
      </c>
      <c r="X31">
        <v>54</v>
      </c>
      <c r="Y31">
        <v>259</v>
      </c>
      <c r="Z31" s="3">
        <v>0.79</v>
      </c>
      <c r="AA31">
        <v>28938</v>
      </c>
      <c r="AB31">
        <v>31815</v>
      </c>
      <c r="AC31" s="6">
        <f t="shared" si="4"/>
        <v>20.5</v>
      </c>
      <c r="AD31" s="6"/>
      <c r="AE31" s="6">
        <f t="shared" si="3"/>
        <v>5.4</v>
      </c>
      <c r="AF31" s="6">
        <f t="shared" si="5"/>
        <v>41</v>
      </c>
      <c r="AG31" s="6">
        <v>200</v>
      </c>
      <c r="AH31" s="4">
        <f t="shared" si="2"/>
        <v>266.89999999999998</v>
      </c>
    </row>
    <row r="32" spans="2:34" x14ac:dyDescent="0.35">
      <c r="B32" s="2">
        <v>45513</v>
      </c>
      <c r="C32">
        <v>82</v>
      </c>
      <c r="D32">
        <v>9</v>
      </c>
      <c r="E32">
        <v>91</v>
      </c>
      <c r="F32" s="3">
        <v>0.9</v>
      </c>
      <c r="G32">
        <v>23065</v>
      </c>
      <c r="H32">
        <v>43</v>
      </c>
      <c r="I32">
        <v>12</v>
      </c>
      <c r="J32">
        <v>55</v>
      </c>
      <c r="K32" s="3">
        <v>0.79</v>
      </c>
      <c r="L32">
        <v>14210</v>
      </c>
      <c r="M32">
        <v>40</v>
      </c>
      <c r="N32">
        <v>15</v>
      </c>
      <c r="O32">
        <v>55</v>
      </c>
      <c r="P32" s="3">
        <v>0.72</v>
      </c>
      <c r="Q32">
        <v>12670</v>
      </c>
      <c r="R32">
        <v>40</v>
      </c>
      <c r="S32">
        <v>15</v>
      </c>
      <c r="T32">
        <v>55</v>
      </c>
      <c r="U32" s="3">
        <v>0.72</v>
      </c>
      <c r="V32">
        <v>12600</v>
      </c>
      <c r="W32">
        <v>205</v>
      </c>
      <c r="X32">
        <v>51</v>
      </c>
      <c r="Y32">
        <v>256</v>
      </c>
      <c r="Z32" s="3">
        <v>0.8</v>
      </c>
      <c r="AA32">
        <v>29298</v>
      </c>
      <c r="AB32">
        <v>33247</v>
      </c>
      <c r="AC32" s="6">
        <f t="shared" si="4"/>
        <v>20.5</v>
      </c>
      <c r="AD32" s="6"/>
      <c r="AE32" s="6">
        <f t="shared" si="3"/>
        <v>5.0999999999999996</v>
      </c>
      <c r="AF32" s="6">
        <f t="shared" si="5"/>
        <v>41</v>
      </c>
      <c r="AG32" s="6">
        <v>200</v>
      </c>
      <c r="AH32" s="4">
        <f t="shared" si="2"/>
        <v>266.60000000000002</v>
      </c>
    </row>
    <row r="33" spans="2:34" x14ac:dyDescent="0.35">
      <c r="B33" s="2">
        <v>45520</v>
      </c>
      <c r="C33">
        <v>80</v>
      </c>
      <c r="D33">
        <v>8</v>
      </c>
      <c r="E33">
        <v>88</v>
      </c>
      <c r="F33" s="3">
        <v>0.91</v>
      </c>
      <c r="G33">
        <v>23681</v>
      </c>
      <c r="H33">
        <v>44</v>
      </c>
      <c r="I33">
        <v>11</v>
      </c>
      <c r="J33">
        <v>55</v>
      </c>
      <c r="K33" s="3">
        <v>0.8</v>
      </c>
      <c r="L33">
        <v>14595</v>
      </c>
      <c r="M33">
        <v>37</v>
      </c>
      <c r="N33">
        <v>13</v>
      </c>
      <c r="O33">
        <v>50</v>
      </c>
      <c r="P33" s="3">
        <v>0.74</v>
      </c>
      <c r="Q33">
        <v>13020</v>
      </c>
      <c r="R33">
        <v>41</v>
      </c>
      <c r="S33">
        <v>14</v>
      </c>
      <c r="T33">
        <v>55</v>
      </c>
      <c r="U33" s="3">
        <v>0.74</v>
      </c>
      <c r="V33">
        <v>12985</v>
      </c>
      <c r="W33">
        <v>202</v>
      </c>
      <c r="X33">
        <v>46</v>
      </c>
      <c r="Y33">
        <v>248</v>
      </c>
      <c r="Z33" s="3">
        <v>0.81</v>
      </c>
      <c r="AA33">
        <v>29621</v>
      </c>
      <c r="AB33">
        <v>34660</v>
      </c>
      <c r="AC33" s="6">
        <f t="shared" si="4"/>
        <v>20.2</v>
      </c>
      <c r="AD33" s="6"/>
      <c r="AE33" s="6">
        <f t="shared" si="3"/>
        <v>4.5999999999999996</v>
      </c>
      <c r="AF33" s="6">
        <f t="shared" si="5"/>
        <v>40.4</v>
      </c>
      <c r="AG33" s="6">
        <v>200</v>
      </c>
      <c r="AH33" s="4">
        <f t="shared" si="2"/>
        <v>265.2</v>
      </c>
    </row>
    <row r="34" spans="2:34" x14ac:dyDescent="0.35">
      <c r="B34" s="2">
        <v>45527</v>
      </c>
      <c r="C34">
        <v>78</v>
      </c>
      <c r="D34">
        <v>8</v>
      </c>
      <c r="E34">
        <v>86</v>
      </c>
      <c r="F34" s="3">
        <v>0.91</v>
      </c>
      <c r="G34">
        <v>24283</v>
      </c>
      <c r="H34">
        <v>45</v>
      </c>
      <c r="I34">
        <v>10</v>
      </c>
      <c r="J34">
        <v>55</v>
      </c>
      <c r="K34" s="3">
        <v>0.81</v>
      </c>
      <c r="L34">
        <v>14980</v>
      </c>
      <c r="M34">
        <v>38</v>
      </c>
      <c r="N34">
        <v>13</v>
      </c>
      <c r="O34">
        <v>50</v>
      </c>
      <c r="P34" s="3">
        <v>0.75</v>
      </c>
      <c r="Q34">
        <v>13370</v>
      </c>
      <c r="R34">
        <v>41</v>
      </c>
      <c r="S34">
        <v>14</v>
      </c>
      <c r="T34">
        <v>55</v>
      </c>
      <c r="U34" s="3">
        <v>0.75</v>
      </c>
      <c r="V34">
        <v>13370</v>
      </c>
      <c r="W34">
        <v>202</v>
      </c>
      <c r="X34">
        <v>44</v>
      </c>
      <c r="Y34">
        <v>246</v>
      </c>
      <c r="Z34" s="3">
        <v>0.82</v>
      </c>
      <c r="AA34">
        <v>29932</v>
      </c>
      <c r="AB34">
        <v>36071</v>
      </c>
      <c r="AC34" s="6">
        <f t="shared" si="4"/>
        <v>20.2</v>
      </c>
      <c r="AD34" s="6"/>
      <c r="AE34" s="6">
        <f t="shared" si="3"/>
        <v>4.4000000000000004</v>
      </c>
      <c r="AF34" s="6">
        <f t="shared" si="5"/>
        <v>40.4</v>
      </c>
      <c r="AG34" s="6">
        <v>200</v>
      </c>
      <c r="AH34" s="4">
        <f t="shared" si="2"/>
        <v>265</v>
      </c>
    </row>
    <row r="35" spans="2:34" x14ac:dyDescent="0.35">
      <c r="B35" s="2">
        <v>45534</v>
      </c>
      <c r="C35">
        <v>77</v>
      </c>
      <c r="D35">
        <v>7</v>
      </c>
      <c r="E35">
        <v>84</v>
      </c>
      <c r="F35" s="3">
        <v>0.92</v>
      </c>
      <c r="G35">
        <v>24871</v>
      </c>
      <c r="H35">
        <v>45</v>
      </c>
      <c r="I35">
        <v>10</v>
      </c>
      <c r="J35">
        <v>55</v>
      </c>
      <c r="K35" s="3">
        <v>0.81</v>
      </c>
      <c r="L35">
        <v>15365</v>
      </c>
      <c r="M35">
        <v>38</v>
      </c>
      <c r="N35">
        <v>12</v>
      </c>
      <c r="O35">
        <v>50</v>
      </c>
      <c r="P35" s="3">
        <v>0.76</v>
      </c>
      <c r="Q35">
        <v>13720</v>
      </c>
      <c r="R35">
        <v>42</v>
      </c>
      <c r="S35">
        <v>13</v>
      </c>
      <c r="T35">
        <v>55</v>
      </c>
      <c r="U35" s="3">
        <v>0.76</v>
      </c>
      <c r="V35">
        <v>13755</v>
      </c>
      <c r="W35">
        <v>202</v>
      </c>
      <c r="X35">
        <v>42</v>
      </c>
      <c r="Y35">
        <v>244</v>
      </c>
      <c r="Z35" s="3">
        <v>0.83</v>
      </c>
      <c r="AA35">
        <v>30229</v>
      </c>
      <c r="AB35">
        <v>37482</v>
      </c>
      <c r="AC35" s="6">
        <f t="shared" si="4"/>
        <v>20.2</v>
      </c>
      <c r="AD35" s="6"/>
      <c r="AE35" s="6">
        <f t="shared" si="3"/>
        <v>4.2</v>
      </c>
      <c r="AF35" s="6">
        <f t="shared" si="5"/>
        <v>40.4</v>
      </c>
      <c r="AG35" s="6">
        <v>200</v>
      </c>
      <c r="AH35" s="4">
        <f t="shared" si="2"/>
        <v>264.8</v>
      </c>
    </row>
    <row r="36" spans="2:34" x14ac:dyDescent="0.35">
      <c r="B36" s="2">
        <v>45541</v>
      </c>
      <c r="C36">
        <v>75</v>
      </c>
      <c r="D36">
        <v>7</v>
      </c>
      <c r="E36">
        <v>82</v>
      </c>
      <c r="F36" s="3">
        <v>0.92</v>
      </c>
      <c r="G36">
        <v>25445</v>
      </c>
      <c r="H36">
        <v>45</v>
      </c>
      <c r="I36">
        <v>10</v>
      </c>
      <c r="J36">
        <v>55</v>
      </c>
      <c r="K36" s="3">
        <v>0.82</v>
      </c>
      <c r="L36">
        <v>15750</v>
      </c>
      <c r="M36">
        <v>39</v>
      </c>
      <c r="N36">
        <v>12</v>
      </c>
      <c r="O36">
        <v>50</v>
      </c>
      <c r="P36" s="3">
        <v>0.77</v>
      </c>
      <c r="Q36">
        <v>14070</v>
      </c>
      <c r="R36">
        <v>42</v>
      </c>
      <c r="S36">
        <v>13</v>
      </c>
      <c r="T36">
        <v>55</v>
      </c>
      <c r="U36" s="3">
        <v>0.77</v>
      </c>
      <c r="V36">
        <v>14140</v>
      </c>
      <c r="W36">
        <v>201</v>
      </c>
      <c r="X36">
        <v>41</v>
      </c>
      <c r="Y36">
        <v>242</v>
      </c>
      <c r="Z36" s="3">
        <v>0.83</v>
      </c>
      <c r="AA36">
        <v>30513</v>
      </c>
      <c r="AB36">
        <v>38892</v>
      </c>
      <c r="AC36" s="6">
        <f t="shared" si="4"/>
        <v>20.100000000000001</v>
      </c>
      <c r="AD36" s="6"/>
      <c r="AE36" s="6">
        <f t="shared" si="3"/>
        <v>4.0999999999999996</v>
      </c>
      <c r="AF36" s="6">
        <f t="shared" si="5"/>
        <v>40.200000000000003</v>
      </c>
      <c r="AG36" s="6">
        <v>200</v>
      </c>
      <c r="AH36" s="4">
        <f t="shared" si="2"/>
        <v>264.39999999999998</v>
      </c>
    </row>
  </sheetData>
  <mergeCells count="3">
    <mergeCell ref="AC3:AD3"/>
    <mergeCell ref="AH3:AH4"/>
    <mergeCell ref="AE3:AG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258B1-5F59-4E5E-B428-B7B6ABBB09C9}">
  <ds:schemaRefs>
    <ds:schemaRef ds:uri="40de77e2-37bb-4c7a-ab4d-547915d99553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730269a7-69c5-483f-a552-e74dab880ae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8B6058-4838-481E-9BA4-500F3A1446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809E41-C71A-40B1-88E4-99F4826F7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Capsa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 Valenzuela</dc:creator>
  <cp:lastModifiedBy>Villanova Briceño, Joanna Carolina</cp:lastModifiedBy>
  <dcterms:created xsi:type="dcterms:W3CDTF">2024-02-07T14:49:25Z</dcterms:created>
  <dcterms:modified xsi:type="dcterms:W3CDTF">2024-03-12T20:19:56Z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