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4. CAPEX ADC. SB14/"/>
    </mc:Choice>
  </mc:AlternateContent>
  <xr:revisionPtr revIDLastSave="476" documentId="11_53D053E60DAC1A16630E8B5AAF659CA5C0469EB7" xr6:coauthVersionLast="47" xr6:coauthVersionMax="47" xr10:uidLastSave="{A0F0760B-9AD1-4003-A532-1F19E0D3F766}"/>
  <bookViews>
    <workbookView xWindow="28680" yWindow="-120" windowWidth="29040" windowHeight="1584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I5" i="14" s="1"/>
  <c r="L2" i="14" l="1"/>
  <c r="J5" i="14" l="1"/>
  <c r="M17" i="13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5" i="14" l="1"/>
  <c r="L5" i="14" s="1"/>
  <c r="M5" i="14" s="1"/>
</calcChain>
</file>

<file path=xl/sharedStrings.xml><?xml version="1.0" encoding="utf-8"?>
<sst xmlns="http://schemas.openxmlformats.org/spreadsheetml/2006/main" count="210" uniqueCount="89">
  <si>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</si>
  <si>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</si>
  <si>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</si>
  <si>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</si>
  <si>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</si>
  <si>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</si>
  <si>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</si>
  <si>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</si>
  <si>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</si>
  <si>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</si>
  <si>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</si>
  <si>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</si>
  <si>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</si>
  <si>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</si>
  <si>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</si>
  <si>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</si>
  <si>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</si>
  <si>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</si>
  <si>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</si>
  <si>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</si>
  <si>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</si>
  <si>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</si>
  <si>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</si>
  <si>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</si>
  <si>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</si>
  <si>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</si>
  <si>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</si>
  <si>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</si>
  <si>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</si>
  <si>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</si>
  <si>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</si>
  <si>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</si>
  <si>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</si>
  <si>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</si>
  <si>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</si>
  <si>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</si>
  <si>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</si>
  <si>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</si>
  <si>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</si>
  <si>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</si>
  <si>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</si>
  <si>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</si>
  <si>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</si>
  <si>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</si>
  <si>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</si>
  <si>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</si>
  <si>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</si>
  <si>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</si>
  <si>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</si>
  <si>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</si>
  <si>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</si>
  <si>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</si>
  <si>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</si>
  <si>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</si>
  <si>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</si>
  <si>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</si>
  <si>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</si>
  <si>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</si>
  <si>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</si>
  <si>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</si>
  <si>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</si>
  <si>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</si>
  <si>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</si>
  <si>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</si>
  <si>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</si>
  <si>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</si>
  <si>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</si>
  <si>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</si>
  <si>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</si>
  <si>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</si>
  <si>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</si>
  <si>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</si>
  <si>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</si>
  <si>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</si>
  <si>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</si>
  <si>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</si>
  <si>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</si>
  <si>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Imp Pais</t>
  </si>
  <si>
    <t>IIBB e Imprevistos</t>
  </si>
  <si>
    <t>Costo Total USD]</t>
  </si>
  <si>
    <t>Precio Vigente</t>
  </si>
  <si>
    <t>Cotización</t>
  </si>
  <si>
    <t>Flete  [USD/lt]</t>
  </si>
  <si>
    <t>Variación [actual/ref] 1</t>
  </si>
  <si>
    <t>Variación [actual/ref] 2</t>
  </si>
  <si>
    <t>SB14</t>
  </si>
  <si>
    <t>Costo Rep [USD/lt] abr-24</t>
  </si>
  <si>
    <t>Referencias</t>
  </si>
  <si>
    <t>CAPEX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</si>
</sst>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1" fontId="4" fillId="9" borderId="22" xfId="0" applyNumberFormat="1" applyFont="1" applyFill="1" applyBorder="1" applyAlignment="1">
      <alignment horizontal="center" vertical="center"/>
    </xf>
    <xf numFmtId="9" fontId="4" fillId="9" borderId="22" xfId="13" applyFont="1" applyFill="1" applyBorder="1" applyAlignment="1">
      <alignment horizontal="center" vertical="center"/>
    </xf>
    <xf numFmtId="17" fontId="7" fillId="9" borderId="22" xfId="0" applyNumberFormat="1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 wrapText="1"/>
    </xf>
    <xf numFmtId="4" fontId="0" fillId="9" borderId="31" xfId="0" applyNumberFormat="1" applyFill="1" applyBorder="1" applyAlignment="1">
      <alignment horizontal="center" vertical="center"/>
    </xf>
    <xf numFmtId="3" fontId="0" fillId="9" borderId="31" xfId="0" applyNumberFormat="1" applyFill="1" applyBorder="1" applyAlignment="1">
      <alignment horizontal="center" vertical="center"/>
    </xf>
    <xf numFmtId="2" fontId="0" fillId="9" borderId="31" xfId="0" applyNumberFormat="1" applyFill="1" applyBorder="1" applyAlignment="1">
      <alignment horizontal="center" vertical="center"/>
    </xf>
    <xf numFmtId="2" fontId="4" fillId="9" borderId="31" xfId="0" applyNumberFormat="1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 wrapText="1"/>
    </xf>
    <xf numFmtId="0" fontId="5" fillId="5" borderId="28" xfId="3" applyFont="1" applyFill="1" applyBorder="1" applyAlignment="1">
      <alignment horizontal="center" vertical="center" wrapText="1"/>
    </xf>
    <xf numFmtId="169" fontId="4" fillId="9" borderId="32" xfId="13" applyNumberFormat="1" applyFont="1" applyFill="1" applyBorder="1" applyAlignment="1">
      <alignment horizontal="center" vertical="center"/>
    </xf>
    <xf numFmtId="2" fontId="4" fillId="10" borderId="22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showGridLines="0" tabSelected="1" zoomScale="80" zoomScaleNormal="80" workbookViewId="0">
      <selection activeCell="M8" sqref="A1:M8"/>
    </sheetView>
  </sheetViews>
  <sheetFormatPr baseColWidth="10" defaultRowHeight="14.5" x14ac:dyDescent="0.35"/>
  <cols>
    <col min="1" max="1" width="9.1796875" bestFit="1" customWidth="1"/>
    <col min="2" max="2" width="14.1796875" customWidth="1"/>
    <col min="3" max="3" width="15.453125" customWidth="1"/>
    <col min="4" max="4" width="10.81640625" customWidth="1"/>
    <col min="5" max="5" width="8.26953125" bestFit="1" customWidth="1"/>
    <col min="6" max="6" width="12.54296875" customWidth="1"/>
    <col min="7" max="7" width="13.26953125" customWidth="1"/>
    <col min="8" max="8" width="15.7265625" customWidth="1"/>
    <col min="9" max="9" width="19.1796875" customWidth="1"/>
    <col min="10" max="10" width="12.54296875" customWidth="1"/>
    <col min="12" max="12" width="9.81640625" customWidth="1"/>
    <col min="13" max="13" width="10.81640625" customWidth="1"/>
  </cols>
  <sheetData>
    <row r="1" spans="1:13" ht="27.75" customHeight="1" x14ac:dyDescent="0.35">
      <c r="A1" s="143" t="s">
        <v>72</v>
      </c>
      <c r="B1" s="143">
        <v>878.5</v>
      </c>
      <c r="C1" s="144">
        <v>45299</v>
      </c>
      <c r="D1" s="143" t="s">
        <v>74</v>
      </c>
      <c r="E1" s="143"/>
      <c r="F1" s="143"/>
      <c r="L1" s="159" t="s">
        <v>78</v>
      </c>
      <c r="M1" s="160"/>
    </row>
    <row r="2" spans="1:13" ht="27.75" customHeight="1" x14ac:dyDescent="0.35">
      <c r="L2" s="161">
        <f>4.5%+1%</f>
        <v>5.5E-2</v>
      </c>
      <c r="M2" s="162"/>
    </row>
    <row r="3" spans="1:13" ht="27.75" customHeight="1" x14ac:dyDescent="0.35">
      <c r="A3" s="163" t="s">
        <v>81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3" ht="27.75" customHeight="1" thickBot="1" x14ac:dyDescent="0.4">
      <c r="A4" s="154" t="s">
        <v>71</v>
      </c>
      <c r="B4" s="154" t="s">
        <v>69</v>
      </c>
      <c r="C4" s="155" t="s">
        <v>86</v>
      </c>
      <c r="D4" s="155" t="s">
        <v>75</v>
      </c>
      <c r="E4" s="155" t="s">
        <v>77</v>
      </c>
      <c r="F4" s="155" t="s">
        <v>82</v>
      </c>
      <c r="G4" s="155" t="s">
        <v>76</v>
      </c>
      <c r="H4" s="155" t="s">
        <v>67</v>
      </c>
      <c r="I4" s="155" t="s">
        <v>0</v>
      </c>
      <c r="J4" s="155" t="s">
        <v>79</v>
      </c>
      <c r="K4" s="155" t="s">
        <v>68</v>
      </c>
      <c r="L4" s="155" t="s">
        <v>70</v>
      </c>
      <c r="M4" s="155" t="s">
        <v>70</v>
      </c>
    </row>
    <row r="5" spans="1:13" ht="27.75" customHeight="1" x14ac:dyDescent="0.35">
      <c r="A5" s="148"/>
      <c r="B5" s="149" t="s">
        <v>85</v>
      </c>
      <c r="C5" s="150">
        <v>1.02</v>
      </c>
      <c r="D5" s="151">
        <v>1000</v>
      </c>
      <c r="E5" s="150"/>
      <c r="F5" s="152">
        <v>0.09</v>
      </c>
      <c r="G5" s="153">
        <f>+C5+F5+E5</f>
        <v>1.1100000000000001</v>
      </c>
      <c r="H5" s="153">
        <v>1.75</v>
      </c>
      <c r="I5" s="153">
        <f>+H5/G5</f>
        <v>1.5765765765765765</v>
      </c>
      <c r="J5" s="151">
        <f>D5*G5</f>
        <v>1110</v>
      </c>
      <c r="K5" s="151">
        <f>H5*D5</f>
        <v>1750</v>
      </c>
      <c r="L5" s="151">
        <f>ROUND(K5-J5-$L$2*K5,0)</f>
        <v>544</v>
      </c>
      <c r="M5" s="156">
        <f>L5/K5</f>
        <v>0.31085714285714283</v>
      </c>
    </row>
    <row r="6" spans="1:13" s="76" customFormat="1" ht="27.75" customHeight="1" x14ac:dyDescent="0.35">
      <c r="A6" s="158" t="s">
        <v>87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</row>
    <row r="7" spans="1:13" s="76" customFormat="1" ht="27.75" customHeight="1" x14ac:dyDescent="0.35">
      <c r="A7" s="134"/>
      <c r="B7" s="134" t="s">
        <v>69</v>
      </c>
      <c r="C7" s="155" t="s">
        <v>86</v>
      </c>
      <c r="D7" s="133" t="s">
        <v>75</v>
      </c>
      <c r="E7" s="133" t="s">
        <v>77</v>
      </c>
      <c r="F7" s="133" t="s">
        <v>73</v>
      </c>
      <c r="G7" s="133" t="s">
        <v>76</v>
      </c>
      <c r="H7" s="133" t="s">
        <v>80</v>
      </c>
      <c r="I7" s="133" t="s">
        <v>83</v>
      </c>
      <c r="J7" s="133" t="s">
        <v>84</v>
      </c>
      <c r="K7" s="133"/>
      <c r="L7" s="133"/>
      <c r="M7" s="133"/>
    </row>
    <row r="8" spans="1:13" ht="27.75" customHeight="1" x14ac:dyDescent="0.35">
      <c r="A8" s="138" t="s">
        <v>88</v>
      </c>
      <c r="B8" s="147" t="s">
        <v>85</v>
      </c>
      <c r="C8" s="147"/>
      <c r="D8" s="145"/>
      <c r="E8" s="139"/>
      <c r="F8" s="141"/>
      <c r="G8" s="142"/>
      <c r="H8" s="157">
        <v>1.75</v>
      </c>
      <c r="I8" s="146"/>
      <c r="J8" s="146"/>
      <c r="K8" s="140"/>
      <c r="L8" s="140"/>
      <c r="M8" s="140"/>
    </row>
    <row r="9" spans="1:13" ht="25.5" customHeight="1" x14ac:dyDescent="0.35">
      <c r="H9" s="137"/>
      <c r="I9" s="136"/>
    </row>
    <row r="10" spans="1:13" ht="25.5" customHeight="1" x14ac:dyDescent="0.35">
      <c r="H10" s="137"/>
      <c r="I10" s="136"/>
    </row>
    <row r="11" spans="1:13" x14ac:dyDescent="0.35">
      <c r="H11" s="137"/>
      <c r="I11" s="136"/>
      <c r="J11" s="135"/>
    </row>
    <row r="12" spans="1:13" x14ac:dyDescent="0.35">
      <c r="H12" s="137"/>
      <c r="I12" s="136"/>
    </row>
    <row r="13" spans="1:13" x14ac:dyDescent="0.35">
      <c r="H13" s="137"/>
      <c r="I13" s="136"/>
    </row>
    <row r="14" spans="1:13" x14ac:dyDescent="0.35">
      <c r="H14" s="137"/>
      <c r="I14" s="136"/>
    </row>
    <row r="15" spans="1:13" x14ac:dyDescent="0.35">
      <c r="H15" s="137"/>
      <c r="I15" s="136"/>
    </row>
  </sheetData>
  <mergeCells count="4">
    <mergeCell ref="A6:M6"/>
    <mergeCell ref="L1:M1"/>
    <mergeCell ref="L2:M2"/>
    <mergeCell ref="A3:M3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64"/>
      <c r="F16" s="165"/>
    </row>
    <row r="17" spans="5:6" x14ac:dyDescent="0.35">
      <c r="E17" s="164"/>
      <c r="F17" s="165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66" t="s">
        <v>26</v>
      </c>
      <c r="C1" s="167"/>
      <c r="D1" s="167"/>
      <c r="E1" s="167"/>
      <c r="F1" s="167"/>
      <c r="G1" s="167"/>
      <c r="H1" s="167"/>
      <c r="I1" s="167"/>
      <c r="J1" s="168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14232-2A09-491D-85BF-8CFA064B1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purl.org/dc/elements/1.1/"/>
    <ds:schemaRef ds:uri="730269a7-69c5-483f-a552-e74dab880ae2"/>
    <ds:schemaRef ds:uri="http://purl.org/dc/terms/"/>
    <ds:schemaRef ds:uri="http://schemas.openxmlformats.org/package/2006/metadata/core-properties"/>
    <ds:schemaRef ds:uri="40de77e2-37bb-4c7a-ab4d-547915d9955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2024-05-06T19:56:21Z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