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23. Total. SB14 (MeOH)/"/>
    </mc:Choice>
  </mc:AlternateContent>
  <xr:revisionPtr revIDLastSave="300" documentId="11_53D053E60DAC1A16630E8B5AAF659CA5C0469EB7" xr6:coauthVersionLast="47" xr6:coauthVersionMax="47" xr10:uidLastSave="{3F6FDA20-33D0-4F2B-AB0F-A1C73F995ED8}"/>
  <bookViews>
    <workbookView xWindow="-120" yWindow="-120" windowWidth="20730" windowHeight="11160" xr2:uid="{00000000-000D-0000-FFFF-FFFF00000000}"/>
  </bookViews>
  <sheets>
    <sheet name="Planilla de Cotizacion" sheetId="14" r:id="rId1"/>
    <sheet name="PQuímicos" sheetId="7" state="hidden" r:id="rId2"/>
    <sheet name="Fletes" sheetId="1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4" l="1"/>
  <c r="I5" i="14"/>
  <c r="J5" i="14" s="1"/>
  <c r="G5" i="14"/>
  <c r="H5" i="14" s="1"/>
  <c r="H7" i="14"/>
  <c r="K7" i="14" s="1"/>
  <c r="M5" i="14" l="1"/>
  <c r="L5" i="14"/>
  <c r="N5" i="14" s="1"/>
  <c r="O5" i="14" s="1"/>
  <c r="J4" i="14"/>
  <c r="H4" i="14" l="1"/>
  <c r="L4" i="14" l="1"/>
  <c r="M17" i="13" l="1"/>
  <c r="L7" i="13"/>
  <c r="J6" i="7" l="1"/>
  <c r="J5" i="7" l="1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  <c r="K4" i="14" l="1"/>
  <c r="M4" i="14"/>
  <c r="N4" i="14" s="1"/>
  <c r="P4" i="14" s="1"/>
  <c r="Q4" i="14" l="1"/>
  <c r="R4" i="14"/>
  <c r="S4" i="14" s="1"/>
  <c r="O4" i="14"/>
</calcChain>
</file>

<file path=xl/sharedStrings.xml><?xml version="1.0" encoding="utf-8"?>
<sst xmlns="http://schemas.openxmlformats.org/spreadsheetml/2006/main" count="216" uniqueCount="94">
  <si>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</si>
  <si>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</si>
  <si>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</si>
  <si>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</si>
  <si>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</si>
  <si>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</si>
  <si>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</si>
  <si>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</si>
  <si>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</si>
  <si>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</si>
  <si>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</si>
  <si>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</si>
  <si>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</si>
  <si>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</si>
  <si>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</si>
  <si>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</si>
  <si>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</si>
  <si>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</si>
  <si>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</si>
  <si>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</si>
  <si>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</si>
  <si>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</si>
  <si>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</si>
  <si>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</si>
  <si>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</si>
  <si>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</si>
  <si>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</si>
  <si>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</si>
  <si>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</si>
  <si>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</si>
  <si>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</si>
  <si>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</si>
  <si>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</si>
  <si>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</si>
  <si>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</si>
  <si>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</si>
  <si>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</si>
  <si>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</si>
  <si>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</si>
  <si>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</si>
  <si>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</si>
  <si>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</si>
  <si>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</si>
  <si>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</si>
  <si>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</si>
  <si>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</si>
  <si>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</si>
  <si>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</si>
  <si>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</si>
  <si>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</si>
  <si>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</si>
  <si>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</si>
  <si>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</si>
  <si>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</si>
  <si>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</si>
  <si>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</si>
  <si>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</si>
  <si>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</si>
  <si>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</si>
  <si>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</si>
  <si>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</si>
  <si>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</si>
  <si>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</si>
  <si>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</si>
  <si>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</si>
  <si>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</si>
  <si>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</si>
  <si>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</si>
  <si>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Costo total USD]</t>
  </si>
  <si>
    <t>Venta Total [USD]</t>
  </si>
  <si>
    <t>Denominación comercial</t>
  </si>
  <si>
    <t>CP</t>
  </si>
  <si>
    <t>CUNTQ</t>
  </si>
  <si>
    <t>EBITDA</t>
  </si>
  <si>
    <t>OH</t>
  </si>
  <si>
    <t>Situación</t>
  </si>
  <si>
    <t>GE</t>
  </si>
  <si>
    <t>EdN</t>
  </si>
  <si>
    <t>TC</t>
  </si>
  <si>
    <t>Variación precio</t>
  </si>
  <si>
    <t>Ref: Cotización Divisas Venta</t>
  </si>
  <si>
    <t>Cantidad [Lts]</t>
  </si>
  <si>
    <t>Referencias</t>
  </si>
  <si>
    <t>CR con flete  [USD/lt]</t>
  </si>
  <si>
    <t>Descripción</t>
  </si>
  <si>
    <t>Oferta Mar-23</t>
  </si>
  <si>
    <t>MeOH</t>
  </si>
  <si>
    <t>SB14</t>
  </si>
  <si>
    <t>Sep-23 SUR</t>
  </si>
  <si>
    <t>Imp Pais</t>
  </si>
  <si>
    <t>Costo Rep [USD/lt]</t>
  </si>
  <si>
    <t>Total Ene-24</t>
  </si>
  <si>
    <t>Total-Feb-24</t>
  </si>
  <si>
    <t>Flete  [USD/litro]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</si>
</sst>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  <numFmt numFmtId="170" formatCode="#,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206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3" xfId="3" applyFont="1" applyFill="1" applyBorder="1" applyAlignment="1">
      <alignment horizontal="center" vertical="center" wrapText="1"/>
    </xf>
    <xf numFmtId="0" fontId="5" fillId="5" borderId="24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3" fontId="0" fillId="9" borderId="22" xfId="0" applyNumberFormat="1" applyFill="1" applyBorder="1" applyAlignment="1">
      <alignment horizontal="center" vertical="center"/>
    </xf>
    <xf numFmtId="9" fontId="0" fillId="9" borderId="22" xfId="13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6" borderId="0" xfId="0" applyFont="1" applyFill="1"/>
    <xf numFmtId="10" fontId="0" fillId="6" borderId="0" xfId="0" applyNumberFormat="1" applyFill="1" applyAlignment="1">
      <alignment horizontal="center"/>
    </xf>
    <xf numFmtId="9" fontId="0" fillId="0" borderId="0" xfId="13" applyFont="1"/>
    <xf numFmtId="0" fontId="7" fillId="6" borderId="25" xfId="0" applyFont="1" applyFill="1" applyBorder="1" applyAlignment="1">
      <alignment horizontal="center" vertical="center" wrapText="1"/>
    </xf>
    <xf numFmtId="2" fontId="0" fillId="6" borderId="25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/>
    </xf>
    <xf numFmtId="170" fontId="0" fillId="6" borderId="0" xfId="0" applyNumberFormat="1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169" fontId="4" fillId="6" borderId="0" xfId="13" applyNumberFormat="1" applyFont="1" applyFill="1" applyBorder="1" applyAlignment="1">
      <alignment horizontal="center" vertical="center"/>
    </xf>
    <xf numFmtId="9" fontId="0" fillId="6" borderId="0" xfId="13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4" fontId="1" fillId="0" borderId="0" xfId="16" applyNumberFormat="1" applyFont="1" applyFill="1" applyBorder="1" applyAlignment="1">
      <alignment horizontal="right" vertical="center"/>
    </xf>
    <xf numFmtId="0" fontId="4" fillId="0" borderId="0" xfId="15" applyFont="1" applyAlignment="1">
      <alignment horizontal="left" vertical="center" wrapText="1" indent="1"/>
    </xf>
    <xf numFmtId="0" fontId="4" fillId="0" borderId="0" xfId="15" applyFont="1" applyAlignment="1">
      <alignment vertical="center" wrapText="1"/>
    </xf>
    <xf numFmtId="4" fontId="4" fillId="0" borderId="0" xfId="16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49" fontId="1" fillId="0" borderId="0" xfId="0" applyNumberFormat="1" applyFont="1"/>
    <xf numFmtId="49" fontId="13" fillId="0" borderId="0" xfId="0" applyNumberFormat="1" applyFont="1"/>
    <xf numFmtId="49" fontId="1" fillId="0" borderId="0" xfId="15" applyNumberFormat="1"/>
    <xf numFmtId="0" fontId="4" fillId="2" borderId="22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4" fontId="0" fillId="2" borderId="22" xfId="0" applyNumberFormat="1" applyFill="1" applyBorder="1" applyAlignment="1">
      <alignment horizontal="center" vertical="center"/>
    </xf>
    <xf numFmtId="3" fontId="0" fillId="2" borderId="22" xfId="0" applyNumberFormat="1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2" fontId="4" fillId="2" borderId="22" xfId="0" applyNumberFormat="1" applyFont="1" applyFill="1" applyBorder="1" applyAlignment="1">
      <alignment horizontal="center" vertical="center"/>
    </xf>
    <xf numFmtId="169" fontId="4" fillId="2" borderId="22" xfId="13" applyNumberFormat="1" applyFont="1" applyFill="1" applyBorder="1" applyAlignment="1">
      <alignment horizontal="center" vertical="center"/>
    </xf>
    <xf numFmtId="0" fontId="5" fillId="5" borderId="0" xfId="3" applyFont="1" applyFill="1" applyAlignment="1">
      <alignment horizontal="center" vertical="center" wrapText="1"/>
    </xf>
    <xf numFmtId="0" fontId="4" fillId="11" borderId="0" xfId="0" applyFont="1" applyFill="1"/>
    <xf numFmtId="0" fontId="0" fillId="11" borderId="0" xfId="0" applyFill="1"/>
    <xf numFmtId="17" fontId="4" fillId="11" borderId="0" xfId="0" applyNumberFormat="1" applyFont="1" applyFill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4" fontId="0" fillId="2" borderId="32" xfId="0" applyNumberFormat="1" applyFill="1" applyBorder="1" applyAlignment="1">
      <alignment horizontal="center" vertical="center"/>
    </xf>
    <xf numFmtId="3" fontId="0" fillId="2" borderId="32" xfId="0" applyNumberFormat="1" applyFill="1" applyBorder="1" applyAlignment="1">
      <alignment horizontal="center" vertical="center"/>
    </xf>
    <xf numFmtId="2" fontId="0" fillId="2" borderId="32" xfId="0" applyNumberFormat="1" applyFill="1" applyBorder="1" applyAlignment="1">
      <alignment horizontal="center" vertical="center"/>
    </xf>
    <xf numFmtId="2" fontId="15" fillId="9" borderId="32" xfId="0" applyNumberFormat="1" applyFont="1" applyFill="1" applyBorder="1" applyAlignment="1">
      <alignment horizontal="center" vertical="center"/>
    </xf>
    <xf numFmtId="169" fontId="1" fillId="2" borderId="32" xfId="13" applyNumberFormat="1" applyFont="1" applyFill="1" applyBorder="1" applyAlignment="1">
      <alignment horizontal="center" vertical="center"/>
    </xf>
    <xf numFmtId="169" fontId="1" fillId="2" borderId="33" xfId="13" applyNumberFormat="1" applyFont="1" applyFill="1" applyBorder="1" applyAlignment="1">
      <alignment horizontal="center" vertical="center"/>
    </xf>
    <xf numFmtId="2" fontId="4" fillId="2" borderId="22" xfId="13" applyNumberFormat="1" applyFont="1" applyFill="1" applyBorder="1" applyAlignment="1">
      <alignment horizontal="center" vertical="center"/>
    </xf>
    <xf numFmtId="3" fontId="0" fillId="9" borderId="27" xfId="0" applyNumberFormat="1" applyFill="1" applyBorder="1" applyAlignment="1">
      <alignment horizontal="center" vertical="center"/>
    </xf>
    <xf numFmtId="0" fontId="10" fillId="7" borderId="31" xfId="0" applyFont="1" applyFill="1" applyBorder="1" applyAlignment="1">
      <alignment horizontal="center" vertical="center" wrapText="1"/>
    </xf>
    <xf numFmtId="0" fontId="5" fillId="5" borderId="31" xfId="3" applyFont="1" applyFill="1" applyBorder="1" applyAlignment="1">
      <alignment horizontal="center" vertical="center" wrapText="1"/>
    </xf>
    <xf numFmtId="17" fontId="0" fillId="0" borderId="0" xfId="0" applyNumberFormat="1"/>
    <xf numFmtId="2" fontId="4" fillId="12" borderId="32" xfId="0" applyNumberFormat="1" applyFont="1" applyFill="1" applyBorder="1" applyAlignment="1">
      <alignment horizontal="center" vertical="center"/>
    </xf>
    <xf numFmtId="3" fontId="0" fillId="9" borderId="29" xfId="0" applyNumberFormat="1" applyFill="1" applyBorder="1" applyAlignment="1">
      <alignment horizontal="center" vertical="center"/>
    </xf>
    <xf numFmtId="9" fontId="0" fillId="9" borderId="29" xfId="13" applyFont="1" applyFill="1" applyBorder="1" applyAlignment="1">
      <alignment horizontal="center" vertical="center"/>
    </xf>
    <xf numFmtId="9" fontId="0" fillId="9" borderId="30" xfId="13" applyFont="1" applyFill="1" applyBorder="1" applyAlignment="1">
      <alignment horizontal="center" vertical="center"/>
    </xf>
    <xf numFmtId="0" fontId="14" fillId="10" borderId="28" xfId="0" applyFont="1" applyFill="1" applyBorder="1" applyAlignment="1">
      <alignment horizontal="center" vertical="center" wrapText="1"/>
    </xf>
    <xf numFmtId="0" fontId="14" fillId="10" borderId="29" xfId="0" applyFont="1" applyFill="1" applyBorder="1" applyAlignment="1">
      <alignment horizontal="center" vertical="center" wrapText="1"/>
    </xf>
    <xf numFmtId="0" fontId="14" fillId="10" borderId="30" xfId="0" applyFont="1" applyFill="1" applyBorder="1" applyAlignment="1">
      <alignment horizontal="center" vertical="center" wrapText="1"/>
    </xf>
    <xf numFmtId="0" fontId="11" fillId="8" borderId="22" xfId="0" applyFont="1" applyFill="1" applyBorder="1" applyAlignment="1">
      <alignment horizontal="center" vertical="center" wrapText="1"/>
    </xf>
    <xf numFmtId="9" fontId="11" fillId="8" borderId="22" xfId="0" applyNumberFormat="1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horizontal="center" vertical="center" wrapText="1"/>
    </xf>
    <xf numFmtId="10" fontId="11" fillId="8" borderId="26" xfId="0" applyNumberFormat="1" applyFont="1" applyFill="1" applyBorder="1" applyAlignment="1">
      <alignment horizontal="center" vertical="center" wrapText="1"/>
    </xf>
    <xf numFmtId="10" fontId="11" fillId="8" borderId="27" xfId="0" applyNumberFormat="1" applyFont="1" applyFill="1" applyBorder="1" applyAlignment="1">
      <alignment horizontal="center" vertical="center" wrapText="1"/>
    </xf>
    <xf numFmtId="9" fontId="11" fillId="8" borderId="26" xfId="0" applyNumberFormat="1" applyFont="1" applyFill="1" applyBorder="1" applyAlignment="1">
      <alignment horizontal="center" vertical="center" wrapText="1"/>
    </xf>
    <xf numFmtId="9" fontId="11" fillId="8" borderId="27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345281</xdr:colOff>
      <xdr:row>34</xdr:row>
      <xdr:rowOff>35719</xdr:rowOff>
    </xdr:from>
    <xdr:to>
      <xdr:col>5</xdr:col>
      <xdr:colOff>191258</xdr:colOff>
      <xdr:row>51</xdr:row>
      <xdr:rowOff>112382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4B11778-CAD1-496E-8BD7-476692AAD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" y="9703594"/>
          <a:ext cx="5430008" cy="3315163"/>
        </a:xfrm>
        <a:prstGeom prst="rect">
          <a:avLst/>
        </a:prstGeom>
      </xdr:spPr>
    </xdr:pic>
    <xdr:clientData/>
  </xdr:twoCellAnchor>
  <xdr:twoCellAnchor editAs="oneCell">
    <xdr:from>
      <xdr:col>6</xdr:col>
      <xdr:colOff>309563</xdr:colOff>
      <xdr:row>34</xdr:row>
      <xdr:rowOff>95249</xdr:rowOff>
    </xdr:from>
    <xdr:to>
      <xdr:col>20</xdr:col>
      <xdr:colOff>384345</xdr:colOff>
      <xdr:row>60</xdr:row>
      <xdr:rowOff>10203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A07355-DDB5-19EA-AE2B-5ED029DB5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4188" y="9763124"/>
          <a:ext cx="6897063" cy="48679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showGridLines="0" tabSelected="1" zoomScale="80" zoomScaleNormal="80" workbookViewId="0">
      <selection activeCell="O7" sqref="O7"/>
    </sheetView>
  </sheetViews>
  <sheetFormatPr baseColWidth="10" defaultRowHeight="15" x14ac:dyDescent="0.25"/>
  <cols>
    <col min="1" max="2" width="23" customWidth="1"/>
    <col min="3" max="3" width="14.140625" customWidth="1"/>
    <col min="4" max="4" width="13.28515625" customWidth="1"/>
    <col min="5" max="5" width="10.28515625" customWidth="1"/>
    <col min="6" max="6" width="14.140625" customWidth="1"/>
    <col min="7" max="7" width="11.28515625" customWidth="1"/>
    <col min="8" max="8" width="13.28515625" customWidth="1"/>
    <col min="10" max="10" width="11.42578125" customWidth="1"/>
    <col min="11" max="11" width="12.42578125" bestFit="1" customWidth="1"/>
    <col min="12" max="12" width="9.85546875" customWidth="1"/>
    <col min="14" max="14" width="8.7109375" customWidth="1"/>
    <col min="15" max="15" width="9.42578125" bestFit="1" customWidth="1"/>
    <col min="16" max="16" width="7.42578125" hidden="1" customWidth="1"/>
    <col min="17" max="19" width="6.7109375" hidden="1" customWidth="1"/>
    <col min="20" max="20" width="3" customWidth="1"/>
  </cols>
  <sheetData>
    <row r="1" spans="1:19" ht="18" customHeight="1" x14ac:dyDescent="0.25">
      <c r="A1" t="s">
        <v>78</v>
      </c>
      <c r="C1">
        <v>821.9</v>
      </c>
      <c r="D1" s="122">
        <v>45142</v>
      </c>
      <c r="E1" t="s">
        <v>80</v>
      </c>
      <c r="N1" s="195" t="s">
        <v>76</v>
      </c>
      <c r="O1" s="196"/>
      <c r="P1" s="195" t="s">
        <v>77</v>
      </c>
      <c r="Q1" s="196"/>
      <c r="R1" s="193" t="s">
        <v>74</v>
      </c>
      <c r="S1" s="193"/>
    </row>
    <row r="2" spans="1:19" ht="13.5" customHeight="1" x14ac:dyDescent="0.25">
      <c r="N2" s="197">
        <v>5.5E-2</v>
      </c>
      <c r="O2" s="198"/>
      <c r="P2" s="199">
        <v>0.04</v>
      </c>
      <c r="Q2" s="200"/>
      <c r="R2" s="194">
        <v>0.04</v>
      </c>
      <c r="S2" s="194"/>
    </row>
    <row r="3" spans="1:19" ht="56.25" customHeight="1" thickBot="1" x14ac:dyDescent="0.3">
      <c r="A3" s="134" t="s">
        <v>75</v>
      </c>
      <c r="B3" s="168" t="s">
        <v>84</v>
      </c>
      <c r="C3" s="183" t="s">
        <v>70</v>
      </c>
      <c r="D3" s="184" t="s">
        <v>90</v>
      </c>
      <c r="E3" s="184" t="s">
        <v>81</v>
      </c>
      <c r="F3" s="184" t="s">
        <v>89</v>
      </c>
      <c r="G3" s="184" t="s">
        <v>93</v>
      </c>
      <c r="H3" s="184" t="s">
        <v>83</v>
      </c>
      <c r="I3" s="184" t="s">
        <v>67</v>
      </c>
      <c r="J3" s="184" t="s">
        <v>79</v>
      </c>
      <c r="K3" s="184" t="s">
        <v>0</v>
      </c>
      <c r="L3" s="184" t="s">
        <v>68</v>
      </c>
      <c r="M3" s="184" t="s">
        <v>69</v>
      </c>
      <c r="N3" s="133" t="s">
        <v>71</v>
      </c>
      <c r="O3" s="133" t="s">
        <v>71</v>
      </c>
      <c r="P3" s="135" t="s">
        <v>72</v>
      </c>
      <c r="Q3" s="135" t="s">
        <v>72</v>
      </c>
      <c r="R3" s="133" t="s">
        <v>73</v>
      </c>
      <c r="S3" s="133" t="s">
        <v>73</v>
      </c>
    </row>
    <row r="4" spans="1:19" ht="33.75" customHeight="1" thickBot="1" x14ac:dyDescent="0.3">
      <c r="A4" s="172" t="s">
        <v>92</v>
      </c>
      <c r="B4" s="173" t="s">
        <v>86</v>
      </c>
      <c r="C4" s="174" t="s">
        <v>87</v>
      </c>
      <c r="D4" s="175">
        <v>1</v>
      </c>
      <c r="E4" s="176">
        <v>10000</v>
      </c>
      <c r="F4" s="175"/>
      <c r="G4" s="177">
        <f>(843+421+345)/22/C1</f>
        <v>8.8984503755157124E-2</v>
      </c>
      <c r="H4" s="177">
        <f t="shared" ref="H4" si="0">+D4+G4+F4</f>
        <v>1.0889845037551571</v>
      </c>
      <c r="I4" s="178">
        <v>1.72</v>
      </c>
      <c r="J4" s="179">
        <f>+I4/$I$4-1</f>
        <v>0</v>
      </c>
      <c r="K4" s="186">
        <f>+I4/H4</f>
        <v>1.5794531456314624</v>
      </c>
      <c r="L4" s="176">
        <f>E4*H4</f>
        <v>10889.845037551571</v>
      </c>
      <c r="M4" s="176">
        <f>I4*E4</f>
        <v>17200</v>
      </c>
      <c r="N4" s="176">
        <f t="shared" ref="N4" si="1">ROUND(M4-L4-$N$2*M4,0)</f>
        <v>5364</v>
      </c>
      <c r="O4" s="180">
        <f t="shared" ref="O4" si="2">+N4/M4</f>
        <v>0.31186046511627907</v>
      </c>
      <c r="P4" s="182">
        <f>+N4-$P$2*M4</f>
        <v>4676</v>
      </c>
      <c r="Q4" s="137">
        <f>+P4/M4</f>
        <v>0.27186046511627909</v>
      </c>
      <c r="R4" s="136">
        <f>+P4-$R$2*M4</f>
        <v>3988</v>
      </c>
      <c r="S4" s="137">
        <f>+R4/M4</f>
        <v>0.23186046511627906</v>
      </c>
    </row>
    <row r="5" spans="1:19" ht="33.75" customHeight="1" thickBot="1" x14ac:dyDescent="0.3">
      <c r="A5" s="172" t="s">
        <v>92</v>
      </c>
      <c r="B5" s="173" t="s">
        <v>86</v>
      </c>
      <c r="C5" s="174" t="s">
        <v>87</v>
      </c>
      <c r="D5" s="175">
        <v>1</v>
      </c>
      <c r="E5" s="176">
        <v>10000</v>
      </c>
      <c r="F5" s="175"/>
      <c r="G5" s="177">
        <f>+G4</f>
        <v>8.8984503755157124E-2</v>
      </c>
      <c r="H5" s="177">
        <f t="shared" ref="H5" si="3">+D5+G5+F5</f>
        <v>1.0889845037551571</v>
      </c>
      <c r="I5" s="178">
        <f>+K5*H5</f>
        <v>1.5790275304449777</v>
      </c>
      <c r="J5" s="179">
        <f>+I5/$I$4-1</f>
        <v>-8.1960738113385112E-2</v>
      </c>
      <c r="K5" s="186">
        <v>1.45</v>
      </c>
      <c r="L5" s="176">
        <f>E5*H5</f>
        <v>10889.845037551571</v>
      </c>
      <c r="M5" s="176">
        <f>I5*E5</f>
        <v>15790.275304449777</v>
      </c>
      <c r="N5" s="176">
        <f t="shared" ref="N5" si="4">ROUND(M5-L5-$N$2*M5,0)</f>
        <v>4032</v>
      </c>
      <c r="O5" s="180">
        <f t="shared" ref="O5" si="5">+N5/M5</f>
        <v>0.25534703621435673</v>
      </c>
      <c r="P5" s="187"/>
      <c r="Q5" s="188"/>
      <c r="R5" s="187"/>
      <c r="S5" s="189"/>
    </row>
    <row r="6" spans="1:19" ht="18" customHeight="1" x14ac:dyDescent="0.25">
      <c r="A6" s="190" t="s">
        <v>82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2"/>
    </row>
    <row r="7" spans="1:19" ht="33.75" customHeight="1" x14ac:dyDescent="0.25">
      <c r="A7" s="161" t="s">
        <v>91</v>
      </c>
      <c r="B7" s="161" t="s">
        <v>86</v>
      </c>
      <c r="C7" s="162" t="s">
        <v>87</v>
      </c>
      <c r="D7" s="163">
        <v>0.94</v>
      </c>
      <c r="E7" s="164"/>
      <c r="F7" s="163">
        <v>0.16</v>
      </c>
      <c r="G7" s="165">
        <v>0.09</v>
      </c>
      <c r="H7" s="166">
        <f>+G7+F7+D7</f>
        <v>1.19</v>
      </c>
      <c r="I7" s="181">
        <v>1.72</v>
      </c>
      <c r="J7" s="167"/>
      <c r="K7" s="166">
        <f>+I7/H7</f>
        <v>1.4453781512605042</v>
      </c>
      <c r="L7" s="164"/>
      <c r="M7" s="164"/>
      <c r="N7" s="164"/>
      <c r="O7" s="167"/>
      <c r="P7" s="136"/>
      <c r="Q7" s="137"/>
      <c r="R7" s="136"/>
      <c r="S7" s="137"/>
    </row>
    <row r="8" spans="1:19" s="76" customFormat="1" ht="15" customHeight="1" x14ac:dyDescent="0.25">
      <c r="A8" s="145"/>
      <c r="B8" s="145"/>
      <c r="C8" s="151"/>
      <c r="D8" s="152"/>
      <c r="E8" s="148"/>
      <c r="F8" s="147"/>
      <c r="G8" s="146"/>
      <c r="H8" s="146"/>
      <c r="I8" s="146"/>
      <c r="J8" s="146"/>
      <c r="K8" s="147"/>
      <c r="L8" s="148"/>
      <c r="M8" s="148"/>
      <c r="N8" s="148"/>
      <c r="O8" s="149"/>
      <c r="P8" s="148"/>
      <c r="Q8" s="150"/>
      <c r="R8" s="148"/>
      <c r="S8" s="150"/>
    </row>
    <row r="9" spans="1:19" s="76" customFormat="1" ht="15" customHeight="1" x14ac:dyDescent="0.25">
      <c r="A9" s="171"/>
      <c r="B9" s="145"/>
      <c r="C9" s="151"/>
      <c r="D9" s="152"/>
      <c r="E9" s="148"/>
      <c r="F9" s="147"/>
      <c r="G9" s="146"/>
      <c r="H9" s="146"/>
      <c r="I9" s="146"/>
      <c r="J9" s="146"/>
      <c r="K9" s="147"/>
      <c r="L9" s="148"/>
      <c r="M9" s="148"/>
      <c r="N9" s="148"/>
      <c r="O9" s="149"/>
      <c r="P9" s="148"/>
      <c r="Q9" s="150"/>
      <c r="R9" s="148"/>
      <c r="S9" s="150"/>
    </row>
    <row r="10" spans="1:19" s="76" customFormat="1" x14ac:dyDescent="0.25">
      <c r="C10" s="143"/>
      <c r="D10" s="144"/>
      <c r="J10" s="140"/>
      <c r="O10" s="141"/>
      <c r="P10" s="141"/>
      <c r="Q10"/>
    </row>
    <row r="11" spans="1:19" x14ac:dyDescent="0.25">
      <c r="A11" s="139"/>
      <c r="B11" s="139"/>
      <c r="I11" s="154"/>
      <c r="J11" s="155"/>
      <c r="K11" s="156"/>
      <c r="N11" s="185"/>
    </row>
    <row r="12" spans="1:19" x14ac:dyDescent="0.25">
      <c r="I12" s="157"/>
      <c r="J12" s="158"/>
      <c r="K12" s="153"/>
    </row>
    <row r="13" spans="1:19" x14ac:dyDescent="0.25">
      <c r="A13" s="138"/>
      <c r="B13" s="138"/>
      <c r="I13" s="157"/>
      <c r="J13" s="158"/>
      <c r="K13" s="153"/>
    </row>
    <row r="14" spans="1:19" x14ac:dyDescent="0.25">
      <c r="I14" s="157"/>
      <c r="J14" s="159"/>
      <c r="K14" s="153"/>
    </row>
    <row r="15" spans="1:19" x14ac:dyDescent="0.25">
      <c r="I15" s="157"/>
      <c r="J15" s="159"/>
      <c r="K15" s="153"/>
    </row>
    <row r="16" spans="1:19" x14ac:dyDescent="0.25">
      <c r="I16" s="157"/>
      <c r="J16" s="160"/>
      <c r="K16" s="153"/>
      <c r="L16" s="142"/>
    </row>
    <row r="17" spans="9:11" x14ac:dyDescent="0.25">
      <c r="I17" s="157"/>
      <c r="J17" s="160"/>
      <c r="K17" s="153"/>
    </row>
    <row r="18" spans="9:11" x14ac:dyDescent="0.25">
      <c r="I18" s="157"/>
      <c r="J18" s="160"/>
      <c r="K18" s="153"/>
    </row>
    <row r="19" spans="9:11" x14ac:dyDescent="0.25">
      <c r="I19" s="157"/>
      <c r="J19" s="160"/>
      <c r="K19" s="153"/>
    </row>
    <row r="20" spans="9:11" x14ac:dyDescent="0.25">
      <c r="I20" s="157"/>
      <c r="J20" s="160"/>
      <c r="K20" s="153"/>
    </row>
    <row r="33" spans="1:8" x14ac:dyDescent="0.25">
      <c r="A33" s="169" t="s">
        <v>85</v>
      </c>
      <c r="H33" s="170" t="s">
        <v>88</v>
      </c>
    </row>
  </sheetData>
  <mergeCells count="7">
    <mergeCell ref="A6:S6"/>
    <mergeCell ref="R1:S1"/>
    <mergeCell ref="R2:S2"/>
    <mergeCell ref="N1:O1"/>
    <mergeCell ref="P1:Q1"/>
    <mergeCell ref="N2:O2"/>
    <mergeCell ref="P2:Q2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2.75" x14ac:dyDescent="0.25"/>
  <cols>
    <col min="1" max="1" width="15.28515625" style="41" bestFit="1" customWidth="1"/>
    <col min="2" max="6" width="13.85546875" style="41" customWidth="1"/>
    <col min="7" max="7" width="1" style="41" customWidth="1"/>
    <col min="8" max="8" width="14.140625" style="41" customWidth="1"/>
    <col min="9" max="9" width="15" style="41" customWidth="1"/>
    <col min="10" max="10" width="11.85546875" style="41" customWidth="1"/>
    <col min="11" max="14" width="9.140625" style="41" customWidth="1"/>
    <col min="15" max="15" width="11.85546875" style="41" customWidth="1"/>
    <col min="16" max="16" width="9.140625" style="41" customWidth="1"/>
    <col min="17" max="17" width="10.85546875" style="41" customWidth="1"/>
    <col min="18" max="18" width="1.42578125" style="41" customWidth="1"/>
    <col min="19" max="19" width="2.42578125" style="41" customWidth="1"/>
    <col min="20" max="21" width="10.7109375" style="41" customWidth="1"/>
    <col min="22" max="22" width="3" style="41" customWidth="1"/>
    <col min="23" max="24" width="12.7109375" style="41" customWidth="1"/>
    <col min="25" max="25" width="3" style="41" customWidth="1"/>
    <col min="26" max="27" width="10.85546875" style="41" customWidth="1"/>
    <col min="28" max="28" width="3" style="41" customWidth="1"/>
    <col min="29" max="29" width="11.85546875" style="41" customWidth="1"/>
    <col min="30" max="30" width="3" style="41" customWidth="1"/>
    <col min="31" max="34" width="9.28515625" style="41" customWidth="1"/>
    <col min="35" max="35" width="2.42578125" style="41" customWidth="1"/>
    <col min="36" max="39" width="9.140625" style="41"/>
    <col min="40" max="40" width="4.28515625" style="41" customWidth="1"/>
    <col min="41" max="16384" width="9.140625" style="41"/>
  </cols>
  <sheetData>
    <row r="1" spans="1:10" x14ac:dyDescent="0.25">
      <c r="B1" s="42"/>
    </row>
    <row r="3" spans="1:10" ht="81.75" customHeight="1" x14ac:dyDescent="0.2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2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2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2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.5" x14ac:dyDescent="0.25">
      <c r="A7" s="41" t="s">
        <v>66</v>
      </c>
      <c r="F7" s="54"/>
    </row>
    <row r="16" spans="1:10" x14ac:dyDescent="0.25">
      <c r="E16" s="201"/>
      <c r="F16" s="202"/>
    </row>
    <row r="17" spans="5:6" x14ac:dyDescent="0.25">
      <c r="E17" s="201"/>
      <c r="F17" s="202"/>
    </row>
    <row r="18" spans="5:6" ht="15" x14ac:dyDescent="0.25">
      <c r="E18" s="131"/>
      <c r="F18" s="132"/>
    </row>
    <row r="19" spans="5:6" ht="15" x14ac:dyDescent="0.25">
      <c r="E19" s="131"/>
      <c r="F19" s="132"/>
    </row>
    <row r="20" spans="5:6" ht="15" x14ac:dyDescent="0.2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5" x14ac:dyDescent="0.25"/>
  <cols>
    <col min="1" max="1" width="11.42578125" hidden="1" customWidth="1"/>
    <col min="2" max="2" width="5.140625" style="43" bestFit="1" customWidth="1"/>
    <col min="6" max="6" width="11.42578125" style="43"/>
    <col min="7" max="7" width="13.7109375" bestFit="1" customWidth="1"/>
    <col min="8" max="8" width="13.28515625" customWidth="1"/>
    <col min="9" max="9" width="14.85546875" style="124" bestFit="1" customWidth="1"/>
    <col min="10" max="10" width="12.7109375" bestFit="1" customWidth="1"/>
    <col min="257" max="257" width="0" hidden="1" customWidth="1"/>
    <col min="258" max="258" width="5.140625" bestFit="1" customWidth="1"/>
    <col min="263" max="263" width="13.7109375" bestFit="1" customWidth="1"/>
    <col min="264" max="264" width="13.28515625" customWidth="1"/>
    <col min="265" max="265" width="14.85546875" bestFit="1" customWidth="1"/>
    <col min="266" max="266" width="12.7109375" bestFit="1" customWidth="1"/>
    <col min="513" max="513" width="0" hidden="1" customWidth="1"/>
    <col min="514" max="514" width="5.140625" bestFit="1" customWidth="1"/>
    <col min="519" max="519" width="13.7109375" bestFit="1" customWidth="1"/>
    <col min="520" max="520" width="13.28515625" customWidth="1"/>
    <col min="521" max="521" width="14.85546875" bestFit="1" customWidth="1"/>
    <col min="522" max="522" width="12.7109375" bestFit="1" customWidth="1"/>
    <col min="769" max="769" width="0" hidden="1" customWidth="1"/>
    <col min="770" max="770" width="5.140625" bestFit="1" customWidth="1"/>
    <col min="775" max="775" width="13.7109375" bestFit="1" customWidth="1"/>
    <col min="776" max="776" width="13.28515625" customWidth="1"/>
    <col min="777" max="777" width="14.85546875" bestFit="1" customWidth="1"/>
    <col min="778" max="778" width="12.7109375" bestFit="1" customWidth="1"/>
    <col min="1025" max="1025" width="0" hidden="1" customWidth="1"/>
    <col min="1026" max="1026" width="5.140625" bestFit="1" customWidth="1"/>
    <col min="1031" max="1031" width="13.7109375" bestFit="1" customWidth="1"/>
    <col min="1032" max="1032" width="13.28515625" customWidth="1"/>
    <col min="1033" max="1033" width="14.85546875" bestFit="1" customWidth="1"/>
    <col min="1034" max="1034" width="12.7109375" bestFit="1" customWidth="1"/>
    <col min="1281" max="1281" width="0" hidden="1" customWidth="1"/>
    <col min="1282" max="1282" width="5.140625" bestFit="1" customWidth="1"/>
    <col min="1287" max="1287" width="13.7109375" bestFit="1" customWidth="1"/>
    <col min="1288" max="1288" width="13.28515625" customWidth="1"/>
    <col min="1289" max="1289" width="14.85546875" bestFit="1" customWidth="1"/>
    <col min="1290" max="1290" width="12.7109375" bestFit="1" customWidth="1"/>
    <col min="1537" max="1537" width="0" hidden="1" customWidth="1"/>
    <col min="1538" max="1538" width="5.140625" bestFit="1" customWidth="1"/>
    <col min="1543" max="1543" width="13.7109375" bestFit="1" customWidth="1"/>
    <col min="1544" max="1544" width="13.28515625" customWidth="1"/>
    <col min="1545" max="1545" width="14.85546875" bestFit="1" customWidth="1"/>
    <col min="1546" max="1546" width="12.7109375" bestFit="1" customWidth="1"/>
    <col min="1793" max="1793" width="0" hidden="1" customWidth="1"/>
    <col min="1794" max="1794" width="5.140625" bestFit="1" customWidth="1"/>
    <col min="1799" max="1799" width="13.7109375" bestFit="1" customWidth="1"/>
    <col min="1800" max="1800" width="13.28515625" customWidth="1"/>
    <col min="1801" max="1801" width="14.85546875" bestFit="1" customWidth="1"/>
    <col min="1802" max="1802" width="12.7109375" bestFit="1" customWidth="1"/>
    <col min="2049" max="2049" width="0" hidden="1" customWidth="1"/>
    <col min="2050" max="2050" width="5.140625" bestFit="1" customWidth="1"/>
    <col min="2055" max="2055" width="13.7109375" bestFit="1" customWidth="1"/>
    <col min="2056" max="2056" width="13.28515625" customWidth="1"/>
    <col min="2057" max="2057" width="14.85546875" bestFit="1" customWidth="1"/>
    <col min="2058" max="2058" width="12.7109375" bestFit="1" customWidth="1"/>
    <col min="2305" max="2305" width="0" hidden="1" customWidth="1"/>
    <col min="2306" max="2306" width="5.140625" bestFit="1" customWidth="1"/>
    <col min="2311" max="2311" width="13.7109375" bestFit="1" customWidth="1"/>
    <col min="2312" max="2312" width="13.28515625" customWidth="1"/>
    <col min="2313" max="2313" width="14.85546875" bestFit="1" customWidth="1"/>
    <col min="2314" max="2314" width="12.7109375" bestFit="1" customWidth="1"/>
    <col min="2561" max="2561" width="0" hidden="1" customWidth="1"/>
    <col min="2562" max="2562" width="5.140625" bestFit="1" customWidth="1"/>
    <col min="2567" max="2567" width="13.7109375" bestFit="1" customWidth="1"/>
    <col min="2568" max="2568" width="13.28515625" customWidth="1"/>
    <col min="2569" max="2569" width="14.85546875" bestFit="1" customWidth="1"/>
    <col min="2570" max="2570" width="12.7109375" bestFit="1" customWidth="1"/>
    <col min="2817" max="2817" width="0" hidden="1" customWidth="1"/>
    <col min="2818" max="2818" width="5.140625" bestFit="1" customWidth="1"/>
    <col min="2823" max="2823" width="13.7109375" bestFit="1" customWidth="1"/>
    <col min="2824" max="2824" width="13.28515625" customWidth="1"/>
    <col min="2825" max="2825" width="14.85546875" bestFit="1" customWidth="1"/>
    <col min="2826" max="2826" width="12.7109375" bestFit="1" customWidth="1"/>
    <col min="3073" max="3073" width="0" hidden="1" customWidth="1"/>
    <col min="3074" max="3074" width="5.140625" bestFit="1" customWidth="1"/>
    <col min="3079" max="3079" width="13.7109375" bestFit="1" customWidth="1"/>
    <col min="3080" max="3080" width="13.28515625" customWidth="1"/>
    <col min="3081" max="3081" width="14.85546875" bestFit="1" customWidth="1"/>
    <col min="3082" max="3082" width="12.7109375" bestFit="1" customWidth="1"/>
    <col min="3329" max="3329" width="0" hidden="1" customWidth="1"/>
    <col min="3330" max="3330" width="5.140625" bestFit="1" customWidth="1"/>
    <col min="3335" max="3335" width="13.7109375" bestFit="1" customWidth="1"/>
    <col min="3336" max="3336" width="13.28515625" customWidth="1"/>
    <col min="3337" max="3337" width="14.85546875" bestFit="1" customWidth="1"/>
    <col min="3338" max="3338" width="12.7109375" bestFit="1" customWidth="1"/>
    <col min="3585" max="3585" width="0" hidden="1" customWidth="1"/>
    <col min="3586" max="3586" width="5.140625" bestFit="1" customWidth="1"/>
    <col min="3591" max="3591" width="13.7109375" bestFit="1" customWidth="1"/>
    <col min="3592" max="3592" width="13.28515625" customWidth="1"/>
    <col min="3593" max="3593" width="14.85546875" bestFit="1" customWidth="1"/>
    <col min="3594" max="3594" width="12.7109375" bestFit="1" customWidth="1"/>
    <col min="3841" max="3841" width="0" hidden="1" customWidth="1"/>
    <col min="3842" max="3842" width="5.140625" bestFit="1" customWidth="1"/>
    <col min="3847" max="3847" width="13.7109375" bestFit="1" customWidth="1"/>
    <col min="3848" max="3848" width="13.28515625" customWidth="1"/>
    <col min="3849" max="3849" width="14.85546875" bestFit="1" customWidth="1"/>
    <col min="3850" max="3850" width="12.7109375" bestFit="1" customWidth="1"/>
    <col min="4097" max="4097" width="0" hidden="1" customWidth="1"/>
    <col min="4098" max="4098" width="5.140625" bestFit="1" customWidth="1"/>
    <col min="4103" max="4103" width="13.7109375" bestFit="1" customWidth="1"/>
    <col min="4104" max="4104" width="13.28515625" customWidth="1"/>
    <col min="4105" max="4105" width="14.85546875" bestFit="1" customWidth="1"/>
    <col min="4106" max="4106" width="12.7109375" bestFit="1" customWidth="1"/>
    <col min="4353" max="4353" width="0" hidden="1" customWidth="1"/>
    <col min="4354" max="4354" width="5.140625" bestFit="1" customWidth="1"/>
    <col min="4359" max="4359" width="13.7109375" bestFit="1" customWidth="1"/>
    <col min="4360" max="4360" width="13.28515625" customWidth="1"/>
    <col min="4361" max="4361" width="14.85546875" bestFit="1" customWidth="1"/>
    <col min="4362" max="4362" width="12.7109375" bestFit="1" customWidth="1"/>
    <col min="4609" max="4609" width="0" hidden="1" customWidth="1"/>
    <col min="4610" max="4610" width="5.140625" bestFit="1" customWidth="1"/>
    <col min="4615" max="4615" width="13.7109375" bestFit="1" customWidth="1"/>
    <col min="4616" max="4616" width="13.28515625" customWidth="1"/>
    <col min="4617" max="4617" width="14.85546875" bestFit="1" customWidth="1"/>
    <col min="4618" max="4618" width="12.7109375" bestFit="1" customWidth="1"/>
    <col min="4865" max="4865" width="0" hidden="1" customWidth="1"/>
    <col min="4866" max="4866" width="5.140625" bestFit="1" customWidth="1"/>
    <col min="4871" max="4871" width="13.7109375" bestFit="1" customWidth="1"/>
    <col min="4872" max="4872" width="13.28515625" customWidth="1"/>
    <col min="4873" max="4873" width="14.85546875" bestFit="1" customWidth="1"/>
    <col min="4874" max="4874" width="12.7109375" bestFit="1" customWidth="1"/>
    <col min="5121" max="5121" width="0" hidden="1" customWidth="1"/>
    <col min="5122" max="5122" width="5.140625" bestFit="1" customWidth="1"/>
    <col min="5127" max="5127" width="13.7109375" bestFit="1" customWidth="1"/>
    <col min="5128" max="5128" width="13.28515625" customWidth="1"/>
    <col min="5129" max="5129" width="14.85546875" bestFit="1" customWidth="1"/>
    <col min="5130" max="5130" width="12.7109375" bestFit="1" customWidth="1"/>
    <col min="5377" max="5377" width="0" hidden="1" customWidth="1"/>
    <col min="5378" max="5378" width="5.140625" bestFit="1" customWidth="1"/>
    <col min="5383" max="5383" width="13.7109375" bestFit="1" customWidth="1"/>
    <col min="5384" max="5384" width="13.28515625" customWidth="1"/>
    <col min="5385" max="5385" width="14.85546875" bestFit="1" customWidth="1"/>
    <col min="5386" max="5386" width="12.7109375" bestFit="1" customWidth="1"/>
    <col min="5633" max="5633" width="0" hidden="1" customWidth="1"/>
    <col min="5634" max="5634" width="5.140625" bestFit="1" customWidth="1"/>
    <col min="5639" max="5639" width="13.7109375" bestFit="1" customWidth="1"/>
    <col min="5640" max="5640" width="13.28515625" customWidth="1"/>
    <col min="5641" max="5641" width="14.85546875" bestFit="1" customWidth="1"/>
    <col min="5642" max="5642" width="12.7109375" bestFit="1" customWidth="1"/>
    <col min="5889" max="5889" width="0" hidden="1" customWidth="1"/>
    <col min="5890" max="5890" width="5.140625" bestFit="1" customWidth="1"/>
    <col min="5895" max="5895" width="13.7109375" bestFit="1" customWidth="1"/>
    <col min="5896" max="5896" width="13.28515625" customWidth="1"/>
    <col min="5897" max="5897" width="14.85546875" bestFit="1" customWidth="1"/>
    <col min="5898" max="5898" width="12.7109375" bestFit="1" customWidth="1"/>
    <col min="6145" max="6145" width="0" hidden="1" customWidth="1"/>
    <col min="6146" max="6146" width="5.140625" bestFit="1" customWidth="1"/>
    <col min="6151" max="6151" width="13.7109375" bestFit="1" customWidth="1"/>
    <col min="6152" max="6152" width="13.28515625" customWidth="1"/>
    <col min="6153" max="6153" width="14.85546875" bestFit="1" customWidth="1"/>
    <col min="6154" max="6154" width="12.7109375" bestFit="1" customWidth="1"/>
    <col min="6401" max="6401" width="0" hidden="1" customWidth="1"/>
    <col min="6402" max="6402" width="5.140625" bestFit="1" customWidth="1"/>
    <col min="6407" max="6407" width="13.7109375" bestFit="1" customWidth="1"/>
    <col min="6408" max="6408" width="13.28515625" customWidth="1"/>
    <col min="6409" max="6409" width="14.85546875" bestFit="1" customWidth="1"/>
    <col min="6410" max="6410" width="12.7109375" bestFit="1" customWidth="1"/>
    <col min="6657" max="6657" width="0" hidden="1" customWidth="1"/>
    <col min="6658" max="6658" width="5.140625" bestFit="1" customWidth="1"/>
    <col min="6663" max="6663" width="13.7109375" bestFit="1" customWidth="1"/>
    <col min="6664" max="6664" width="13.28515625" customWidth="1"/>
    <col min="6665" max="6665" width="14.85546875" bestFit="1" customWidth="1"/>
    <col min="6666" max="6666" width="12.7109375" bestFit="1" customWidth="1"/>
    <col min="6913" max="6913" width="0" hidden="1" customWidth="1"/>
    <col min="6914" max="6914" width="5.140625" bestFit="1" customWidth="1"/>
    <col min="6919" max="6919" width="13.7109375" bestFit="1" customWidth="1"/>
    <col min="6920" max="6920" width="13.28515625" customWidth="1"/>
    <col min="6921" max="6921" width="14.85546875" bestFit="1" customWidth="1"/>
    <col min="6922" max="6922" width="12.7109375" bestFit="1" customWidth="1"/>
    <col min="7169" max="7169" width="0" hidden="1" customWidth="1"/>
    <col min="7170" max="7170" width="5.140625" bestFit="1" customWidth="1"/>
    <col min="7175" max="7175" width="13.7109375" bestFit="1" customWidth="1"/>
    <col min="7176" max="7176" width="13.28515625" customWidth="1"/>
    <col min="7177" max="7177" width="14.85546875" bestFit="1" customWidth="1"/>
    <col min="7178" max="7178" width="12.7109375" bestFit="1" customWidth="1"/>
    <col min="7425" max="7425" width="0" hidden="1" customWidth="1"/>
    <col min="7426" max="7426" width="5.140625" bestFit="1" customWidth="1"/>
    <col min="7431" max="7431" width="13.7109375" bestFit="1" customWidth="1"/>
    <col min="7432" max="7432" width="13.28515625" customWidth="1"/>
    <col min="7433" max="7433" width="14.85546875" bestFit="1" customWidth="1"/>
    <col min="7434" max="7434" width="12.7109375" bestFit="1" customWidth="1"/>
    <col min="7681" max="7681" width="0" hidden="1" customWidth="1"/>
    <col min="7682" max="7682" width="5.140625" bestFit="1" customWidth="1"/>
    <col min="7687" max="7687" width="13.7109375" bestFit="1" customWidth="1"/>
    <col min="7688" max="7688" width="13.28515625" customWidth="1"/>
    <col min="7689" max="7689" width="14.85546875" bestFit="1" customWidth="1"/>
    <col min="7690" max="7690" width="12.7109375" bestFit="1" customWidth="1"/>
    <col min="7937" max="7937" width="0" hidden="1" customWidth="1"/>
    <col min="7938" max="7938" width="5.140625" bestFit="1" customWidth="1"/>
    <col min="7943" max="7943" width="13.7109375" bestFit="1" customWidth="1"/>
    <col min="7944" max="7944" width="13.28515625" customWidth="1"/>
    <col min="7945" max="7945" width="14.85546875" bestFit="1" customWidth="1"/>
    <col min="7946" max="7946" width="12.7109375" bestFit="1" customWidth="1"/>
    <col min="8193" max="8193" width="0" hidden="1" customWidth="1"/>
    <col min="8194" max="8194" width="5.140625" bestFit="1" customWidth="1"/>
    <col min="8199" max="8199" width="13.7109375" bestFit="1" customWidth="1"/>
    <col min="8200" max="8200" width="13.28515625" customWidth="1"/>
    <col min="8201" max="8201" width="14.85546875" bestFit="1" customWidth="1"/>
    <col min="8202" max="8202" width="12.7109375" bestFit="1" customWidth="1"/>
    <col min="8449" max="8449" width="0" hidden="1" customWidth="1"/>
    <col min="8450" max="8450" width="5.140625" bestFit="1" customWidth="1"/>
    <col min="8455" max="8455" width="13.7109375" bestFit="1" customWidth="1"/>
    <col min="8456" max="8456" width="13.28515625" customWidth="1"/>
    <col min="8457" max="8457" width="14.85546875" bestFit="1" customWidth="1"/>
    <col min="8458" max="8458" width="12.7109375" bestFit="1" customWidth="1"/>
    <col min="8705" max="8705" width="0" hidden="1" customWidth="1"/>
    <col min="8706" max="8706" width="5.140625" bestFit="1" customWidth="1"/>
    <col min="8711" max="8711" width="13.7109375" bestFit="1" customWidth="1"/>
    <col min="8712" max="8712" width="13.28515625" customWidth="1"/>
    <col min="8713" max="8713" width="14.85546875" bestFit="1" customWidth="1"/>
    <col min="8714" max="8714" width="12.7109375" bestFit="1" customWidth="1"/>
    <col min="8961" max="8961" width="0" hidden="1" customWidth="1"/>
    <col min="8962" max="8962" width="5.140625" bestFit="1" customWidth="1"/>
    <col min="8967" max="8967" width="13.7109375" bestFit="1" customWidth="1"/>
    <col min="8968" max="8968" width="13.28515625" customWidth="1"/>
    <col min="8969" max="8969" width="14.85546875" bestFit="1" customWidth="1"/>
    <col min="8970" max="8970" width="12.7109375" bestFit="1" customWidth="1"/>
    <col min="9217" max="9217" width="0" hidden="1" customWidth="1"/>
    <col min="9218" max="9218" width="5.140625" bestFit="1" customWidth="1"/>
    <col min="9223" max="9223" width="13.7109375" bestFit="1" customWidth="1"/>
    <col min="9224" max="9224" width="13.28515625" customWidth="1"/>
    <col min="9225" max="9225" width="14.85546875" bestFit="1" customWidth="1"/>
    <col min="9226" max="9226" width="12.7109375" bestFit="1" customWidth="1"/>
    <col min="9473" max="9473" width="0" hidden="1" customWidth="1"/>
    <col min="9474" max="9474" width="5.140625" bestFit="1" customWidth="1"/>
    <col min="9479" max="9479" width="13.7109375" bestFit="1" customWidth="1"/>
    <col min="9480" max="9480" width="13.28515625" customWidth="1"/>
    <col min="9481" max="9481" width="14.85546875" bestFit="1" customWidth="1"/>
    <col min="9482" max="9482" width="12.7109375" bestFit="1" customWidth="1"/>
    <col min="9729" max="9729" width="0" hidden="1" customWidth="1"/>
    <col min="9730" max="9730" width="5.140625" bestFit="1" customWidth="1"/>
    <col min="9735" max="9735" width="13.7109375" bestFit="1" customWidth="1"/>
    <col min="9736" max="9736" width="13.28515625" customWidth="1"/>
    <col min="9737" max="9737" width="14.85546875" bestFit="1" customWidth="1"/>
    <col min="9738" max="9738" width="12.7109375" bestFit="1" customWidth="1"/>
    <col min="9985" max="9985" width="0" hidden="1" customWidth="1"/>
    <col min="9986" max="9986" width="5.140625" bestFit="1" customWidth="1"/>
    <col min="9991" max="9991" width="13.7109375" bestFit="1" customWidth="1"/>
    <col min="9992" max="9992" width="13.28515625" customWidth="1"/>
    <col min="9993" max="9993" width="14.85546875" bestFit="1" customWidth="1"/>
    <col min="9994" max="9994" width="12.7109375" bestFit="1" customWidth="1"/>
    <col min="10241" max="10241" width="0" hidden="1" customWidth="1"/>
    <col min="10242" max="10242" width="5.140625" bestFit="1" customWidth="1"/>
    <col min="10247" max="10247" width="13.7109375" bestFit="1" customWidth="1"/>
    <col min="10248" max="10248" width="13.28515625" customWidth="1"/>
    <col min="10249" max="10249" width="14.85546875" bestFit="1" customWidth="1"/>
    <col min="10250" max="10250" width="12.7109375" bestFit="1" customWidth="1"/>
    <col min="10497" max="10497" width="0" hidden="1" customWidth="1"/>
    <col min="10498" max="10498" width="5.140625" bestFit="1" customWidth="1"/>
    <col min="10503" max="10503" width="13.7109375" bestFit="1" customWidth="1"/>
    <col min="10504" max="10504" width="13.28515625" customWidth="1"/>
    <col min="10505" max="10505" width="14.85546875" bestFit="1" customWidth="1"/>
    <col min="10506" max="10506" width="12.7109375" bestFit="1" customWidth="1"/>
    <col min="10753" max="10753" width="0" hidden="1" customWidth="1"/>
    <col min="10754" max="10754" width="5.140625" bestFit="1" customWidth="1"/>
    <col min="10759" max="10759" width="13.7109375" bestFit="1" customWidth="1"/>
    <col min="10760" max="10760" width="13.28515625" customWidth="1"/>
    <col min="10761" max="10761" width="14.85546875" bestFit="1" customWidth="1"/>
    <col min="10762" max="10762" width="12.7109375" bestFit="1" customWidth="1"/>
    <col min="11009" max="11009" width="0" hidden="1" customWidth="1"/>
    <col min="11010" max="11010" width="5.140625" bestFit="1" customWidth="1"/>
    <col min="11015" max="11015" width="13.7109375" bestFit="1" customWidth="1"/>
    <col min="11016" max="11016" width="13.28515625" customWidth="1"/>
    <col min="11017" max="11017" width="14.85546875" bestFit="1" customWidth="1"/>
    <col min="11018" max="11018" width="12.7109375" bestFit="1" customWidth="1"/>
    <col min="11265" max="11265" width="0" hidden="1" customWidth="1"/>
    <col min="11266" max="11266" width="5.140625" bestFit="1" customWidth="1"/>
    <col min="11271" max="11271" width="13.7109375" bestFit="1" customWidth="1"/>
    <col min="11272" max="11272" width="13.28515625" customWidth="1"/>
    <col min="11273" max="11273" width="14.85546875" bestFit="1" customWidth="1"/>
    <col min="11274" max="11274" width="12.7109375" bestFit="1" customWidth="1"/>
    <col min="11521" max="11521" width="0" hidden="1" customWidth="1"/>
    <col min="11522" max="11522" width="5.140625" bestFit="1" customWidth="1"/>
    <col min="11527" max="11527" width="13.7109375" bestFit="1" customWidth="1"/>
    <col min="11528" max="11528" width="13.28515625" customWidth="1"/>
    <col min="11529" max="11529" width="14.85546875" bestFit="1" customWidth="1"/>
    <col min="11530" max="11530" width="12.7109375" bestFit="1" customWidth="1"/>
    <col min="11777" max="11777" width="0" hidden="1" customWidth="1"/>
    <col min="11778" max="11778" width="5.140625" bestFit="1" customWidth="1"/>
    <col min="11783" max="11783" width="13.7109375" bestFit="1" customWidth="1"/>
    <col min="11784" max="11784" width="13.28515625" customWidth="1"/>
    <col min="11785" max="11785" width="14.85546875" bestFit="1" customWidth="1"/>
    <col min="11786" max="11786" width="12.7109375" bestFit="1" customWidth="1"/>
    <col min="12033" max="12033" width="0" hidden="1" customWidth="1"/>
    <col min="12034" max="12034" width="5.140625" bestFit="1" customWidth="1"/>
    <col min="12039" max="12039" width="13.7109375" bestFit="1" customWidth="1"/>
    <col min="12040" max="12040" width="13.28515625" customWidth="1"/>
    <col min="12041" max="12041" width="14.85546875" bestFit="1" customWidth="1"/>
    <col min="12042" max="12042" width="12.7109375" bestFit="1" customWidth="1"/>
    <col min="12289" max="12289" width="0" hidden="1" customWidth="1"/>
    <col min="12290" max="12290" width="5.140625" bestFit="1" customWidth="1"/>
    <col min="12295" max="12295" width="13.7109375" bestFit="1" customWidth="1"/>
    <col min="12296" max="12296" width="13.28515625" customWidth="1"/>
    <col min="12297" max="12297" width="14.85546875" bestFit="1" customWidth="1"/>
    <col min="12298" max="12298" width="12.7109375" bestFit="1" customWidth="1"/>
    <col min="12545" max="12545" width="0" hidden="1" customWidth="1"/>
    <col min="12546" max="12546" width="5.140625" bestFit="1" customWidth="1"/>
    <col min="12551" max="12551" width="13.7109375" bestFit="1" customWidth="1"/>
    <col min="12552" max="12552" width="13.28515625" customWidth="1"/>
    <col min="12553" max="12553" width="14.85546875" bestFit="1" customWidth="1"/>
    <col min="12554" max="12554" width="12.7109375" bestFit="1" customWidth="1"/>
    <col min="12801" max="12801" width="0" hidden="1" customWidth="1"/>
    <col min="12802" max="12802" width="5.140625" bestFit="1" customWidth="1"/>
    <col min="12807" max="12807" width="13.7109375" bestFit="1" customWidth="1"/>
    <col min="12808" max="12808" width="13.28515625" customWidth="1"/>
    <col min="12809" max="12809" width="14.85546875" bestFit="1" customWidth="1"/>
    <col min="12810" max="12810" width="12.7109375" bestFit="1" customWidth="1"/>
    <col min="13057" max="13057" width="0" hidden="1" customWidth="1"/>
    <col min="13058" max="13058" width="5.140625" bestFit="1" customWidth="1"/>
    <col min="13063" max="13063" width="13.7109375" bestFit="1" customWidth="1"/>
    <col min="13064" max="13064" width="13.28515625" customWidth="1"/>
    <col min="13065" max="13065" width="14.85546875" bestFit="1" customWidth="1"/>
    <col min="13066" max="13066" width="12.7109375" bestFit="1" customWidth="1"/>
    <col min="13313" max="13313" width="0" hidden="1" customWidth="1"/>
    <col min="13314" max="13314" width="5.140625" bestFit="1" customWidth="1"/>
    <col min="13319" max="13319" width="13.7109375" bestFit="1" customWidth="1"/>
    <col min="13320" max="13320" width="13.28515625" customWidth="1"/>
    <col min="13321" max="13321" width="14.85546875" bestFit="1" customWidth="1"/>
    <col min="13322" max="13322" width="12.7109375" bestFit="1" customWidth="1"/>
    <col min="13569" max="13569" width="0" hidden="1" customWidth="1"/>
    <col min="13570" max="13570" width="5.140625" bestFit="1" customWidth="1"/>
    <col min="13575" max="13575" width="13.7109375" bestFit="1" customWidth="1"/>
    <col min="13576" max="13576" width="13.28515625" customWidth="1"/>
    <col min="13577" max="13577" width="14.85546875" bestFit="1" customWidth="1"/>
    <col min="13578" max="13578" width="12.7109375" bestFit="1" customWidth="1"/>
    <col min="13825" max="13825" width="0" hidden="1" customWidth="1"/>
    <col min="13826" max="13826" width="5.140625" bestFit="1" customWidth="1"/>
    <col min="13831" max="13831" width="13.7109375" bestFit="1" customWidth="1"/>
    <col min="13832" max="13832" width="13.28515625" customWidth="1"/>
    <col min="13833" max="13833" width="14.85546875" bestFit="1" customWidth="1"/>
    <col min="13834" max="13834" width="12.7109375" bestFit="1" customWidth="1"/>
    <col min="14081" max="14081" width="0" hidden="1" customWidth="1"/>
    <col min="14082" max="14082" width="5.140625" bestFit="1" customWidth="1"/>
    <col min="14087" max="14087" width="13.7109375" bestFit="1" customWidth="1"/>
    <col min="14088" max="14088" width="13.28515625" customWidth="1"/>
    <col min="14089" max="14089" width="14.85546875" bestFit="1" customWidth="1"/>
    <col min="14090" max="14090" width="12.7109375" bestFit="1" customWidth="1"/>
    <col min="14337" max="14337" width="0" hidden="1" customWidth="1"/>
    <col min="14338" max="14338" width="5.140625" bestFit="1" customWidth="1"/>
    <col min="14343" max="14343" width="13.7109375" bestFit="1" customWidth="1"/>
    <col min="14344" max="14344" width="13.28515625" customWidth="1"/>
    <col min="14345" max="14345" width="14.85546875" bestFit="1" customWidth="1"/>
    <col min="14346" max="14346" width="12.7109375" bestFit="1" customWidth="1"/>
    <col min="14593" max="14593" width="0" hidden="1" customWidth="1"/>
    <col min="14594" max="14594" width="5.140625" bestFit="1" customWidth="1"/>
    <col min="14599" max="14599" width="13.7109375" bestFit="1" customWidth="1"/>
    <col min="14600" max="14600" width="13.28515625" customWidth="1"/>
    <col min="14601" max="14601" width="14.85546875" bestFit="1" customWidth="1"/>
    <col min="14602" max="14602" width="12.7109375" bestFit="1" customWidth="1"/>
    <col min="14849" max="14849" width="0" hidden="1" customWidth="1"/>
    <col min="14850" max="14850" width="5.140625" bestFit="1" customWidth="1"/>
    <col min="14855" max="14855" width="13.7109375" bestFit="1" customWidth="1"/>
    <col min="14856" max="14856" width="13.28515625" customWidth="1"/>
    <col min="14857" max="14857" width="14.85546875" bestFit="1" customWidth="1"/>
    <col min="14858" max="14858" width="12.7109375" bestFit="1" customWidth="1"/>
    <col min="15105" max="15105" width="0" hidden="1" customWidth="1"/>
    <col min="15106" max="15106" width="5.140625" bestFit="1" customWidth="1"/>
    <col min="15111" max="15111" width="13.7109375" bestFit="1" customWidth="1"/>
    <col min="15112" max="15112" width="13.28515625" customWidth="1"/>
    <col min="15113" max="15113" width="14.85546875" bestFit="1" customWidth="1"/>
    <col min="15114" max="15114" width="12.7109375" bestFit="1" customWidth="1"/>
    <col min="15361" max="15361" width="0" hidden="1" customWidth="1"/>
    <col min="15362" max="15362" width="5.140625" bestFit="1" customWidth="1"/>
    <col min="15367" max="15367" width="13.7109375" bestFit="1" customWidth="1"/>
    <col min="15368" max="15368" width="13.28515625" customWidth="1"/>
    <col min="15369" max="15369" width="14.85546875" bestFit="1" customWidth="1"/>
    <col min="15370" max="15370" width="12.7109375" bestFit="1" customWidth="1"/>
    <col min="15617" max="15617" width="0" hidden="1" customWidth="1"/>
    <col min="15618" max="15618" width="5.140625" bestFit="1" customWidth="1"/>
    <col min="15623" max="15623" width="13.7109375" bestFit="1" customWidth="1"/>
    <col min="15624" max="15624" width="13.28515625" customWidth="1"/>
    <col min="15625" max="15625" width="14.85546875" bestFit="1" customWidth="1"/>
    <col min="15626" max="15626" width="12.7109375" bestFit="1" customWidth="1"/>
    <col min="15873" max="15873" width="0" hidden="1" customWidth="1"/>
    <col min="15874" max="15874" width="5.140625" bestFit="1" customWidth="1"/>
    <col min="15879" max="15879" width="13.7109375" bestFit="1" customWidth="1"/>
    <col min="15880" max="15880" width="13.28515625" customWidth="1"/>
    <col min="15881" max="15881" width="14.85546875" bestFit="1" customWidth="1"/>
    <col min="15882" max="15882" width="12.7109375" bestFit="1" customWidth="1"/>
    <col min="16129" max="16129" width="0" hidden="1" customWidth="1"/>
    <col min="16130" max="16130" width="5.140625" bestFit="1" customWidth="1"/>
    <col min="16135" max="16135" width="13.7109375" bestFit="1" customWidth="1"/>
    <col min="16136" max="16136" width="13.28515625" customWidth="1"/>
    <col min="16137" max="16137" width="14.85546875" bestFit="1" customWidth="1"/>
    <col min="16138" max="16138" width="12.7109375" bestFit="1" customWidth="1"/>
  </cols>
  <sheetData>
    <row r="1" spans="2:13" ht="15.75" thickBot="1" x14ac:dyDescent="0.3">
      <c r="B1" s="203" t="s">
        <v>26</v>
      </c>
      <c r="C1" s="204"/>
      <c r="D1" s="204"/>
      <c r="E1" s="204"/>
      <c r="F1" s="204"/>
      <c r="G1" s="204"/>
      <c r="H1" s="204"/>
      <c r="I1" s="204"/>
      <c r="J1" s="205"/>
    </row>
    <row r="2" spans="2:13" ht="15.75" thickBot="1" x14ac:dyDescent="0.3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2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2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.75" thickBot="1" x14ac:dyDescent="0.3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2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2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2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2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2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.75" thickBot="1" x14ac:dyDescent="0.3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2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2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2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.75" thickBot="1" x14ac:dyDescent="0.3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2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2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2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.75" thickBot="1" x14ac:dyDescent="0.3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2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2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2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.75" thickBot="1" x14ac:dyDescent="0.3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2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2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2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2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.75" thickBot="1" x14ac:dyDescent="0.3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2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2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.75" thickBot="1" x14ac:dyDescent="0.3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2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2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2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2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.75" thickBot="1" x14ac:dyDescent="0.3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2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2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2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.75" thickBot="1" x14ac:dyDescent="0.3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2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2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2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2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.75" thickBot="1" x14ac:dyDescent="0.3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2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2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2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.75" thickBot="1" x14ac:dyDescent="0.3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2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2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2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2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.75" thickBot="1" x14ac:dyDescent="0.3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2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2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2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2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2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.75" thickBot="1" x14ac:dyDescent="0.3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2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.75" thickBot="1" x14ac:dyDescent="0.3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2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2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2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2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2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2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2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2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2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2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.75" thickBot="1" x14ac:dyDescent="0.3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2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2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2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25">
      <c r="C77" s="122"/>
      <c r="D77" s="43"/>
      <c r="I77" s="123"/>
    </row>
    <row r="78" spans="2:10" x14ac:dyDescent="0.25">
      <c r="C78" s="122"/>
      <c r="D78" s="43"/>
      <c r="I78" s="123"/>
    </row>
    <row r="79" spans="2:10" x14ac:dyDescent="0.25">
      <c r="C79" s="122"/>
      <c r="D79" s="43"/>
      <c r="I79" s="123"/>
    </row>
    <row r="80" spans="2:10" x14ac:dyDescent="0.25">
      <c r="I80" s="123"/>
    </row>
    <row r="81" spans="9:9" x14ac:dyDescent="0.25">
      <c r="I81" s="123"/>
    </row>
    <row r="82" spans="9:9" x14ac:dyDescent="0.25">
      <c r="I82" s="123"/>
    </row>
    <row r="83" spans="9:9" x14ac:dyDescent="0.25">
      <c r="I83" s="123"/>
    </row>
    <row r="84" spans="9:9" x14ac:dyDescent="0.25">
      <c r="I84" s="123"/>
    </row>
    <row r="85" spans="9:9" x14ac:dyDescent="0.2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FB5771-E153-4FDD-8DD3-BA35B235E0A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0269a7-69c5-483f-a552-e74dab880ae2"/>
    <ds:schemaRef ds:uri="http://schemas.microsoft.com/office/infopath/2007/PartnerControls"/>
    <ds:schemaRef ds:uri="http://purl.org/dc/elements/1.1/"/>
    <ds:schemaRef ds:uri="40de77e2-37bb-4c7a-ab4d-547915d9955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13CB59-72B5-498E-848E-394015A245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 de Cotizacion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Villanova Briceño, Joanna Carolina</cp:lastModifiedBy>
  <dcterms:created xsi:type="dcterms:W3CDTF">2018-08-13T19:18:03Z</dcterms:created>
  <dcterms:modified xsi:type="dcterms:W3CDTF">2024-02-21T00:38:11Z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