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9. Exxon. BSH922/"/>
    </mc:Choice>
  </mc:AlternateContent>
  <xr:revisionPtr revIDLastSave="640" documentId="11_53D053E60DAC1A16630E8B5AAF659CA5C0469EB7" xr6:coauthVersionLast="47" xr6:coauthVersionMax="47" xr10:uidLastSave="{3DC49EFE-5014-4DCD-ACE8-9DAF4C0BF72D}"/>
  <bookViews>
    <workbookView xWindow="-120" yWindow="-120" windowWidth="24240" windowHeight="13140" activeTab="1" xr2:uid="{00000000-000D-0000-FFFF-FFFF00000000}"/>
  </bookViews>
  <sheets>
    <sheet name="Planilla de Cotizacion" sheetId="14" r:id="rId1"/>
    <sheet name="PC" sheetId="15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5" l="1"/>
  <c r="J4" i="14"/>
  <c r="G4" i="14"/>
  <c r="D4" i="14"/>
  <c r="F15" i="14"/>
  <c r="I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L4" i="14" s="1"/>
  <c r="M4" i="14" s="1"/>
</calcChain>
</file>

<file path=xl/sharedStrings.xml><?xml version="1.0" encoding="utf-8"?>
<sst xmlns="http://schemas.openxmlformats.org/spreadsheetml/2006/main" count="218" uniqueCount="99">
  <si>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</si>
  <si>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</si>
  <si>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</si>
  <si>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</si>
  <si>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</si>
  <si>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</si>
  <si>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</si>
  <si>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</si>
  <si>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</si>
  <si>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</si>
  <si>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</si>
  <si>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</si>
  <si>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</si>
  <si>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</si>
  <si>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</si>
  <si>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</si>
  <si>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</si>
  <si>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</si>
  <si>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</si>
  <si>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</si>
  <si>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</si>
  <si>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</si>
  <si>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</si>
  <si>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</si>
  <si>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</si>
  <si>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</si>
  <si>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</si>
  <si>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</si>
  <si>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</si>
  <si>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</si>
  <si>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</si>
  <si>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</si>
  <si>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</si>
  <si>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</si>
  <si>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</si>
  <si>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</si>
  <si>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</si>
  <si>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</si>
  <si>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</si>
  <si>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</si>
  <si>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</si>
  <si>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</si>
  <si>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</si>
  <si>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</si>
  <si>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</si>
  <si>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</si>
  <si>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</si>
  <si>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</si>
  <si>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</si>
  <si>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</si>
  <si>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</si>
  <si>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</si>
  <si>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</si>
  <si>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</si>
  <si>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</si>
  <si>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</si>
  <si>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</si>
  <si>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</si>
  <si>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</si>
  <si>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</si>
  <si>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</si>
  <si>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</si>
  <si>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</si>
  <si>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</si>
  <si>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</si>
  <si>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</si>
  <si>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</si>
  <si>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</si>
  <si>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</si>
  <si>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</si>
  <si>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</si>
  <si>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</si>
  <si>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</si>
  <si>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</si>
  <si>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</si>
  <si>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</si>
  <si>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</si>
  <si>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Cantidad [Lts]</t>
  </si>
  <si>
    <t>Descripción</t>
  </si>
  <si>
    <t>Flete  [USD/litro]</t>
  </si>
  <si>
    <t>ESB310</t>
  </si>
  <si>
    <t>Referencias</t>
  </si>
  <si>
    <t>PAE</t>
  </si>
  <si>
    <t>Ítem</t>
  </si>
  <si>
    <t>Deonominación comercial</t>
  </si>
  <si>
    <t>UM</t>
  </si>
  <si>
    <t>Costo [USD/UM]</t>
  </si>
  <si>
    <t>Exxon</t>
  </si>
  <si>
    <t>Sec de H2S</t>
  </si>
  <si>
    <t>BSH922</t>
  </si>
  <si>
    <t>Costo Rep [USD/lt]</t>
  </si>
  <si>
    <t>CR</t>
  </si>
  <si>
    <t>PQ</t>
  </si>
  <si>
    <t>Servicio [USD/litro]</t>
  </si>
  <si>
    <t>CR con flete y Scio  [USD/lt]</t>
  </si>
  <si>
    <t>Precio unitario [USD/litro]</t>
  </si>
  <si>
    <t>Precio: se mantiene relación de cotización original por BSH970</t>
  </si>
  <si>
    <r>
      <t>Secuestrante de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</si>
  <si>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t>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</si>
</sst>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Exo"/>
    </font>
    <font>
      <sz val="10"/>
      <color rgb="FFFFFFFF"/>
      <name val="Exo"/>
    </font>
    <font>
      <sz val="10"/>
      <color theme="1"/>
      <name val="Exo"/>
    </font>
    <font>
      <b/>
      <sz val="10"/>
      <color theme="1"/>
      <name val="Exo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11" fillId="11" borderId="3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5" borderId="1" xfId="3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2" fillId="5" borderId="30" xfId="3" applyFont="1" applyFill="1" applyBorder="1" applyAlignment="1">
      <alignment horizontal="center" vertical="center" wrapText="1"/>
    </xf>
    <xf numFmtId="0" fontId="12" fillId="5" borderId="24" xfId="3" applyFont="1" applyFill="1" applyBorder="1" applyAlignment="1">
      <alignment horizontal="center" vertical="center" wrapText="1"/>
    </xf>
    <xf numFmtId="0" fontId="12" fillId="5" borderId="23" xfId="3" applyFont="1" applyFill="1" applyBorder="1" applyAlignment="1">
      <alignment horizontal="center" vertical="center" wrapText="1"/>
    </xf>
    <xf numFmtId="0" fontId="12" fillId="5" borderId="31" xfId="3" applyFont="1" applyFill="1" applyBorder="1" applyAlignment="1">
      <alignment horizontal="center" vertical="center" wrapText="1"/>
    </xf>
    <xf numFmtId="0" fontId="12" fillId="5" borderId="32" xfId="3" applyFont="1" applyFill="1" applyBorder="1" applyAlignment="1">
      <alignment horizontal="center" vertical="center" wrapText="1"/>
    </xf>
    <xf numFmtId="0" fontId="12" fillId="5" borderId="33" xfId="3" applyFont="1" applyFill="1" applyBorder="1" applyAlignment="1">
      <alignment horizontal="center" vertical="center" wrapText="1"/>
    </xf>
    <xf numFmtId="0" fontId="14" fillId="0" borderId="0" xfId="0" applyFont="1"/>
    <xf numFmtId="14" fontId="14" fillId="0" borderId="0" xfId="0" applyNumberFormat="1" applyFont="1"/>
    <xf numFmtId="8" fontId="14" fillId="0" borderId="0" xfId="0" applyNumberFormat="1" applyFont="1"/>
    <xf numFmtId="0" fontId="15" fillId="8" borderId="25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10" fontId="15" fillId="8" borderId="27" xfId="0" applyNumberFormat="1" applyFont="1" applyFill="1" applyBorder="1" applyAlignment="1">
      <alignment horizontal="center" vertical="center" wrapText="1"/>
    </xf>
    <xf numFmtId="10" fontId="15" fillId="8" borderId="29" xfId="0" applyNumberFormat="1" applyFont="1" applyFill="1" applyBorder="1" applyAlignment="1">
      <alignment horizontal="center" vertical="center" wrapText="1"/>
    </xf>
    <xf numFmtId="9" fontId="15" fillId="8" borderId="25" xfId="0" applyNumberFormat="1" applyFont="1" applyFill="1" applyBorder="1" applyAlignment="1">
      <alignment horizontal="center" vertical="center" wrapText="1"/>
    </xf>
    <xf numFmtId="9" fontId="15" fillId="8" borderId="26" xfId="0" applyNumberFormat="1" applyFont="1" applyFill="1" applyBorder="1" applyAlignment="1">
      <alignment horizontal="center" vertical="center" wrapText="1"/>
    </xf>
    <xf numFmtId="9" fontId="15" fillId="8" borderId="22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2" fontId="15" fillId="10" borderId="1" xfId="0" applyNumberFormat="1" applyFont="1" applyFill="1" applyBorder="1" applyAlignment="1">
      <alignment horizontal="center" vertical="center"/>
    </xf>
    <xf numFmtId="169" fontId="14" fillId="2" borderId="1" xfId="13" applyNumberFormat="1" applyFont="1" applyFill="1" applyBorder="1" applyAlignment="1">
      <alignment horizontal="center" vertical="center"/>
    </xf>
    <xf numFmtId="3" fontId="14" fillId="9" borderId="28" xfId="0" applyNumberFormat="1" applyFont="1" applyFill="1" applyBorder="1" applyAlignment="1">
      <alignment horizontal="center" vertical="center"/>
    </xf>
    <xf numFmtId="9" fontId="14" fillId="9" borderId="28" xfId="13" applyFont="1" applyFill="1" applyBorder="1" applyAlignment="1">
      <alignment horizontal="center" vertical="center"/>
    </xf>
    <xf numFmtId="9" fontId="14" fillId="9" borderId="29" xfId="13" applyFont="1" applyFill="1" applyBorder="1" applyAlignment="1">
      <alignment horizontal="center" vertical="center"/>
    </xf>
    <xf numFmtId="10" fontId="14" fillId="6" borderId="0" xfId="0" applyNumberFormat="1" applyFont="1" applyFill="1" applyAlignment="1">
      <alignment horizontal="center"/>
    </xf>
    <xf numFmtId="0" fontId="14" fillId="6" borderId="0" xfId="0" applyFont="1" applyFill="1"/>
    <xf numFmtId="9" fontId="14" fillId="6" borderId="0" xfId="13" applyFont="1" applyFill="1" applyAlignment="1">
      <alignment horizontal="center" vertical="center"/>
    </xf>
    <xf numFmtId="10" fontId="14" fillId="6" borderId="0" xfId="0" applyNumberFormat="1" applyFont="1" applyFill="1"/>
    <xf numFmtId="0" fontId="14" fillId="6" borderId="0" xfId="0" applyFont="1" applyFill="1" applyAlignment="1">
      <alignment horizontal="center" vertical="center"/>
    </xf>
    <xf numFmtId="17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 indent="1"/>
    </xf>
    <xf numFmtId="4" fontId="14" fillId="0" borderId="0" xfId="16" applyNumberFormat="1" applyFont="1" applyFill="1" applyBorder="1" applyAlignment="1">
      <alignment horizontal="right" vertical="center"/>
    </xf>
    <xf numFmtId="17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9" fontId="14" fillId="0" borderId="0" xfId="13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0" fontId="14" fillId="0" borderId="0" xfId="0" applyNumberFormat="1" applyFont="1" applyAlignment="1">
      <alignment vertical="center"/>
    </xf>
    <xf numFmtId="2" fontId="14" fillId="0" borderId="0" xfId="0" applyNumberFormat="1" applyFont="1"/>
    <xf numFmtId="9" fontId="14" fillId="2" borderId="1" xfId="13" applyFont="1" applyFill="1" applyBorder="1" applyAlignment="1">
      <alignment horizontal="center" vertical="center"/>
    </xf>
    <xf numFmtId="4" fontId="0" fillId="2" borderId="33" xfId="0" applyNumberForma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1166813</xdr:colOff>
      <xdr:row>35</xdr:row>
      <xdr:rowOff>0</xdr:rowOff>
    </xdr:from>
    <xdr:to>
      <xdr:col>8</xdr:col>
      <xdr:colOff>703526</xdr:colOff>
      <xdr:row>57</xdr:row>
      <xdr:rowOff>210237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4820FA-3129-1C1B-A9FF-21C5350B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3" y="7608094"/>
          <a:ext cx="7573432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showGridLines="0" zoomScale="80" zoomScaleNormal="80" workbookViewId="0">
      <selection activeCell="J5" sqref="J5"/>
    </sheetView>
  </sheetViews>
  <sheetFormatPr baseColWidth="10" defaultRowHeight="16.5" x14ac:dyDescent="0.35"/>
  <cols>
    <col min="1" max="2" width="23" style="152" customWidth="1"/>
    <col min="3" max="3" width="14.140625" style="152" customWidth="1"/>
    <col min="4" max="4" width="13.28515625" style="152" customWidth="1"/>
    <col min="5" max="5" width="10.28515625" style="152" customWidth="1"/>
    <col min="6" max="6" width="11.28515625" style="152" customWidth="1"/>
    <col min="7" max="7" width="14.140625" style="152" bestFit="1" customWidth="1"/>
    <col min="8" max="8" width="11.42578125" style="152"/>
    <col min="9" max="9" width="12.42578125" style="152" bestFit="1" customWidth="1"/>
    <col min="10" max="10" width="9.85546875" style="152" customWidth="1"/>
    <col min="11" max="11" width="11.42578125" style="152"/>
    <col min="12" max="12" width="8.7109375" style="152" customWidth="1"/>
    <col min="13" max="13" width="9.42578125" style="152" bestFit="1" customWidth="1"/>
    <col min="14" max="14" width="7.42578125" style="152" hidden="1" customWidth="1"/>
    <col min="15" max="17" width="6.7109375" style="152" hidden="1" customWidth="1"/>
    <col min="18" max="18" width="3" style="152" customWidth="1"/>
    <col min="19" max="16384" width="11.42578125" style="152"/>
  </cols>
  <sheetData>
    <row r="1" spans="1:20" ht="24" customHeight="1" x14ac:dyDescent="0.35">
      <c r="A1" s="163" t="s">
        <v>93</v>
      </c>
      <c r="B1" s="163">
        <v>1.2</v>
      </c>
      <c r="D1" s="153"/>
      <c r="G1" s="154"/>
      <c r="L1" s="155" t="s">
        <v>75</v>
      </c>
      <c r="M1" s="156"/>
      <c r="N1" s="155" t="s">
        <v>76</v>
      </c>
      <c r="O1" s="156"/>
      <c r="P1" s="157" t="s">
        <v>73</v>
      </c>
      <c r="Q1" s="157"/>
    </row>
    <row r="2" spans="1:20" ht="21" customHeight="1" x14ac:dyDescent="0.35">
      <c r="L2" s="158">
        <v>5.5E-2</v>
      </c>
      <c r="M2" s="159"/>
      <c r="N2" s="160">
        <v>0.04</v>
      </c>
      <c r="O2" s="161"/>
      <c r="P2" s="162">
        <v>0.04</v>
      </c>
      <c r="Q2" s="162"/>
    </row>
    <row r="3" spans="1:20" ht="62.25" customHeight="1" x14ac:dyDescent="0.35">
      <c r="A3" s="144" t="s">
        <v>74</v>
      </c>
      <c r="B3" s="144" t="s">
        <v>78</v>
      </c>
      <c r="C3" s="145" t="s">
        <v>69</v>
      </c>
      <c r="D3" s="144" t="s">
        <v>90</v>
      </c>
      <c r="E3" s="144" t="s">
        <v>77</v>
      </c>
      <c r="F3" s="144" t="s">
        <v>79</v>
      </c>
      <c r="G3" s="144" t="s">
        <v>94</v>
      </c>
      <c r="H3" s="144" t="s">
        <v>95</v>
      </c>
      <c r="I3" s="144" t="s">
        <v>0</v>
      </c>
      <c r="J3" s="144" t="s">
        <v>67</v>
      </c>
      <c r="K3" s="144" t="s">
        <v>68</v>
      </c>
      <c r="L3" s="144" t="s">
        <v>70</v>
      </c>
      <c r="M3" s="144" t="s">
        <v>70</v>
      </c>
      <c r="N3" s="146" t="s">
        <v>71</v>
      </c>
      <c r="O3" s="147" t="s">
        <v>71</v>
      </c>
      <c r="P3" s="148" t="s">
        <v>72</v>
      </c>
      <c r="Q3" s="148" t="s">
        <v>72</v>
      </c>
    </row>
    <row r="4" spans="1:20" ht="20.25" customHeight="1" x14ac:dyDescent="0.35">
      <c r="A4" s="163" t="s">
        <v>87</v>
      </c>
      <c r="B4" s="163" t="s">
        <v>88</v>
      </c>
      <c r="C4" s="163" t="s">
        <v>89</v>
      </c>
      <c r="D4" s="164">
        <f>+D16</f>
        <v>2.1800000000000002</v>
      </c>
      <c r="E4" s="165">
        <v>1</v>
      </c>
      <c r="F4" s="166">
        <v>0.08</v>
      </c>
      <c r="G4" s="166">
        <f>+D4+F4+B1</f>
        <v>3.46</v>
      </c>
      <c r="H4" s="167">
        <v>5.51</v>
      </c>
      <c r="I4" s="168">
        <f>H4/G4</f>
        <v>1.5924855491329479</v>
      </c>
      <c r="J4" s="164">
        <f>E4*G4</f>
        <v>3.46</v>
      </c>
      <c r="K4" s="164">
        <f>H4*E4</f>
        <v>5.51</v>
      </c>
      <c r="L4" s="164">
        <f t="shared" ref="L4" si="0">ROUND(K4-J4-$L$2*K4,0)</f>
        <v>2</v>
      </c>
      <c r="M4" s="190">
        <f t="shared" ref="M4" si="1">+L4/K4</f>
        <v>0.36297640653357532</v>
      </c>
      <c r="N4" s="170"/>
      <c r="O4" s="171"/>
      <c r="P4" s="170"/>
      <c r="Q4" s="172"/>
    </row>
    <row r="5" spans="1:20" s="174" customFormat="1" ht="20.25" customHeight="1" x14ac:dyDescent="0.35">
      <c r="A5" s="163"/>
      <c r="B5" s="163"/>
      <c r="C5" s="163"/>
      <c r="D5" s="164"/>
      <c r="E5" s="165"/>
      <c r="F5" s="166"/>
      <c r="G5" s="166"/>
      <c r="H5" s="167"/>
      <c r="I5" s="168"/>
      <c r="J5" s="165"/>
      <c r="K5" s="165"/>
      <c r="L5" s="165"/>
      <c r="M5" s="169"/>
      <c r="N5" s="173"/>
      <c r="O5" s="152"/>
      <c r="S5" s="175"/>
      <c r="T5" s="176"/>
    </row>
    <row r="6" spans="1:20" s="174" customFormat="1" ht="20.25" customHeight="1" x14ac:dyDescent="0.35">
      <c r="A6" s="163"/>
      <c r="B6" s="163"/>
      <c r="C6" s="163"/>
      <c r="D6" s="164"/>
      <c r="E6" s="165"/>
      <c r="F6" s="166"/>
      <c r="G6" s="166"/>
      <c r="H6" s="167"/>
      <c r="I6" s="168"/>
      <c r="J6" s="165"/>
      <c r="K6" s="165"/>
      <c r="L6" s="165"/>
      <c r="M6" s="169"/>
      <c r="N6" s="173"/>
      <c r="O6" s="152"/>
      <c r="S6" s="177"/>
    </row>
    <row r="7" spans="1:20" ht="20.25" customHeight="1" x14ac:dyDescent="0.35">
      <c r="A7" s="149" t="s">
        <v>81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20" hidden="1" x14ac:dyDescent="0.35">
      <c r="A8" s="163" t="s">
        <v>82</v>
      </c>
      <c r="B8" s="178">
        <v>45323</v>
      </c>
      <c r="C8" s="163" t="s">
        <v>80</v>
      </c>
      <c r="D8" s="164"/>
      <c r="E8" s="165"/>
      <c r="F8" s="166"/>
      <c r="G8" s="166"/>
      <c r="H8" s="167">
        <v>795.77</v>
      </c>
      <c r="I8" s="168"/>
      <c r="J8" s="165"/>
      <c r="K8" s="165"/>
      <c r="L8" s="165"/>
      <c r="M8" s="169"/>
    </row>
    <row r="9" spans="1:20" x14ac:dyDescent="0.35">
      <c r="A9" s="163"/>
      <c r="B9" s="178"/>
      <c r="C9" s="163"/>
      <c r="D9" s="164"/>
      <c r="E9" s="165"/>
      <c r="F9" s="166"/>
      <c r="G9" s="166"/>
      <c r="H9" s="167"/>
      <c r="I9" s="168"/>
      <c r="J9" s="165"/>
      <c r="K9" s="165"/>
      <c r="L9" s="165"/>
      <c r="M9" s="169"/>
    </row>
    <row r="10" spans="1:20" x14ac:dyDescent="0.35">
      <c r="A10" s="163"/>
      <c r="B10" s="178"/>
      <c r="C10" s="163"/>
      <c r="D10" s="164"/>
      <c r="E10" s="165"/>
      <c r="F10" s="166"/>
      <c r="G10" s="166"/>
      <c r="H10" s="167"/>
      <c r="I10" s="168"/>
      <c r="J10" s="165"/>
      <c r="K10" s="165"/>
      <c r="L10" s="165"/>
      <c r="M10" s="169"/>
    </row>
    <row r="11" spans="1:20" x14ac:dyDescent="0.35">
      <c r="A11" s="163"/>
      <c r="B11" s="178"/>
      <c r="C11" s="163"/>
      <c r="D11" s="164"/>
      <c r="E11" s="165"/>
      <c r="F11" s="166"/>
      <c r="G11" s="166"/>
      <c r="H11" s="167"/>
      <c r="I11" s="168"/>
      <c r="J11" s="165"/>
      <c r="K11" s="165"/>
      <c r="L11" s="165"/>
      <c r="M11" s="169"/>
    </row>
    <row r="12" spans="1:20" x14ac:dyDescent="0.35">
      <c r="A12" s="179"/>
      <c r="B12" s="179"/>
      <c r="H12" s="180"/>
      <c r="I12" s="181"/>
    </row>
    <row r="13" spans="1:20" x14ac:dyDescent="0.35">
      <c r="A13" s="182"/>
      <c r="B13" s="183"/>
      <c r="H13" s="180"/>
      <c r="I13" s="181"/>
      <c r="J13" s="184"/>
    </row>
    <row r="14" spans="1:20" x14ac:dyDescent="0.35">
      <c r="A14" s="182"/>
      <c r="B14" s="183"/>
      <c r="H14" s="180"/>
      <c r="I14" s="181"/>
    </row>
    <row r="15" spans="1:20" x14ac:dyDescent="0.35">
      <c r="A15" s="182"/>
      <c r="B15" s="183"/>
      <c r="C15" s="185" t="s">
        <v>92</v>
      </c>
      <c r="D15" s="185" t="s">
        <v>91</v>
      </c>
      <c r="F15" s="188">
        <f>5.94*D16/D17</f>
        <v>5.5102978723404261</v>
      </c>
      <c r="G15" s="152" t="s">
        <v>96</v>
      </c>
      <c r="H15" s="180"/>
      <c r="I15" s="181"/>
    </row>
    <row r="16" spans="1:20" x14ac:dyDescent="0.35">
      <c r="A16" s="182"/>
      <c r="B16" s="183"/>
      <c r="C16" s="186">
        <v>922</v>
      </c>
      <c r="D16" s="186">
        <v>2.1800000000000002</v>
      </c>
      <c r="E16" s="187"/>
      <c r="F16" s="187"/>
      <c r="I16" s="187"/>
    </row>
    <row r="17" spans="1:9" x14ac:dyDescent="0.35">
      <c r="A17" s="182"/>
      <c r="B17" s="183"/>
      <c r="C17" s="186">
        <v>970</v>
      </c>
      <c r="D17" s="186">
        <v>2.35</v>
      </c>
      <c r="H17" s="180"/>
      <c r="I17" s="181"/>
    </row>
    <row r="18" spans="1:9" x14ac:dyDescent="0.35">
      <c r="A18" s="182"/>
      <c r="B18" s="183"/>
    </row>
    <row r="19" spans="1:9" x14ac:dyDescent="0.35">
      <c r="A19" s="182"/>
      <c r="B19" s="183"/>
    </row>
    <row r="20" spans="1:9" x14ac:dyDescent="0.35">
      <c r="A20" s="182"/>
      <c r="B20" s="183"/>
    </row>
    <row r="21" spans="1:9" x14ac:dyDescent="0.35">
      <c r="A21" s="182"/>
      <c r="B21" s="183"/>
    </row>
    <row r="22" spans="1:9" x14ac:dyDescent="0.35">
      <c r="A22" s="182"/>
      <c r="B22" s="183"/>
    </row>
    <row r="23" spans="1:9" x14ac:dyDescent="0.35">
      <c r="A23" s="182"/>
      <c r="B23" s="183"/>
    </row>
    <row r="24" spans="1:9" x14ac:dyDescent="0.35">
      <c r="A24" s="182"/>
      <c r="B24" s="183"/>
    </row>
    <row r="25" spans="1:9" x14ac:dyDescent="0.35">
      <c r="A25" s="182"/>
      <c r="B25" s="183"/>
    </row>
    <row r="27" spans="1:9" x14ac:dyDescent="0.35">
      <c r="B27" s="189"/>
    </row>
    <row r="28" spans="1:9" x14ac:dyDescent="0.35">
      <c r="B28" s="189"/>
    </row>
  </sheetData>
  <mergeCells count="7">
    <mergeCell ref="A7:M7"/>
    <mergeCell ref="P1:Q1"/>
    <mergeCell ref="P2:Q2"/>
    <mergeCell ref="L1:M1"/>
    <mergeCell ref="N1:O1"/>
    <mergeCell ref="L2:M2"/>
    <mergeCell ref="N2:O2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CF57-4BA8-4B9B-BF37-8C5A4A082522}">
  <dimension ref="B2:F3"/>
  <sheetViews>
    <sheetView showGridLines="0" tabSelected="1" topLeftCell="A2" workbookViewId="0">
      <selection activeCell="H16" sqref="G16:H16"/>
    </sheetView>
  </sheetViews>
  <sheetFormatPr baseColWidth="10" defaultRowHeight="15" x14ac:dyDescent="0.25"/>
  <cols>
    <col min="3" max="3" width="22.140625" customWidth="1"/>
    <col min="4" max="4" width="15.28515625" customWidth="1"/>
  </cols>
  <sheetData>
    <row r="2" spans="2:6" s="133" customFormat="1" ht="30" x14ac:dyDescent="0.25">
      <c r="B2" s="136" t="s">
        <v>83</v>
      </c>
      <c r="C2" s="137" t="s">
        <v>78</v>
      </c>
      <c r="D2" s="137" t="s">
        <v>84</v>
      </c>
      <c r="E2" s="137" t="s">
        <v>85</v>
      </c>
      <c r="F2" s="138" t="s">
        <v>86</v>
      </c>
    </row>
    <row r="3" spans="2:6" s="133" customFormat="1" ht="33" customHeight="1" x14ac:dyDescent="0.25">
      <c r="B3" s="134">
        <v>1</v>
      </c>
      <c r="C3" s="135" t="s">
        <v>97</v>
      </c>
      <c r="D3" s="135" t="s">
        <v>89</v>
      </c>
      <c r="E3" s="135" t="s">
        <v>98</v>
      </c>
      <c r="F3" s="191">
        <f>+'Planilla de Cotizacion'!H4</f>
        <v>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39"/>
      <c r="F16" s="140"/>
    </row>
    <row r="17" spans="5:6" x14ac:dyDescent="0.25">
      <c r="E17" s="139"/>
      <c r="F17" s="140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41" t="s">
        <v>26</v>
      </c>
      <c r="C1" s="142"/>
      <c r="D1" s="142"/>
      <c r="E1" s="142"/>
      <c r="F1" s="142"/>
      <c r="G1" s="142"/>
      <c r="H1" s="142"/>
      <c r="I1" s="142"/>
      <c r="J1" s="143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Cotizacion</vt:lpstr>
      <vt:lpstr>PC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2024-04-03T16:03:26Z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