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45. PAE. Scio de Bombeo Matricial/Analisis 2023 vs 2024/"/>
    </mc:Choice>
  </mc:AlternateContent>
  <xr:revisionPtr revIDLastSave="8" documentId="8_{1B8E0455-A6AC-4D16-8B87-768ED62DD460}" xr6:coauthVersionLast="47" xr6:coauthVersionMax="47" xr10:uidLastSave="{793EC04F-3EDF-46A5-A824-B33BB4588F09}"/>
  <bookViews>
    <workbookView xWindow="-120" yWindow="-120" windowWidth="20730" windowHeight="11160" xr2:uid="{18951941-1058-418F-957F-0BF223E9B8F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13" i="1"/>
  <c r="H12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18" i="1"/>
  <c r="H5" i="1"/>
  <c r="H6" i="1"/>
  <c r="H7" i="1"/>
  <c r="H8" i="1"/>
  <c r="H9" i="1"/>
  <c r="H10" i="1"/>
  <c r="H11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<sst xmlns="http://schemas.openxmlformats.org/spreadsheetml/2006/main" count="78" uniqueCount="46">
  <si>
    <t>ITEM</t>
  </si>
  <si>
    <t>UM</t>
  </si>
  <si>
    <t>Servicios</t>
  </si>
  <si>
    <t>Unidad de bombeo @ 5000 psi (4hs de operación)</t>
  </si>
  <si>
    <t>Un</t>
  </si>
  <si>
    <t>Unidad de bombeo @ 5000 psi Cgo Hora adicional de bbeo</t>
  </si>
  <si>
    <t>Hora</t>
  </si>
  <si>
    <t>Unidad de bombeo @ 5000 psi Cgo Adic Hora espera</t>
  </si>
  <si>
    <t>Unidad de bombeo transp Pesado</t>
  </si>
  <si>
    <t>Km</t>
  </si>
  <si>
    <t>Unidad de apoyo - Transporte liviano</t>
  </si>
  <si>
    <t>Unidad Cisterna para transporte de Productos quimicos</t>
  </si>
  <si>
    <t>Unidad Cisterna - Transporte Pesado</t>
  </si>
  <si>
    <t>Unidad Cisterna. Cargo Adic Hora de espera</t>
  </si>
  <si>
    <t>Pileta 60m3 transportable</t>
  </si>
  <si>
    <t>Cargo adicional por operación durante jornada no habil (Noct-Sab-Dom-Fer)</t>
  </si>
  <si>
    <t>Unidad de Adquisición de datos (VAN)</t>
  </si>
  <si>
    <t>Unidad de Adquisición de datos - Transporte Pesado</t>
  </si>
  <si>
    <t xml:space="preserve">Productos </t>
  </si>
  <si>
    <t>Prov. Desincrustante inorganico al 15%</t>
  </si>
  <si>
    <t>L</t>
  </si>
  <si>
    <t>Prov. Desincrustante inorganico al 10%</t>
  </si>
  <si>
    <t>Prov. Desincrustante inorganico al 7,5%</t>
  </si>
  <si>
    <t>Prov. Desincrustante inorganico al 5%</t>
  </si>
  <si>
    <t>Prov. Ac. Fluorhídrico Bifluoruro amonio</t>
  </si>
  <si>
    <t>KG</t>
  </si>
  <si>
    <t>Dispersante de petróleo</t>
  </si>
  <si>
    <t>Inhibidor Corrosión p/estimulación</t>
  </si>
  <si>
    <t>Inhibidor de arcillas</t>
  </si>
  <si>
    <t>Secuestrante de Hierro</t>
  </si>
  <si>
    <t>Surfactante no ionico</t>
  </si>
  <si>
    <t>Solvente de asfaltenos y parafinas</t>
  </si>
  <si>
    <t>Gas Oil</t>
  </si>
  <si>
    <t>Solvente mutual</t>
  </si>
  <si>
    <t>Desincrustante a base de Sales orgánicas</t>
  </si>
  <si>
    <t>Neutralizante alcalino</t>
  </si>
  <si>
    <t>Divergente Quimico</t>
  </si>
  <si>
    <t>Secuestrante de Sulhidrico</t>
  </si>
  <si>
    <t>Solvente orgánico</t>
  </si>
  <si>
    <t>Ruptor Total de emulsiones</t>
  </si>
  <si>
    <t>Carbonato de sodio</t>
  </si>
  <si>
    <t>Cloruro de Potasio</t>
  </si>
  <si>
    <t>Kg</t>
  </si>
  <si>
    <t>Disolvente de sulfuros desmineralizados</t>
  </si>
  <si>
    <t>Desc</t>
  </si>
  <si>
    <t>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</si>
</sst>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1" xfId="2" applyFont="1" applyFill="1" applyBorder="1"/>
    <xf numFmtId="0" fontId="3" fillId="2" borderId="2" xfId="2" applyFont="1" applyFill="1" applyBorder="1" applyAlignment="1">
      <alignment horizontal="center"/>
    </xf>
    <xf numFmtId="0" fontId="2" fillId="0" borderId="3" xfId="2" applyBorder="1" applyAlignment="1">
      <alignment horizontal="center"/>
    </xf>
    <xf numFmtId="0" fontId="5" fillId="0" borderId="4" xfId="2" applyFont="1" applyBorder="1" applyAlignment="1">
      <alignment horizontal="left"/>
    </xf>
    <xf numFmtId="0" fontId="2" fillId="0" borderId="5" xfId="2" applyBorder="1" applyAlignment="1">
      <alignment horizontal="center"/>
    </xf>
    <xf numFmtId="0" fontId="5" fillId="0" borderId="6" xfId="2" applyFont="1" applyBorder="1" applyAlignment="1">
      <alignment horizontal="left"/>
    </xf>
    <xf numFmtId="0" fontId="2" fillId="0" borderId="0" xfId="2"/>
    <xf numFmtId="0" fontId="5" fillId="0" borderId="6" xfId="2" applyFont="1" applyBorder="1" applyAlignment="1">
      <alignment horizontal="left" vertical="center"/>
    </xf>
    <xf numFmtId="0" fontId="2" fillId="0" borderId="7" xfId="2" applyBorder="1" applyAlignment="1">
      <alignment horizontal="center"/>
    </xf>
    <xf numFmtId="0" fontId="5" fillId="0" borderId="8" xfId="2" applyFont="1" applyBorder="1" applyAlignment="1">
      <alignment horizontal="left" vertical="center"/>
    </xf>
    <xf numFmtId="0" fontId="2" fillId="0" borderId="5" xfId="2" applyBorder="1" applyAlignment="1">
      <alignment horizontal="center" vertical="center"/>
    </xf>
    <xf numFmtId="0" fontId="2" fillId="0" borderId="5" xfId="2" applyBorder="1" applyAlignment="1">
      <alignment vertical="center"/>
    </xf>
    <xf numFmtId="0" fontId="2" fillId="0" borderId="7" xfId="2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7" xfId="2" applyFont="1" applyBorder="1" applyAlignment="1">
      <alignment horizontal="center" vertical="center"/>
    </xf>
    <xf numFmtId="9" fontId="2" fillId="0" borderId="3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9" fontId="2" fillId="0" borderId="5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5" fillId="0" borderId="5" xfId="1" applyFont="1" applyBorder="1" applyAlignment="1">
      <alignment horizontal="center" vertical="center"/>
    </xf>
    <xf numFmtId="0" fontId="4" fillId="3" borderId="9" xfId="2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0" fontId="4" fillId="3" borderId="11" xfId="2" applyFont="1" applyFill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2" fillId="0" borderId="4" xfId="3" applyNumberFormat="1" applyFont="1" applyBorder="1" applyAlignment="1">
      <alignment horizontal="center"/>
    </xf>
    <xf numFmtId="0" fontId="2" fillId="0" borderId="6" xfId="3" applyNumberFormat="1" applyFont="1" applyBorder="1" applyAlignment="1">
      <alignment horizontal="center"/>
    </xf>
    <xf numFmtId="0" fontId="2" fillId="0" borderId="6" xfId="3" applyNumberFormat="1" applyFont="1" applyBorder="1" applyAlignment="1">
      <alignment horizontal="center" vertical="center"/>
    </xf>
    <xf numFmtId="0" fontId="2" fillId="0" borderId="8" xfId="3" applyNumberFormat="1" applyFont="1" applyBorder="1" applyAlignment="1">
      <alignment horizontal="center" vertical="center"/>
    </xf>
    <xf numFmtId="0" fontId="2" fillId="0" borderId="12" xfId="3" applyNumberFormat="1" applyFont="1" applyBorder="1" applyAlignment="1">
      <alignment horizontal="center"/>
    </xf>
    <xf numFmtId="1" fontId="2" fillId="0" borderId="13" xfId="3" applyNumberFormat="1" applyFont="1" applyBorder="1" applyAlignment="1">
      <alignment horizontal="center"/>
    </xf>
    <xf numFmtId="0" fontId="2" fillId="0" borderId="14" xfId="3" applyNumberFormat="1" applyFont="1" applyBorder="1" applyAlignment="1">
      <alignment horizontal="center"/>
    </xf>
    <xf numFmtId="1" fontId="2" fillId="0" borderId="15" xfId="3" applyNumberFormat="1" applyFont="1" applyBorder="1" applyAlignment="1">
      <alignment horizontal="center"/>
    </xf>
    <xf numFmtId="0" fontId="2" fillId="0" borderId="14" xfId="3" applyNumberFormat="1" applyFont="1" applyBorder="1" applyAlignment="1">
      <alignment horizontal="center" vertical="center"/>
    </xf>
    <xf numFmtId="1" fontId="2" fillId="0" borderId="15" xfId="3" applyNumberFormat="1" applyFont="1" applyBorder="1" applyAlignment="1">
      <alignment horizontal="center" vertical="center"/>
    </xf>
    <xf numFmtId="0" fontId="2" fillId="0" borderId="16" xfId="3" applyNumberFormat="1" applyFont="1" applyBorder="1" applyAlignment="1">
      <alignment horizontal="center" vertical="center"/>
    </xf>
    <xf numFmtId="1" fontId="2" fillId="0" borderId="17" xfId="3" applyNumberFormat="1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2" fillId="0" borderId="14" xfId="2" applyBorder="1" applyAlignment="1">
      <alignment horizontal="center" vertical="center"/>
    </xf>
    <xf numFmtId="0" fontId="2" fillId="0" borderId="15" xfId="2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43" fontId="2" fillId="0" borderId="12" xfId="3" applyNumberFormat="1" applyFont="1" applyBorder="1" applyAlignment="1">
      <alignment horizontal="right" vertical="center"/>
    </xf>
    <xf numFmtId="43" fontId="2" fillId="0" borderId="14" xfId="3" applyNumberFormat="1" applyFont="1" applyBorder="1" applyAlignment="1">
      <alignment horizontal="right" vertical="center"/>
    </xf>
    <xf numFmtId="9" fontId="2" fillId="0" borderId="15" xfId="1" applyFont="1" applyBorder="1" applyAlignment="1">
      <alignment horizontal="center" vertical="center"/>
    </xf>
    <xf numFmtId="43" fontId="2" fillId="0" borderId="16" xfId="3" applyNumberFormat="1" applyFont="1" applyBorder="1" applyAlignment="1">
      <alignment horizontal="right" vertical="center"/>
    </xf>
    <xf numFmtId="43" fontId="3" fillId="0" borderId="16" xfId="3" applyNumberFormat="1" applyFont="1" applyBorder="1" applyAlignment="1">
      <alignment horizontal="right" vertical="center"/>
    </xf>
    <xf numFmtId="10" fontId="2" fillId="0" borderId="13" xfId="1" applyNumberFormat="1" applyFont="1" applyBorder="1" applyAlignment="1">
      <alignment horizontal="center" vertical="center"/>
    </xf>
    <xf numFmtId="10" fontId="2" fillId="0" borderId="15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10" fontId="2" fillId="0" borderId="18" xfId="1" applyNumberFormat="1" applyFont="1" applyBorder="1" applyAlignment="1">
      <alignment horizontal="center" vertical="center"/>
    </xf>
  </cellXfs>
  <cellStyles count="5">
    <cellStyle name="Millares 2 2" xfId="3" xr:uid="{E42A00B4-241B-438E-8C6F-FE57A07C0367}"/>
    <cellStyle name="Normal" xfId="0" builtinId="0"/>
    <cellStyle name="Normal 100" xfId="4" xr:uid="{0007B3C2-F045-44A1-85F0-0B63CC05606F}"/>
    <cellStyle name="Normal 3 2" xfId="2" xr:uid="{F4930BDE-F720-4520-BDDE-09C4EB15279D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LOPEZ\AppData\Local\Microsoft\Windows\INetCache\Content.Outlook\5BEO3WSO\Econ&#243;mico%20PAE.%20JS.Rev%203.%202024%2003%2020.xlsb" TargetMode="External"/><Relationship Id="rId1" Type="http://schemas.openxmlformats.org/officeDocument/2006/relationships/externalLinkPath" Target="file:///C:\Users\JLOPEZ\AppData\Local\Microsoft\Windows\INetCache\Content.Outlook\5BEO3WSO\Econ&#243;mico%20PAE.%20JS.Rev%203.%202024%2003%202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ERR"/>
      <sheetName val="K"/>
      <sheetName val="S_"/>
      <sheetName val="Hoja2"/>
      <sheetName val="Hoja1"/>
      <sheetName val="P_"/>
      <sheetName val="P_Packoff"/>
      <sheetName val="I_E_R"/>
      <sheetName val="P"/>
      <sheetName val="C_L"/>
      <sheetName val="M_R"/>
      <sheetName val="LP Tentativa"/>
      <sheetName val="S_C"/>
      <sheetName val="E_D"/>
      <sheetName val="I_M"/>
      <sheetName val="Laboratorio"/>
      <sheetName val="A_C"/>
    </sheetNames>
    <sheetDataSet>
      <sheetData sheetId="0"/>
      <sheetData sheetId="1">
        <row r="7">
          <cell r="J7">
            <v>3911</v>
          </cell>
        </row>
        <row r="8">
          <cell r="J8">
            <v>557</v>
          </cell>
        </row>
        <row r="9">
          <cell r="J9">
            <v>320</v>
          </cell>
        </row>
        <row r="10">
          <cell r="J10">
            <v>3.04</v>
          </cell>
        </row>
        <row r="11">
          <cell r="J11">
            <v>1.3</v>
          </cell>
        </row>
        <row r="12">
          <cell r="J12">
            <v>760</v>
          </cell>
        </row>
        <row r="13">
          <cell r="J13">
            <v>3.04</v>
          </cell>
        </row>
        <row r="14">
          <cell r="J14">
            <v>109</v>
          </cell>
        </row>
        <row r="15">
          <cell r="J15">
            <v>1304</v>
          </cell>
        </row>
        <row r="16">
          <cell r="J16">
            <v>3.04</v>
          </cell>
        </row>
        <row r="17">
          <cell r="J17">
            <v>751</v>
          </cell>
        </row>
        <row r="18">
          <cell r="J18">
            <v>543</v>
          </cell>
        </row>
        <row r="19">
          <cell r="J19">
            <v>3.04</v>
          </cell>
        </row>
        <row r="21">
          <cell r="J21">
            <v>0.42</v>
          </cell>
        </row>
        <row r="22">
          <cell r="J22">
            <v>0.35</v>
          </cell>
        </row>
        <row r="23">
          <cell r="J23">
            <v>0.27</v>
          </cell>
        </row>
        <row r="24">
          <cell r="J24">
            <v>0.23</v>
          </cell>
        </row>
        <row r="25">
          <cell r="J25">
            <v>12.88</v>
          </cell>
        </row>
        <row r="26">
          <cell r="J26">
            <v>4.83</v>
          </cell>
        </row>
        <row r="27">
          <cell r="J27">
            <v>6.77</v>
          </cell>
        </row>
        <row r="28">
          <cell r="J28">
            <v>9.17</v>
          </cell>
        </row>
        <row r="29">
          <cell r="J29">
            <v>7.44</v>
          </cell>
        </row>
        <row r="30">
          <cell r="J30">
            <v>6.64</v>
          </cell>
        </row>
        <row r="31">
          <cell r="J31">
            <v>4.8</v>
          </cell>
        </row>
        <row r="32">
          <cell r="J32">
            <v>2.41</v>
          </cell>
        </row>
        <row r="33">
          <cell r="J33">
            <v>5.71</v>
          </cell>
        </row>
        <row r="34">
          <cell r="J34">
            <v>2.2000000000000002</v>
          </cell>
        </row>
        <row r="35">
          <cell r="J35">
            <v>1.47</v>
          </cell>
        </row>
        <row r="36">
          <cell r="J36">
            <v>1.21</v>
          </cell>
        </row>
        <row r="37">
          <cell r="J37">
            <v>3.48</v>
          </cell>
        </row>
        <row r="38">
          <cell r="J38">
            <v>3.6</v>
          </cell>
        </row>
        <row r="39">
          <cell r="J39">
            <v>4.5599999999999996</v>
          </cell>
        </row>
        <row r="40">
          <cell r="J40">
            <v>5.28</v>
          </cell>
        </row>
        <row r="41">
          <cell r="J41">
            <v>4.9800000000000004</v>
          </cell>
        </row>
        <row r="42">
          <cell r="J42">
            <v>3.82</v>
          </cell>
        </row>
        <row r="43">
          <cell r="J43">
            <v>3.78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C6DB-2D7E-4408-8E0C-84BA2B3E82C0}">
  <dimension ref="A2:H41"/>
  <sheetViews>
    <sheetView tabSelected="1" topLeftCell="A16" zoomScale="85" zoomScaleNormal="85" workbookViewId="0">
      <selection activeCell="A2" sqref="A2:H40"/>
    </sheetView>
  </sheetViews>
  <sheetFormatPr baseColWidth="10" defaultRowHeight="15" x14ac:dyDescent="0.25"/>
  <cols>
    <col min="2" max="2" width="64.28515625" bestFit="1" customWidth="1"/>
  </cols>
  <sheetData>
    <row r="2" spans="1:8" x14ac:dyDescent="0.25">
      <c r="A2" s="1" t="s">
        <v>0</v>
      </c>
      <c r="B2" s="2"/>
      <c r="C2" s="3" t="s">
        <v>1</v>
      </c>
      <c r="D2" s="3">
        <v>2023</v>
      </c>
      <c r="E2" s="3" t="s">
        <v>44</v>
      </c>
      <c r="F2" s="3">
        <v>2023</v>
      </c>
      <c r="G2" s="3">
        <v>2024</v>
      </c>
      <c r="H2" s="3" t="s">
        <v>45</v>
      </c>
    </row>
    <row r="3" spans="1:8" x14ac:dyDescent="0.25">
      <c r="A3" s="22" t="s">
        <v>2</v>
      </c>
      <c r="B3" s="23"/>
      <c r="C3" s="23"/>
      <c r="D3" s="23"/>
      <c r="E3" s="23"/>
      <c r="F3" s="23"/>
      <c r="G3" s="23"/>
      <c r="H3" s="23"/>
    </row>
    <row r="4" spans="1:8" x14ac:dyDescent="0.25">
      <c r="A4" s="4">
        <v>1</v>
      </c>
      <c r="B4" s="5" t="s">
        <v>3</v>
      </c>
      <c r="C4" s="26" t="s">
        <v>4</v>
      </c>
      <c r="D4" s="30">
        <v>3600</v>
      </c>
      <c r="E4" s="17">
        <v>0.03</v>
      </c>
      <c r="F4" s="31">
        <f>D4*(1-E4)</f>
        <v>3492</v>
      </c>
      <c r="G4" s="47">
        <f>[1]K!J7</f>
        <v>3911</v>
      </c>
      <c r="H4" s="52">
        <f>(G4-D4)/D4</f>
        <v>8.638888888888889E-2</v>
      </c>
    </row>
    <row r="5" spans="1:8" x14ac:dyDescent="0.25">
      <c r="A5" s="6">
        <v>2</v>
      </c>
      <c r="B5" s="7" t="s">
        <v>5</v>
      </c>
      <c r="C5" s="27" t="s">
        <v>6</v>
      </c>
      <c r="D5" s="32">
        <v>513</v>
      </c>
      <c r="E5" s="18">
        <v>0.03</v>
      </c>
      <c r="F5" s="33">
        <f t="shared" ref="F5:F16" si="0">D5*(1-E5)</f>
        <v>497.61</v>
      </c>
      <c r="G5" s="48">
        <f>[1]K!J8</f>
        <v>557</v>
      </c>
      <c r="H5" s="53">
        <f t="shared" ref="H5:H13" si="1">(G5-D5)/D5</f>
        <v>8.5769980506822607E-2</v>
      </c>
    </row>
    <row r="6" spans="1:8" x14ac:dyDescent="0.25">
      <c r="A6" s="6">
        <v>3</v>
      </c>
      <c r="B6" s="7" t="s">
        <v>7</v>
      </c>
      <c r="C6" s="27" t="s">
        <v>6</v>
      </c>
      <c r="D6" s="32">
        <v>295</v>
      </c>
      <c r="E6" s="18">
        <v>0.03</v>
      </c>
      <c r="F6" s="33">
        <f t="shared" si="0"/>
        <v>286.14999999999998</v>
      </c>
      <c r="G6" s="48">
        <f>[1]K!J9</f>
        <v>320</v>
      </c>
      <c r="H6" s="53">
        <f t="shared" si="1"/>
        <v>8.4745762711864403E-2</v>
      </c>
    </row>
    <row r="7" spans="1:8" x14ac:dyDescent="0.25">
      <c r="A7" s="6">
        <v>4</v>
      </c>
      <c r="B7" s="7" t="s">
        <v>8</v>
      </c>
      <c r="C7" s="27" t="s">
        <v>9</v>
      </c>
      <c r="D7" s="32">
        <v>2.8</v>
      </c>
      <c r="E7" s="18">
        <v>0.03</v>
      </c>
      <c r="F7" s="33">
        <f t="shared" si="0"/>
        <v>2.7159999999999997</v>
      </c>
      <c r="G7" s="48">
        <f>[1]K!J10</f>
        <v>3.04</v>
      </c>
      <c r="H7" s="53">
        <f t="shared" si="1"/>
        <v>8.5714285714285798E-2</v>
      </c>
    </row>
    <row r="8" spans="1:8" x14ac:dyDescent="0.25">
      <c r="A8" s="6">
        <v>5</v>
      </c>
      <c r="B8" s="7" t="s">
        <v>10</v>
      </c>
      <c r="C8" s="27" t="s">
        <v>9</v>
      </c>
      <c r="D8" s="32">
        <v>1.2</v>
      </c>
      <c r="E8" s="18">
        <v>0.03</v>
      </c>
      <c r="F8" s="33">
        <f t="shared" si="0"/>
        <v>1.1639999999999999</v>
      </c>
      <c r="G8" s="48">
        <f>[1]K!J11</f>
        <v>1.3</v>
      </c>
      <c r="H8" s="53">
        <f t="shared" si="1"/>
        <v>8.3333333333333412E-2</v>
      </c>
    </row>
    <row r="9" spans="1:8" x14ac:dyDescent="0.25">
      <c r="A9" s="6">
        <v>6</v>
      </c>
      <c r="B9" s="7" t="s">
        <v>11</v>
      </c>
      <c r="C9" s="27" t="s">
        <v>4</v>
      </c>
      <c r="D9" s="32">
        <v>700</v>
      </c>
      <c r="E9" s="18">
        <v>0.03</v>
      </c>
      <c r="F9" s="33">
        <f t="shared" si="0"/>
        <v>679</v>
      </c>
      <c r="G9" s="48">
        <f>[1]K!J12</f>
        <v>760</v>
      </c>
      <c r="H9" s="53">
        <f t="shared" si="1"/>
        <v>8.5714285714285715E-2</v>
      </c>
    </row>
    <row r="10" spans="1:8" x14ac:dyDescent="0.25">
      <c r="A10" s="6">
        <v>7</v>
      </c>
      <c r="B10" s="7" t="s">
        <v>12</v>
      </c>
      <c r="C10" s="27" t="s">
        <v>9</v>
      </c>
      <c r="D10" s="32">
        <v>2.8</v>
      </c>
      <c r="E10" s="18">
        <v>0.03</v>
      </c>
      <c r="F10" s="33">
        <f t="shared" si="0"/>
        <v>2.7159999999999997</v>
      </c>
      <c r="G10" s="48">
        <f>[1]K!J13</f>
        <v>3.04</v>
      </c>
      <c r="H10" s="53">
        <f t="shared" si="1"/>
        <v>8.5714285714285798E-2</v>
      </c>
    </row>
    <row r="11" spans="1:8" x14ac:dyDescent="0.25">
      <c r="A11" s="6">
        <v>8</v>
      </c>
      <c r="B11" s="7" t="s">
        <v>13</v>
      </c>
      <c r="C11" s="27" t="s">
        <v>6</v>
      </c>
      <c r="D11" s="32">
        <v>100</v>
      </c>
      <c r="E11" s="18">
        <v>0.03</v>
      </c>
      <c r="F11" s="33">
        <f t="shared" si="0"/>
        <v>97</v>
      </c>
      <c r="G11" s="48">
        <f>[1]K!J14</f>
        <v>109</v>
      </c>
      <c r="H11" s="53">
        <f t="shared" si="1"/>
        <v>0.09</v>
      </c>
    </row>
    <row r="12" spans="1:8" x14ac:dyDescent="0.25">
      <c r="A12" s="6">
        <v>9</v>
      </c>
      <c r="B12" s="8" t="s">
        <v>14</v>
      </c>
      <c r="C12" s="27" t="s">
        <v>4</v>
      </c>
      <c r="D12" s="32">
        <v>1200</v>
      </c>
      <c r="E12" s="18">
        <v>0.03</v>
      </c>
      <c r="F12" s="33">
        <f t="shared" si="0"/>
        <v>1164</v>
      </c>
      <c r="G12" s="48">
        <f>[1]K!J15</f>
        <v>1304</v>
      </c>
      <c r="H12" s="53">
        <f t="shared" si="1"/>
        <v>8.666666666666667E-2</v>
      </c>
    </row>
    <row r="13" spans="1:8" x14ac:dyDescent="0.25">
      <c r="A13" s="6">
        <v>10</v>
      </c>
      <c r="B13" s="7" t="s">
        <v>14</v>
      </c>
      <c r="C13" s="27" t="s">
        <v>9</v>
      </c>
      <c r="D13" s="32">
        <v>2.8</v>
      </c>
      <c r="E13" s="18">
        <v>0.03</v>
      </c>
      <c r="F13" s="33">
        <f t="shared" si="0"/>
        <v>2.7159999999999997</v>
      </c>
      <c r="G13" s="48">
        <f>[1]K!J16</f>
        <v>3.04</v>
      </c>
      <c r="H13" s="53">
        <f t="shared" si="1"/>
        <v>8.5714285714285798E-2</v>
      </c>
    </row>
    <row r="14" spans="1:8" x14ac:dyDescent="0.25">
      <c r="A14" s="6">
        <v>11</v>
      </c>
      <c r="B14" s="7" t="s">
        <v>15</v>
      </c>
      <c r="C14" s="27" t="s">
        <v>4</v>
      </c>
      <c r="D14" s="32"/>
      <c r="E14" s="18">
        <v>0.03</v>
      </c>
      <c r="F14" s="33">
        <f t="shared" si="0"/>
        <v>0</v>
      </c>
      <c r="G14" s="48">
        <f>[1]K!J17</f>
        <v>751</v>
      </c>
      <c r="H14" s="53"/>
    </row>
    <row r="15" spans="1:8" x14ac:dyDescent="0.25">
      <c r="A15" s="6">
        <v>12</v>
      </c>
      <c r="B15" s="9" t="s">
        <v>16</v>
      </c>
      <c r="C15" s="28" t="s">
        <v>4</v>
      </c>
      <c r="D15" s="34"/>
      <c r="E15" s="19">
        <v>0.03</v>
      </c>
      <c r="F15" s="35">
        <f t="shared" si="0"/>
        <v>0</v>
      </c>
      <c r="G15" s="48">
        <f>[1]K!J18</f>
        <v>543</v>
      </c>
      <c r="H15" s="53"/>
    </row>
    <row r="16" spans="1:8" x14ac:dyDescent="0.25">
      <c r="A16" s="10">
        <v>13</v>
      </c>
      <c r="B16" s="11" t="s">
        <v>17</v>
      </c>
      <c r="C16" s="29" t="s">
        <v>9</v>
      </c>
      <c r="D16" s="36"/>
      <c r="E16" s="20">
        <v>0.03</v>
      </c>
      <c r="F16" s="37">
        <f t="shared" si="0"/>
        <v>0</v>
      </c>
      <c r="G16" s="50">
        <f>[1]K!J19</f>
        <v>3.04</v>
      </c>
      <c r="H16" s="54"/>
    </row>
    <row r="17" spans="1:8" x14ac:dyDescent="0.25">
      <c r="A17" s="24" t="s">
        <v>18</v>
      </c>
      <c r="B17" s="25"/>
      <c r="C17" s="25"/>
      <c r="D17" s="25"/>
      <c r="E17" s="25"/>
      <c r="F17" s="25"/>
      <c r="G17" s="25"/>
      <c r="H17" s="25"/>
    </row>
    <row r="18" spans="1:8" x14ac:dyDescent="0.25">
      <c r="A18" s="12">
        <v>14</v>
      </c>
      <c r="B18" s="13" t="s">
        <v>19</v>
      </c>
      <c r="C18" s="38" t="s">
        <v>20</v>
      </c>
      <c r="D18" s="41">
        <v>0.4</v>
      </c>
      <c r="E18" s="17">
        <v>0.03</v>
      </c>
      <c r="F18" s="42"/>
      <c r="G18" s="48">
        <f>[1]K!J21</f>
        <v>0.42</v>
      </c>
      <c r="H18" s="52">
        <f>(G18-D18)/D18</f>
        <v>4.9999999999999906E-2</v>
      </c>
    </row>
    <row r="19" spans="1:8" x14ac:dyDescent="0.25">
      <c r="A19" s="12">
        <v>15</v>
      </c>
      <c r="B19" s="13" t="s">
        <v>21</v>
      </c>
      <c r="C19" s="38" t="s">
        <v>20</v>
      </c>
      <c r="D19" s="41">
        <v>0.33</v>
      </c>
      <c r="E19" s="19">
        <v>0.03</v>
      </c>
      <c r="F19" s="42"/>
      <c r="G19" s="48">
        <f>[1]K!J22</f>
        <v>0.35</v>
      </c>
      <c r="H19" s="53">
        <f t="shared" ref="H19:H40" si="2">(G19-D19)/D19</f>
        <v>6.060606060606049E-2</v>
      </c>
    </row>
    <row r="20" spans="1:8" x14ac:dyDescent="0.25">
      <c r="A20" s="12">
        <v>16</v>
      </c>
      <c r="B20" s="13" t="s">
        <v>22</v>
      </c>
      <c r="C20" s="38" t="s">
        <v>20</v>
      </c>
      <c r="D20" s="41">
        <v>0.26</v>
      </c>
      <c r="E20" s="19">
        <v>0.03</v>
      </c>
      <c r="F20" s="42"/>
      <c r="G20" s="48">
        <f>[1]K!J23</f>
        <v>0.27</v>
      </c>
      <c r="H20" s="53">
        <f t="shared" si="2"/>
        <v>3.8461538461538491E-2</v>
      </c>
    </row>
    <row r="21" spans="1:8" x14ac:dyDescent="0.25">
      <c r="A21" s="12">
        <v>17</v>
      </c>
      <c r="B21" s="13" t="s">
        <v>23</v>
      </c>
      <c r="C21" s="38" t="s">
        <v>20</v>
      </c>
      <c r="D21" s="41"/>
      <c r="E21" s="19">
        <v>0.03</v>
      </c>
      <c r="F21" s="42"/>
      <c r="G21" s="48">
        <f>[1]K!J24</f>
        <v>0.23</v>
      </c>
      <c r="H21" s="53"/>
    </row>
    <row r="22" spans="1:8" x14ac:dyDescent="0.25">
      <c r="A22" s="12">
        <v>18</v>
      </c>
      <c r="B22" s="13" t="s">
        <v>24</v>
      </c>
      <c r="C22" s="38" t="s">
        <v>25</v>
      </c>
      <c r="D22" s="41">
        <v>12.3</v>
      </c>
      <c r="E22" s="19">
        <v>0.03</v>
      </c>
      <c r="F22" s="42"/>
      <c r="G22" s="48">
        <f>[1]K!J25</f>
        <v>12.88</v>
      </c>
      <c r="H22" s="53">
        <f t="shared" si="2"/>
        <v>4.715447154471545E-2</v>
      </c>
    </row>
    <row r="23" spans="1:8" x14ac:dyDescent="0.25">
      <c r="A23" s="12">
        <v>19</v>
      </c>
      <c r="B23" s="13" t="s">
        <v>26</v>
      </c>
      <c r="C23" s="38" t="s">
        <v>20</v>
      </c>
      <c r="D23" s="41">
        <v>4.6100000000000003</v>
      </c>
      <c r="E23" s="19">
        <v>0.03</v>
      </c>
      <c r="F23" s="42"/>
      <c r="G23" s="48">
        <f>[1]K!J26</f>
        <v>4.83</v>
      </c>
      <c r="H23" s="53">
        <f t="shared" si="2"/>
        <v>4.7722342733188663E-2</v>
      </c>
    </row>
    <row r="24" spans="1:8" x14ac:dyDescent="0.25">
      <c r="A24" s="12">
        <v>20</v>
      </c>
      <c r="B24" s="13" t="s">
        <v>27</v>
      </c>
      <c r="C24" s="38" t="s">
        <v>20</v>
      </c>
      <c r="D24" s="41">
        <v>7.5</v>
      </c>
      <c r="E24" s="19">
        <v>0.03</v>
      </c>
      <c r="F24" s="42"/>
      <c r="G24" s="48">
        <f>[1]K!J27</f>
        <v>6.77</v>
      </c>
      <c r="H24" s="53">
        <f t="shared" si="2"/>
        <v>-9.7333333333333397E-2</v>
      </c>
    </row>
    <row r="25" spans="1:8" x14ac:dyDescent="0.25">
      <c r="A25" s="12">
        <v>21</v>
      </c>
      <c r="B25" s="13" t="s">
        <v>28</v>
      </c>
      <c r="C25" s="38" t="s">
        <v>20</v>
      </c>
      <c r="D25" s="41">
        <v>8.75</v>
      </c>
      <c r="E25" s="19">
        <v>0.03</v>
      </c>
      <c r="F25" s="42"/>
      <c r="G25" s="48">
        <f>[1]K!J28</f>
        <v>9.17</v>
      </c>
      <c r="H25" s="53">
        <f t="shared" si="2"/>
        <v>4.7999999999999994E-2</v>
      </c>
    </row>
    <row r="26" spans="1:8" x14ac:dyDescent="0.25">
      <c r="A26" s="12">
        <v>22</v>
      </c>
      <c r="B26" s="13" t="s">
        <v>29</v>
      </c>
      <c r="C26" s="38" t="s">
        <v>25</v>
      </c>
      <c r="D26" s="41">
        <v>7.61</v>
      </c>
      <c r="E26" s="19">
        <v>0.03</v>
      </c>
      <c r="F26" s="42"/>
      <c r="G26" s="48">
        <f>[1]K!J29</f>
        <v>7.44</v>
      </c>
      <c r="H26" s="53">
        <f t="shared" si="2"/>
        <v>-2.2339027595269373E-2</v>
      </c>
    </row>
    <row r="27" spans="1:8" x14ac:dyDescent="0.25">
      <c r="A27" s="12">
        <v>23</v>
      </c>
      <c r="B27" s="13" t="s">
        <v>30</v>
      </c>
      <c r="C27" s="38" t="s">
        <v>20</v>
      </c>
      <c r="D27" s="41">
        <v>6.3</v>
      </c>
      <c r="E27" s="19">
        <v>0.03</v>
      </c>
      <c r="F27" s="42"/>
      <c r="G27" s="48">
        <f>[1]K!J30</f>
        <v>6.64</v>
      </c>
      <c r="H27" s="53">
        <f t="shared" si="2"/>
        <v>5.396825396825395E-2</v>
      </c>
    </row>
    <row r="28" spans="1:8" x14ac:dyDescent="0.25">
      <c r="A28" s="12">
        <v>24</v>
      </c>
      <c r="B28" s="13" t="s">
        <v>31</v>
      </c>
      <c r="C28" s="38" t="s">
        <v>20</v>
      </c>
      <c r="D28" s="41">
        <v>4.58</v>
      </c>
      <c r="E28" s="19">
        <v>0.03</v>
      </c>
      <c r="F28" s="42"/>
      <c r="G28" s="48">
        <f>[1]K!J31</f>
        <v>4.8</v>
      </c>
      <c r="H28" s="53">
        <f t="shared" si="2"/>
        <v>4.8034934497816539E-2</v>
      </c>
    </row>
    <row r="29" spans="1:8" x14ac:dyDescent="0.25">
      <c r="A29" s="12">
        <v>25</v>
      </c>
      <c r="B29" s="13" t="s">
        <v>32</v>
      </c>
      <c r="C29" s="38" t="s">
        <v>20</v>
      </c>
      <c r="D29" s="41">
        <v>2.2999999999999998</v>
      </c>
      <c r="E29" s="19">
        <v>0.03</v>
      </c>
      <c r="F29" s="42"/>
      <c r="G29" s="48">
        <f>[1]K!J32</f>
        <v>2.41</v>
      </c>
      <c r="H29" s="53">
        <f t="shared" si="2"/>
        <v>4.7826086956521879E-2</v>
      </c>
    </row>
    <row r="30" spans="1:8" x14ac:dyDescent="0.25">
      <c r="A30" s="12">
        <v>26</v>
      </c>
      <c r="B30" s="13" t="s">
        <v>33</v>
      </c>
      <c r="C30" s="38" t="s">
        <v>20</v>
      </c>
      <c r="D30" s="41">
        <v>5.45</v>
      </c>
      <c r="E30" s="19">
        <v>0.03</v>
      </c>
      <c r="F30" s="42"/>
      <c r="G30" s="48">
        <f>[1]K!J33</f>
        <v>5.71</v>
      </c>
      <c r="H30" s="53">
        <f t="shared" si="2"/>
        <v>4.7706422018348585E-2</v>
      </c>
    </row>
    <row r="31" spans="1:8" x14ac:dyDescent="0.25">
      <c r="A31" s="12">
        <v>27</v>
      </c>
      <c r="B31" s="13" t="s">
        <v>34</v>
      </c>
      <c r="C31" s="38" t="s">
        <v>20</v>
      </c>
      <c r="D31" s="41">
        <v>2.1</v>
      </c>
      <c r="E31" s="19">
        <v>0.03</v>
      </c>
      <c r="F31" s="42"/>
      <c r="G31" s="48">
        <f>[1]K!J34</f>
        <v>2.2000000000000002</v>
      </c>
      <c r="H31" s="55">
        <f t="shared" si="2"/>
        <v>4.7619047619047658E-2</v>
      </c>
    </row>
    <row r="32" spans="1:8" x14ac:dyDescent="0.25">
      <c r="A32" s="12">
        <v>28</v>
      </c>
      <c r="B32" s="13" t="s">
        <v>35</v>
      </c>
      <c r="C32" s="38" t="s">
        <v>20</v>
      </c>
      <c r="D32" s="41">
        <v>1.3</v>
      </c>
      <c r="E32" s="19">
        <v>0.03</v>
      </c>
      <c r="F32" s="42"/>
      <c r="G32" s="48">
        <f>[1]K!J35</f>
        <v>1.47</v>
      </c>
      <c r="H32" s="53">
        <f t="shared" si="2"/>
        <v>0.13076923076923072</v>
      </c>
    </row>
    <row r="33" spans="1:8" x14ac:dyDescent="0.25">
      <c r="A33" s="12">
        <v>29</v>
      </c>
      <c r="B33" s="13" t="s">
        <v>36</v>
      </c>
      <c r="C33" s="38" t="s">
        <v>20</v>
      </c>
      <c r="D33" s="41">
        <v>1.1499999999999999</v>
      </c>
      <c r="E33" s="19">
        <v>0.03</v>
      </c>
      <c r="F33" s="42"/>
      <c r="G33" s="48">
        <f>[1]K!J36</f>
        <v>1.21</v>
      </c>
      <c r="H33" s="53">
        <f t="shared" si="2"/>
        <v>5.2173913043478314E-2</v>
      </c>
    </row>
    <row r="34" spans="1:8" x14ac:dyDescent="0.25">
      <c r="A34" s="12">
        <v>30</v>
      </c>
      <c r="B34" s="13" t="s">
        <v>37</v>
      </c>
      <c r="C34" s="38" t="s">
        <v>20</v>
      </c>
      <c r="D34" s="41">
        <v>3.32</v>
      </c>
      <c r="E34" s="19">
        <v>0.03</v>
      </c>
      <c r="F34" s="42"/>
      <c r="G34" s="48">
        <f>[1]K!J37</f>
        <v>3.48</v>
      </c>
      <c r="H34" s="53">
        <f t="shared" si="2"/>
        <v>4.8192771084337394E-2</v>
      </c>
    </row>
    <row r="35" spans="1:8" x14ac:dyDescent="0.25">
      <c r="A35" s="12">
        <v>31</v>
      </c>
      <c r="B35" s="13" t="s">
        <v>38</v>
      </c>
      <c r="C35" s="39" t="s">
        <v>20</v>
      </c>
      <c r="D35" s="43">
        <v>3.43</v>
      </c>
      <c r="E35" s="21">
        <v>0.03</v>
      </c>
      <c r="F35" s="44"/>
      <c r="G35" s="48">
        <f>[1]K!J38</f>
        <v>3.6</v>
      </c>
      <c r="H35" s="53">
        <f t="shared" si="2"/>
        <v>4.956268221574342E-2</v>
      </c>
    </row>
    <row r="36" spans="1:8" x14ac:dyDescent="0.25">
      <c r="A36" s="12">
        <v>32</v>
      </c>
      <c r="B36" s="13" t="s">
        <v>31</v>
      </c>
      <c r="C36" s="38" t="s">
        <v>20</v>
      </c>
      <c r="D36" s="41">
        <v>4.3499999999999996</v>
      </c>
      <c r="E36" s="19">
        <v>0.03</v>
      </c>
      <c r="F36" s="42"/>
      <c r="G36" s="48">
        <f>[1]K!J39</f>
        <v>4.5599999999999996</v>
      </c>
      <c r="H36" s="53">
        <f t="shared" si="2"/>
        <v>4.827586206896551E-2</v>
      </c>
    </row>
    <row r="37" spans="1:8" x14ac:dyDescent="0.25">
      <c r="A37" s="12">
        <v>33</v>
      </c>
      <c r="B37" s="13" t="s">
        <v>39</v>
      </c>
      <c r="C37" s="38" t="s">
        <v>20</v>
      </c>
      <c r="D37" s="41">
        <v>5.04</v>
      </c>
      <c r="E37" s="19">
        <v>0.03</v>
      </c>
      <c r="F37" s="42"/>
      <c r="G37" s="48">
        <f>[1]K!J40</f>
        <v>5.28</v>
      </c>
      <c r="H37" s="53">
        <f t="shared" si="2"/>
        <v>4.7619047619047658E-2</v>
      </c>
    </row>
    <row r="38" spans="1:8" x14ac:dyDescent="0.25">
      <c r="A38" s="12">
        <v>34</v>
      </c>
      <c r="B38" s="13" t="s">
        <v>40</v>
      </c>
      <c r="C38" s="38" t="s">
        <v>25</v>
      </c>
      <c r="D38" s="41">
        <v>4.75</v>
      </c>
      <c r="E38" s="19">
        <v>0.03</v>
      </c>
      <c r="F38" s="42"/>
      <c r="G38" s="48">
        <f>[1]K!J41</f>
        <v>4.9800000000000004</v>
      </c>
      <c r="H38" s="53">
        <f t="shared" si="2"/>
        <v>4.8421052631579038E-2</v>
      </c>
    </row>
    <row r="39" spans="1:8" x14ac:dyDescent="0.25">
      <c r="A39" s="12">
        <v>35</v>
      </c>
      <c r="B39" s="13" t="s">
        <v>41</v>
      </c>
      <c r="C39" s="38" t="s">
        <v>42</v>
      </c>
      <c r="D39" s="41">
        <v>3.65</v>
      </c>
      <c r="E39" s="19">
        <v>0.03</v>
      </c>
      <c r="F39" s="42"/>
      <c r="G39" s="48">
        <f>[1]K!J42</f>
        <v>3.82</v>
      </c>
      <c r="H39" s="53">
        <f t="shared" si="2"/>
        <v>4.6575342465753407E-2</v>
      </c>
    </row>
    <row r="40" spans="1:8" x14ac:dyDescent="0.25">
      <c r="A40" s="12">
        <v>36</v>
      </c>
      <c r="B40" s="13" t="s">
        <v>43</v>
      </c>
      <c r="C40" s="38" t="s">
        <v>20</v>
      </c>
      <c r="D40" s="41">
        <v>3.61</v>
      </c>
      <c r="E40" s="19">
        <v>0.03</v>
      </c>
      <c r="F40" s="42"/>
      <c r="G40" s="48">
        <f>[1]K!J43</f>
        <v>3.78</v>
      </c>
      <c r="H40" s="53">
        <f t="shared" si="2"/>
        <v>4.7091412742382252E-2</v>
      </c>
    </row>
    <row r="41" spans="1:8" x14ac:dyDescent="0.25">
      <c r="A41" s="14"/>
      <c r="B41" s="15"/>
      <c r="C41" s="40"/>
      <c r="D41" s="45"/>
      <c r="E41" s="16"/>
      <c r="F41" s="46"/>
      <c r="G41" s="51"/>
      <c r="H41" s="49"/>
    </row>
  </sheetData>
  <mergeCells count="2">
    <mergeCell ref="A3:H3"/>
    <mergeCell ref="A17:H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27B2E033-6C03-48A1-BD25-CC9D5F488A33}"/>
</file>

<file path=customXml/itemProps2.xml><?xml version="1.0" encoding="utf-8"?>
<ds:datastoreItem xmlns:ds="http://schemas.openxmlformats.org/officeDocument/2006/customXml" ds:itemID="{59A5B95B-9868-4AEE-AE05-1D3B5E5018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B670F2-8A7C-40F8-A4E7-123B2EF20579}">
  <ds:schemaRefs>
    <ds:schemaRef ds:uri="http://purl.org/dc/elements/1.1/"/>
    <ds:schemaRef ds:uri="http://schemas.microsoft.com/office/2006/documentManagement/types"/>
    <ds:schemaRef ds:uri="58cfa0d1-f96a-483d-b203-2d40208b0588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41544142-677f-4dfa-b26a-a01cf6ba7f1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Jimmy</dc:creator>
  <cp:lastModifiedBy>Lopez, Jimmy</cp:lastModifiedBy>
  <dcterms:created xsi:type="dcterms:W3CDTF">2024-04-09T14:43:19Z</dcterms:created>
  <dcterms:modified xsi:type="dcterms:W3CDTF">2024-04-09T15:40:46Z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