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vanj\Desktop\MSU Boot Camp\Challenges\"/>
    </mc:Choice>
  </mc:AlternateContent>
  <xr:revisionPtr revIDLastSave="0" documentId="8_{625C5C62-4861-426C-A489-C8355A366E1C}" xr6:coauthVersionLast="47" xr6:coauthVersionMax="47" xr10:uidLastSave="{00000000-0000-0000-0000-000000000000}"/>
  <bookViews>
    <workbookView xWindow="-96" yWindow="-96" windowWidth="23232" windowHeight="12432" firstSheet="1" activeTab="3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Descriptive Statistics" sheetId="8" r:id="rId4"/>
    <sheet name="Edinburgh Research" sheetId="5" r:id="rId5"/>
    <sheet name="Category Statistics" sheetId="2" r:id="rId6"/>
    <sheet name="Outcomes Based On Launch Date" sheetId="4" r:id="rId7"/>
    <sheet name="Subcategory Statistics" sheetId="3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2" l="1"/>
  <c r="B13" i="12"/>
  <c r="B12" i="12"/>
  <c r="B11" i="12"/>
  <c r="B10" i="12"/>
  <c r="B9" i="12"/>
  <c r="B8" i="12"/>
  <c r="B7" i="12"/>
  <c r="B6" i="12"/>
  <c r="B5" i="12"/>
  <c r="B4" i="12"/>
  <c r="C13" i="12"/>
  <c r="C12" i="12"/>
  <c r="C11" i="12"/>
  <c r="C10" i="12"/>
  <c r="C9" i="12"/>
  <c r="C8" i="12"/>
  <c r="C7" i="12"/>
  <c r="C6" i="12"/>
  <c r="C5" i="12"/>
  <c r="D13" i="12"/>
  <c r="D12" i="12"/>
  <c r="D11" i="12"/>
  <c r="D10" i="12"/>
  <c r="D9" i="12"/>
  <c r="D8" i="12"/>
  <c r="D7" i="12"/>
  <c r="D6" i="12"/>
  <c r="D5" i="12"/>
  <c r="D4" i="12"/>
  <c r="D3" i="12"/>
  <c r="C3" i="12"/>
  <c r="C4" i="12"/>
  <c r="D2" i="12"/>
  <c r="C2" i="12"/>
  <c r="B2" i="12"/>
  <c r="C6" i="8"/>
  <c r="C5" i="8"/>
  <c r="C7" i="8" s="1"/>
  <c r="C4" i="8"/>
  <c r="C13" i="8"/>
  <c r="C12" i="8"/>
  <c r="C11" i="8"/>
  <c r="B13" i="8"/>
  <c r="B12" i="8"/>
  <c r="B14" i="8" s="1"/>
  <c r="B11" i="8"/>
  <c r="B6" i="8"/>
  <c r="B5" i="8"/>
  <c r="B7" i="8" s="1"/>
  <c r="B4" i="8"/>
  <c r="C10" i="8"/>
  <c r="B10" i="8"/>
  <c r="C9" i="8"/>
  <c r="B9" i="8"/>
  <c r="C3" i="8"/>
  <c r="B3" i="8"/>
  <c r="C2" i="8"/>
  <c r="B2" i="8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12" l="1"/>
  <c r="G4" i="12" s="1"/>
  <c r="E12" i="12"/>
  <c r="F12" i="12" s="1"/>
  <c r="E13" i="12"/>
  <c r="F13" i="12" s="1"/>
  <c r="E11" i="12"/>
  <c r="H11" i="12" s="1"/>
  <c r="E10" i="12"/>
  <c r="F10" i="12" s="1"/>
  <c r="E9" i="12"/>
  <c r="H9" i="12" s="1"/>
  <c r="E8" i="12"/>
  <c r="H8" i="12" s="1"/>
  <c r="E7" i="12"/>
  <c r="H7" i="12" s="1"/>
  <c r="E6" i="12"/>
  <c r="G6" i="12" s="1"/>
  <c r="E5" i="12"/>
  <c r="G5" i="12" s="1"/>
  <c r="E3" i="12"/>
  <c r="F3" i="12" s="1"/>
  <c r="E2" i="12"/>
  <c r="F2" i="12" s="1"/>
  <c r="C14" i="8"/>
  <c r="H12" i="12" l="1"/>
  <c r="G12" i="12"/>
  <c r="F4" i="12"/>
  <c r="G13" i="12"/>
  <c r="H4" i="12"/>
  <c r="H13" i="12"/>
  <c r="H2" i="12"/>
  <c r="F7" i="12"/>
  <c r="F6" i="12"/>
  <c r="F5" i="12"/>
  <c r="F11" i="12"/>
  <c r="G10" i="12"/>
  <c r="H6" i="12"/>
  <c r="F9" i="12"/>
  <c r="G9" i="12"/>
  <c r="H5" i="12"/>
  <c r="G11" i="12"/>
  <c r="H10" i="12"/>
  <c r="G8" i="12"/>
  <c r="F8" i="12"/>
  <c r="G2" i="12"/>
  <c r="G7" i="12"/>
  <c r="G3" i="12"/>
  <c r="H3" i="12"/>
</calcChain>
</file>

<file path=xl/sharedStrings.xml><?xml version="1.0" encoding="utf-8"?>
<sst xmlns="http://schemas.openxmlformats.org/spreadsheetml/2006/main" count="33046" uniqueCount="8418">
  <si>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</si>
  <si>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</si>
  <si>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</si>
  <si>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</si>
  <si>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</si>
  <si>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</si>
  <si>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</si>
  <si>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</si>
  <si>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</si>
  <si>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</si>
  <si>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</si>
  <si>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</si>
  <si>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</si>
  <si>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</si>
  <si>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</si>
  <si>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</si>
  <si>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</si>
  <si>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</si>
  <si>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</si>
  <si>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</si>
  <si>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</si>
  <si>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</si>
  <si>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</si>
  <si>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</si>
  <si>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</si>
  <si>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</si>
  <si>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</si>
  <si>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</si>
  <si>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</si>
  <si>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</si>
  <si>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</si>
  <si>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</si>
  <si>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</si>
  <si>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</si>
  <si>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</si>
  <si>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</si>
  <si>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</si>
  <si>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</si>
  <si>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</si>
  <si>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</si>
  <si>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</si>
  <si>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</si>
  <si>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</si>
  <si>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</si>
  <si>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</si>
  <si>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</si>
  <si>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</si>
  <si>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</si>
  <si>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</si>
  <si>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</si>
  <si>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</si>
  <si>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</si>
  <si>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</si>
  <si>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</si>
  <si>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</si>
  <si>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</si>
  <si>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</si>
  <si>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</si>
  <si>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</si>
  <si>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</si>
  <si>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</si>
  <si>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</si>
  <si>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</si>
  <si>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</si>
  <si>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</si>
  <si>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</si>
  <si>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</si>
  <si>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</si>
  <si>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</si>
  <si>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</si>
  <si>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</si>
  <si>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</si>
  <si>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</si>
  <si>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</si>
  <si>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</si>
  <si>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</si>
  <si>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</si>
  <si>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</si>
  <si>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</si>
  <si>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</si>
  <si>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</si>
  <si>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</si>
  <si>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</si>
  <si>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</si>
  <si>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</si>
  <si>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</si>
  <si>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</si>
  <si>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</si>
  <si>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</si>
  <si>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</si>
  <si>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</si>
  <si>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</si>
  <si>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</si>
  <si>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</si>
  <si>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</si>
  <si>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</si>
  <si>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</si>
  <si>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</si>
  <si>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</si>
  <si>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</si>
  <si>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</si>
  <si>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</si>
  <si>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</si>
  <si>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</si>
  <si>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</si>
  <si>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</si>
  <si>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</si>
  <si>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</si>
  <si>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</si>
  <si>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</si>
  <si>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</si>
  <si>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</si>
  <si>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</si>
  <si>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</si>
  <si>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</si>
  <si>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</si>
  <si>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</si>
  <si>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</si>
  <si>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</si>
  <si>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</si>
  <si>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</si>
  <si>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</si>
  <si>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</si>
  <si>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</si>
  <si>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</si>
  <si>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</si>
  <si>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</si>
  <si>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</si>
  <si>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</si>
  <si>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</si>
  <si>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</si>
  <si>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</si>
  <si>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</si>
  <si>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</si>
  <si>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</si>
  <si>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</si>
  <si>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</si>
  <si>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</si>
  <si>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</si>
  <si>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</si>
  <si>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</si>
  <si>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</si>
  <si>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</si>
  <si>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</si>
  <si>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</si>
  <si>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</si>
  <si>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</si>
  <si>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</si>
  <si>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</si>
  <si>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</si>
  <si>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</si>
  <si>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</si>
  <si>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</si>
  <si>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</si>
  <si>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</si>
  <si>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</si>
  <si>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</si>
  <si>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</si>
  <si>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</si>
  <si>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</si>
  <si>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</si>
  <si>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</si>
  <si>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</si>
  <si>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</si>
  <si>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</si>
  <si>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</si>
  <si>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</si>
  <si>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</si>
  <si>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</si>
  <si>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</si>
  <si>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</si>
  <si>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</si>
  <si>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</si>
  <si>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</si>
  <si>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</si>
  <si>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</si>
  <si>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</si>
  <si>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</si>
  <si>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</si>
  <si>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</si>
  <si>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</si>
  <si>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</si>
  <si>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</si>
  <si>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</si>
  <si>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</si>
  <si>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</si>
  <si>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</si>
  <si>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</si>
  <si>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</si>
  <si>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</si>
  <si>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</si>
  <si>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</si>
  <si>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</si>
  <si>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</si>
  <si>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</si>
  <si>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</si>
  <si>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</si>
  <si>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</si>
  <si>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</si>
  <si>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</si>
  <si>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</si>
  <si>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</si>
  <si>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</si>
  <si>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</si>
  <si>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</si>
  <si>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</si>
  <si>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</si>
  <si>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</si>
  <si>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</si>
  <si>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</si>
  <si>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</si>
  <si>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</si>
  <si>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</si>
  <si>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</si>
  <si>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</si>
  <si>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</si>
  <si>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</si>
  <si>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</si>
  <si>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</si>
  <si>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</si>
  <si>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</si>
  <si>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</si>
  <si>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</si>
  <si>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</si>
  <si>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</si>
  <si>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</si>
  <si>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</si>
  <si>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</si>
  <si>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</si>
  <si>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</si>
  <si>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</si>
  <si>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</si>
  <si>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</si>
  <si>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</si>
  <si>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</si>
  <si>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</si>
  <si>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</si>
  <si>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</si>
  <si>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</si>
  <si>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</si>
  <si>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</si>
  <si>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</si>
  <si>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</si>
  <si>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</si>
  <si>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</si>
  <si>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</si>
  <si>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</si>
  <si>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</si>
  <si>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</si>
  <si>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</si>
  <si>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</si>
  <si>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</si>
  <si>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</si>
  <si>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</si>
  <si>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</si>
  <si>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</si>
  <si>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</si>
  <si>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</si>
  <si>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</si>
  <si>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</si>
  <si>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</si>
  <si>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</si>
  <si>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</si>
  <si>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</si>
  <si>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</si>
  <si>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</si>
  <si>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</si>
  <si>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</si>
  <si>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</si>
  <si>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</si>
  <si>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</si>
  <si>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</si>
  <si>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</si>
  <si>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</si>
  <si>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</si>
  <si>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</si>
  <si>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</si>
  <si>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</si>
  <si>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</si>
  <si>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</si>
  <si>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</si>
  <si>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</si>
  <si>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</si>
  <si>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</si>
  <si>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</si>
  <si>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</si>
  <si>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</si>
  <si>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</si>
  <si>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</si>
  <si>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</si>
  <si>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</si>
  <si>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</si>
  <si>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</si>
  <si>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</si>
  <si>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</si>
  <si>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</si>
  <si>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</si>
  <si>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</si>
  <si>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</si>
  <si>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</si>
  <si>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</si>
  <si>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</si>
  <si>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</si>
  <si>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</si>
  <si>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</si>
  <si>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</si>
  <si>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</si>
  <si>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</si>
  <si>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</si>
  <si>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</si>
  <si>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</si>
  <si>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</si>
  <si>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</si>
  <si>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</si>
  <si>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</si>
  <si>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</si>
  <si>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</si>
  <si>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</si>
  <si>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</si>
  <si>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</si>
  <si>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</si>
  <si>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</si>
  <si>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</si>
  <si>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</si>
  <si>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</si>
  <si>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</si>
  <si>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</si>
  <si>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</si>
  <si>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</si>
  <si>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</si>
  <si>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</si>
  <si>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</si>
  <si>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</si>
  <si>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</si>
  <si>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</si>
  <si>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</si>
  <si>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</si>
  <si>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</si>
  <si>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</si>
  <si>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</si>
  <si>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</si>
  <si>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</si>
  <si>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</si>
  <si>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</si>
  <si>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</si>
  <si>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</si>
  <si>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</si>
  <si>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</si>
  <si>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</si>
  <si>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</si>
  <si>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</si>
  <si>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</si>
  <si>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</si>
  <si>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</si>
  <si>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</si>
  <si>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</si>
  <si>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</si>
  <si>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</si>
  <si>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</si>
  <si>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</si>
  <si>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</si>
  <si>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</si>
  <si>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</si>
  <si>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</si>
  <si>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</si>
  <si>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</si>
  <si>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</si>
  <si>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</si>
  <si>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</si>
  <si>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</si>
  <si>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</si>
  <si>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</si>
  <si>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</si>
  <si>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</si>
  <si>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</si>
  <si>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</si>
  <si>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</si>
  <si>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</si>
  <si>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</si>
  <si>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</si>
  <si>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</si>
  <si>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</si>
  <si>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</si>
  <si>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</si>
  <si>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</si>
  <si>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</si>
  <si>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</si>
  <si>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</si>
  <si>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</si>
  <si>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</si>
  <si>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</si>
  <si>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</si>
  <si>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</si>
  <si>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</si>
  <si>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</si>
  <si>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</si>
  <si>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</si>
  <si>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</si>
  <si>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</si>
  <si>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</si>
  <si>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</si>
  <si>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</si>
  <si>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</si>
  <si>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</si>
  <si>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</si>
  <si>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</si>
  <si>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</si>
  <si>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</si>
  <si>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</si>
  <si>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</si>
  <si>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</si>
  <si>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</si>
  <si>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</si>
  <si>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</si>
  <si>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</si>
  <si>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</si>
  <si>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</si>
  <si>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</si>
  <si>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</si>
  <si>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</si>
  <si>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</si>
  <si>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</si>
  <si>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</si>
  <si>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</si>
  <si>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</si>
  <si>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</si>
  <si>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</si>
  <si>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</si>
  <si>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</si>
  <si>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</si>
  <si>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</si>
  <si>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</si>
  <si>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</si>
  <si>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</si>
  <si>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</si>
  <si>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</si>
  <si>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</si>
  <si>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</si>
  <si>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</si>
  <si>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</si>
  <si>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</si>
  <si>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</si>
  <si>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</si>
  <si>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</si>
  <si>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</si>
  <si>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</si>
  <si>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</si>
  <si>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</si>
  <si>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</si>
  <si>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</si>
  <si>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</si>
  <si>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</si>
  <si>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</si>
  <si>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</si>
  <si>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</si>
  <si>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</si>
  <si>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</si>
  <si>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</si>
  <si>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</si>
  <si>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</si>
  <si>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</si>
  <si>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</si>
  <si>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</si>
  <si>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</si>
  <si>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</si>
  <si>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</si>
  <si>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</si>
  <si>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</si>
  <si>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</si>
  <si>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</si>
  <si>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</si>
  <si>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</si>
  <si>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</si>
  <si>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</si>
  <si>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</si>
  <si>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</si>
  <si>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</si>
  <si>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</si>
  <si>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</si>
  <si>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</si>
  <si>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</si>
  <si>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</si>
  <si>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</si>
  <si>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</si>
  <si>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</si>
  <si>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</si>
  <si>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</si>
  <si>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</si>
  <si>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</si>
  <si>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</si>
  <si>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</si>
  <si>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</si>
  <si>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</si>
  <si>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</si>
  <si>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</si>
  <si>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</si>
  <si>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</si>
  <si>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</si>
  <si>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</si>
  <si>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</si>
  <si>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</si>
  <si>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</si>
  <si>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</si>
  <si>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</si>
  <si>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</si>
  <si>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</si>
  <si>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</si>
  <si>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</si>
  <si>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</si>
  <si>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</si>
  <si>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</si>
  <si>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</si>
  <si>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</si>
  <si>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</si>
  <si>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</si>
  <si>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</si>
  <si>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</si>
  <si>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</si>
  <si>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</si>
  <si>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</si>
  <si>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</si>
  <si>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</si>
  <si>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</si>
  <si>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</si>
  <si>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</si>
  <si>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</si>
  <si>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</si>
  <si>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</si>
  <si>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</si>
  <si>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</si>
  <si>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</si>
  <si>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</si>
  <si>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</si>
  <si>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</si>
  <si>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</si>
  <si>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</si>
  <si>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</si>
  <si>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</si>
  <si>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</si>
  <si>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</si>
  <si>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</si>
  <si>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</si>
  <si>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</si>
  <si>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</si>
  <si>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</si>
  <si>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</si>
  <si>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</si>
  <si>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</si>
  <si>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</si>
  <si>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</si>
  <si>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</si>
  <si>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</si>
  <si>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</si>
  <si>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</si>
  <si>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</si>
  <si>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</si>
  <si>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</si>
  <si>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</si>
  <si>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</si>
  <si>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</si>
  <si>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</si>
  <si>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</si>
  <si>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</si>
  <si>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</si>
  <si>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</si>
  <si>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</si>
  <si>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</si>
  <si>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</si>
  <si>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</si>
  <si>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</si>
  <si>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</si>
  <si>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</si>
  <si>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</si>
  <si>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</si>
  <si>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</si>
  <si>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</si>
  <si>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</si>
  <si>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</si>
  <si>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</si>
  <si>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</si>
  <si>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</si>
  <si>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</si>
  <si>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</si>
  <si>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</si>
  <si>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</si>
  <si>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</si>
  <si>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</si>
  <si>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</si>
  <si>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</si>
  <si>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</si>
  <si>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</si>
  <si>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</si>
  <si>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</si>
  <si>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</si>
  <si>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</si>
  <si>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</si>
  <si>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</si>
  <si>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</si>
  <si>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</si>
  <si>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</si>
  <si>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</si>
  <si>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</si>
  <si>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</si>
  <si>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</si>
  <si>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</si>
  <si>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</si>
  <si>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</si>
  <si>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</si>
  <si>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</si>
  <si>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</si>
  <si>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</si>
  <si>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</si>
  <si>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</si>
  <si>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</si>
  <si>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</si>
  <si>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</si>
  <si>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</si>
  <si>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</si>
  <si>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</si>
  <si>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</si>
  <si>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</si>
  <si>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</si>
  <si>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</si>
  <si>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</si>
  <si>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</si>
  <si>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</si>
  <si>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</si>
  <si>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</si>
  <si>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</si>
  <si>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</si>
  <si>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</si>
  <si>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</si>
  <si>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</si>
  <si>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</si>
  <si>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</si>
  <si>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</si>
  <si>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</si>
  <si>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</si>
  <si>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</si>
  <si>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</si>
  <si>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</si>
  <si>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</si>
  <si>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</si>
  <si>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</si>
  <si>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</si>
  <si>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</si>
  <si>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</si>
  <si>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</si>
  <si>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</si>
  <si>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</si>
  <si>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</si>
  <si>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</si>
  <si>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</si>
  <si>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</si>
  <si>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</si>
  <si>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</si>
  <si>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</si>
  <si>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</si>
  <si>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</si>
  <si>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</si>
  <si>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</si>
  <si>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</si>
  <si>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</si>
  <si>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</si>
  <si>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</si>
  <si>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</si>
  <si>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</si>
  <si>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</si>
  <si>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</si>
  <si>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</si>
  <si>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</si>
  <si>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</si>
  <si>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</si>
  <si>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</si>
  <si>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</si>
  <si>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</si>
  <si>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</si>
  <si>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</si>
  <si>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</si>
  <si>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</si>
  <si>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</si>
  <si>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</si>
  <si>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</si>
  <si>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</si>
  <si>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</si>
  <si>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</si>
  <si>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</si>
  <si>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</si>
  <si>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</si>
  <si>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</si>
  <si>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</si>
  <si>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</si>
  <si>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</si>
  <si>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</si>
  <si>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</si>
  <si>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</si>
  <si>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</si>
  <si>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</si>
  <si>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</si>
  <si>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</si>
  <si>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</si>
  <si>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</si>
  <si>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</si>
  <si>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</si>
  <si>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</si>
  <si>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</si>
  <si>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</si>
  <si>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</si>
  <si>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</si>
  <si>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</si>
  <si>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</si>
  <si>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</si>
  <si>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</si>
  <si>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</si>
  <si>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</si>
  <si>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</si>
  <si>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</si>
  <si>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</si>
  <si>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</si>
  <si>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</si>
  <si>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</si>
  <si>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</si>
  <si>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</si>
  <si>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</si>
  <si>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</si>
  <si>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</si>
  <si>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</si>
  <si>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</si>
  <si>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</si>
  <si>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</si>
  <si>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</si>
  <si>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</si>
  <si>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</si>
  <si>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</si>
  <si>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</si>
  <si>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</si>
  <si>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</si>
  <si>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</si>
  <si>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</si>
  <si>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</si>
  <si>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</si>
  <si>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</si>
  <si>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</si>
  <si>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</si>
  <si>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</si>
  <si>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</si>
  <si>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</si>
  <si>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</si>
  <si>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</si>
  <si>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</si>
  <si>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</si>
  <si>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</si>
  <si>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</si>
  <si>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</si>
  <si>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</si>
  <si>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</si>
  <si>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</si>
  <si>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</si>
  <si>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</si>
  <si>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</si>
  <si>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</si>
  <si>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</si>
  <si>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</si>
  <si>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</si>
  <si>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</si>
  <si>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</si>
  <si>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</si>
  <si>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</si>
  <si>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</si>
  <si>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</si>
  <si>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</si>
  <si>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</si>
  <si>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</si>
  <si>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</si>
  <si>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</si>
  <si>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</si>
  <si>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</si>
  <si>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</si>
  <si>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</si>
  <si>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</si>
  <si>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</si>
  <si>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</si>
  <si>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</si>
  <si>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</si>
  <si>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</si>
  <si>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</si>
  <si>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</si>
  <si>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</si>
  <si>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</si>
  <si>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</si>
  <si>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</si>
  <si>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</si>
  <si>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</si>
  <si>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</si>
  <si>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</si>
  <si>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</si>
  <si>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</si>
  <si>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</si>
  <si>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</si>
  <si>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</si>
  <si>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</si>
  <si>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</si>
  <si>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</si>
  <si>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</si>
  <si>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</si>
  <si>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</si>
  <si>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</si>
  <si>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</si>
  <si>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</si>
  <si>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</si>
  <si>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</si>
  <si>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</si>
  <si>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</si>
  <si>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</si>
  <si>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</si>
  <si>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</si>
  <si>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</si>
  <si>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</si>
  <si>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</si>
  <si>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</si>
  <si>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</si>
  <si>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</si>
  <si>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</si>
  <si>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</si>
  <si>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</si>
  <si>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</si>
  <si>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</si>
  <si>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</si>
  <si>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</si>
  <si>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</si>
  <si>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</si>
  <si>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</si>
  <si>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</si>
  <si>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</si>
  <si>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</si>
  <si>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</si>
  <si>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</si>
  <si>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</si>
  <si>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</si>
  <si>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</si>
  <si>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</si>
  <si>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</si>
  <si>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</si>
  <si>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</si>
  <si>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</si>
  <si>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</si>
  <si>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</si>
  <si>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</si>
  <si>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</si>
  <si>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</si>
  <si>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</si>
  <si>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</si>
  <si>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</si>
  <si>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</si>
  <si>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</si>
  <si>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</si>
  <si>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</si>
  <si>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</si>
  <si>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</si>
  <si>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</si>
  <si>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</si>
  <si>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</si>
  <si>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</si>
  <si>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</si>
  <si>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</si>
  <si>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</si>
  <si>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</si>
  <si>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</si>
  <si>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</si>
  <si>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</si>
  <si>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</si>
  <si>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</si>
  <si>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</si>
  <si>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</si>
  <si>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</si>
  <si>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</si>
  <si>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</si>
  <si>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</si>
  <si>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</si>
  <si>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</si>
  <si>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</si>
  <si>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</si>
  <si>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</si>
  <si>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</si>
  <si>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</si>
  <si>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</si>
  <si>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</si>
  <si>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</si>
  <si>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</si>
  <si>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</si>
  <si>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</si>
  <si>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</si>
  <si>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</si>
  <si>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</si>
  <si>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</si>
  <si>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</si>
  <si>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</si>
  <si>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</si>
  <si>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</si>
  <si>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</si>
  <si>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</si>
  <si>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</si>
  <si>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</si>
  <si>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</si>
  <si>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</si>
  <si>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</si>
  <si>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</si>
  <si>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</si>
  <si>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</si>
  <si>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</si>
  <si>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</si>
  <si>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</si>
  <si>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</si>
  <si>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</si>
  <si>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</si>
  <si>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</si>
  <si>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</si>
  <si>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</si>
  <si>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</si>
  <si>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</si>
  <si>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</si>
  <si>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</si>
  <si>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</si>
  <si>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</si>
  <si>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</si>
  <si>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</si>
  <si>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</si>
  <si>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</si>
  <si>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</si>
  <si>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</si>
  <si>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</si>
  <si>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</si>
  <si>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</si>
  <si>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</si>
  <si>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</si>
  <si>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</si>
  <si>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</si>
  <si>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</si>
  <si>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</si>
  <si>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</si>
  <si>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</si>
  <si>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</si>
  <si>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</si>
  <si>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</si>
  <si>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</si>
  <si>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</si>
  <si>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</si>
  <si>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</si>
  <si>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</si>
  <si>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</si>
  <si>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</si>
  <si>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</si>
  <si>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</si>
  <si>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</si>
  <si>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</si>
  <si>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</si>
  <si>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</si>
  <si>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</si>
  <si>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</si>
  <si>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</si>
  <si>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</si>
  <si>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</si>
  <si>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</si>
  <si>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</si>
  <si>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</si>
  <si>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</si>
  <si>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</si>
  <si>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</si>
  <si>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</si>
  <si>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</si>
  <si>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</si>
  <si>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</si>
  <si>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</si>
  <si>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</si>
  <si>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</si>
  <si>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</si>
  <si>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</si>
  <si>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</si>
  <si>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</si>
  <si>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</si>
  <si>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</si>
  <si>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</si>
  <si>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</si>
  <si>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</si>
  <si>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</si>
  <si>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</si>
  <si>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</si>
  <si>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</si>
  <si>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</si>
  <si>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</si>
  <si>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</si>
  <si>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</si>
  <si>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</si>
  <si>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</si>
  <si>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</si>
  <si>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</si>
  <si>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</si>
  <si>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</si>
  <si>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</si>
  <si>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</si>
  <si>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</si>
  <si>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</si>
  <si>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</si>
  <si>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</si>
  <si>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</si>
  <si>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</si>
  <si>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</si>
  <si>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</si>
  <si>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</si>
  <si>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</si>
  <si>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</si>
  <si>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</si>
  <si>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</si>
  <si>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</si>
  <si>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</si>
  <si>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</si>
  <si>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</si>
  <si>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</si>
  <si>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</si>
  <si>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</si>
  <si>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</si>
  <si>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</si>
  <si>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</si>
  <si>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</si>
  <si>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</si>
  <si>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</si>
  <si>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</si>
  <si>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</si>
  <si>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</si>
  <si>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</si>
  <si>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</si>
  <si>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</si>
  <si>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</si>
  <si>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</si>
  <si>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</si>
  <si>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</si>
  <si>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</si>
  <si>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</si>
  <si>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</si>
  <si>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</si>
  <si>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</si>
  <si>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</si>
  <si>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</si>
  <si>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</si>
  <si>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</si>
  <si>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</si>
  <si>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</si>
  <si>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</si>
  <si>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</si>
  <si>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</si>
  <si>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</si>
  <si>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</si>
  <si>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</si>
  <si>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</si>
  <si>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</si>
  <si>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</si>
  <si>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</si>
  <si>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</si>
  <si>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</si>
  <si>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</si>
  <si>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</si>
  <si>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</si>
  <si>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</si>
  <si>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</si>
  <si>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</si>
  <si>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</si>
  <si>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</si>
  <si>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</si>
  <si>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</si>
  <si>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</si>
  <si>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</si>
  <si>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</si>
  <si>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</si>
  <si>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</si>
  <si>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</si>
  <si>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</si>
  <si>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</si>
  <si>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</si>
  <si>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</si>
  <si>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</si>
  <si>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</si>
  <si>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</si>
  <si>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</si>
  <si>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</si>
  <si>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</si>
  <si>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</si>
  <si>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</si>
  <si>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</si>
  <si>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</si>
  <si>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</si>
  <si>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</si>
  <si>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</si>
  <si>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</si>
  <si>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</si>
  <si>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</si>
  <si>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</si>
  <si>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</si>
  <si>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</si>
  <si>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</si>
  <si>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</si>
  <si>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</si>
  <si>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</si>
  <si>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</si>
  <si>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</si>
  <si>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</si>
  <si>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</si>
  <si>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</si>
  <si>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</si>
  <si>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</si>
  <si>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</si>
  <si>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</si>
  <si>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</si>
  <si>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</si>
  <si>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</si>
  <si>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</si>
  <si>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</si>
  <si>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</si>
  <si>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</si>
  <si>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</si>
  <si>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</si>
  <si>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</si>
  <si>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</si>
  <si>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</si>
  <si>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</si>
  <si>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</si>
  <si>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</si>
  <si>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</si>
  <si>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</si>
  <si>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</si>
  <si>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</si>
  <si>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</si>
  <si>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</si>
  <si>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</si>
  <si>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</si>
  <si>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</si>
  <si>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</si>
  <si>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</si>
  <si>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</si>
  <si>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</si>
  <si>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</si>
  <si>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</si>
  <si>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</si>
  <si>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</si>
  <si>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</si>
  <si>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</si>
  <si>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</si>
  <si>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</si>
  <si>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</si>
  <si>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</si>
  <si>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</si>
  <si>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</si>
  <si>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</si>
  <si>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</si>
  <si>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</si>
  <si>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</si>
  <si>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</si>
  <si>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</si>
  <si>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</si>
  <si>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</si>
  <si>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</si>
  <si>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</si>
  <si>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</si>
  <si>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</si>
  <si>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</si>
  <si>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</si>
  <si>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</si>
  <si>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</si>
  <si>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</si>
  <si>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</si>
  <si>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</si>
  <si>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</si>
  <si>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</si>
  <si>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</si>
  <si>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</si>
  <si>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</si>
  <si>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</si>
  <si>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</si>
  <si>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</si>
  <si>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</si>
  <si>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</si>
  <si>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</si>
  <si>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</si>
  <si>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</si>
  <si>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</si>
  <si>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</si>
  <si>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</si>
  <si>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</si>
  <si>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</si>
  <si>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</si>
  <si>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</si>
  <si>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</si>
  <si>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</si>
  <si>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</si>
  <si>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</si>
  <si>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</si>
  <si>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</si>
  <si>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</si>
  <si>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</si>
  <si>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</si>
  <si>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</si>
  <si>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</si>
  <si>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</si>
  <si>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</si>
  <si>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</si>
  <si>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</si>
  <si>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</si>
  <si>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</si>
  <si>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</si>
  <si>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</si>
  <si>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</si>
  <si>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</si>
  <si>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</si>
  <si>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</si>
  <si>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</si>
  <si>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</si>
  <si>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</si>
  <si>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</si>
  <si>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</si>
  <si>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</si>
  <si>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</si>
  <si>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</si>
  <si>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</si>
  <si>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</si>
  <si>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</si>
  <si>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</si>
  <si>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</si>
  <si>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</si>
  <si>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</si>
  <si>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</si>
  <si>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</si>
  <si>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</si>
  <si>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</si>
  <si>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</si>
  <si>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</si>
  <si>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</si>
  <si>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</si>
  <si>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</si>
  <si>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</si>
  <si>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</si>
  <si>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</si>
  <si>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</si>
  <si>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</si>
  <si>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</si>
  <si>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</si>
  <si>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</si>
  <si>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</si>
  <si>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</si>
  <si>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</si>
  <si>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</si>
  <si>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</si>
  <si>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</si>
  <si>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</si>
  <si>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</si>
  <si>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</si>
  <si>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</si>
  <si>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</si>
  <si>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</si>
  <si>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</si>
  <si>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</si>
  <si>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</si>
  <si>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</si>
  <si>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</si>
  <si>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</si>
  <si>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</si>
  <si>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</si>
  <si>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</si>
  <si>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</si>
  <si>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</si>
  <si>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</si>
  <si>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</si>
  <si>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</si>
  <si>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</si>
  <si>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</si>
  <si>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</si>
  <si>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</si>
  <si>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</si>
  <si>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</si>
  <si>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</si>
  <si>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</si>
  <si>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</si>
  <si>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</si>
  <si>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</si>
  <si>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</si>
  <si>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</si>
  <si>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</si>
  <si>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</si>
  <si>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</si>
  <si>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</si>
  <si>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</si>
  <si>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</si>
  <si>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</si>
  <si>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</si>
  <si>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</si>
  <si>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</si>
  <si>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</si>
  <si>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</si>
  <si>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</si>
  <si>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</si>
  <si>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</si>
  <si>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</si>
  <si>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</si>
  <si>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</si>
  <si>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</si>
  <si>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</si>
  <si>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</si>
  <si>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</si>
  <si>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</si>
  <si>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</si>
  <si>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</si>
  <si>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</si>
  <si>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</si>
  <si>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</si>
  <si>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</si>
  <si>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</si>
  <si>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</si>
  <si>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</si>
  <si>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</si>
  <si>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</si>
  <si>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</si>
  <si>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</si>
  <si>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</si>
  <si>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</si>
  <si>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</si>
  <si>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</si>
  <si>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</si>
  <si>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</si>
  <si>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</si>
  <si>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</si>
  <si>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</si>
  <si>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</si>
  <si>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</si>
  <si>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</si>
  <si>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</si>
  <si>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</si>
  <si>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</si>
  <si>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</si>
  <si>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</si>
  <si>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</si>
  <si>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</si>
  <si>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</si>
  <si>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</si>
  <si>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</si>
  <si>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</si>
  <si>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</si>
  <si>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</si>
  <si>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</si>
  <si>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</si>
  <si>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</si>
  <si>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</si>
  <si>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</si>
  <si>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</si>
  <si>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</si>
  <si>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</si>
  <si>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</si>
  <si>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</si>
  <si>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</si>
  <si>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</si>
  <si>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</si>
  <si>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</si>
  <si>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</si>
  <si>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</si>
  <si>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</si>
  <si>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</si>
  <si>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</si>
  <si>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</si>
  <si>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</si>
  <si>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</si>
  <si>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</si>
  <si>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</si>
  <si>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</si>
  <si>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</si>
  <si>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</si>
  <si>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</si>
  <si>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</si>
  <si>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</si>
  <si>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</si>
  <si>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</si>
  <si>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</si>
  <si>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</si>
  <si>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</si>
  <si>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</si>
  <si>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</si>
  <si>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</si>
  <si>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</si>
  <si>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</si>
  <si>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</si>
  <si>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</si>
  <si>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</si>
  <si>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</si>
  <si>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</si>
  <si>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</si>
  <si>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</si>
  <si>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</si>
  <si>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</si>
  <si>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</si>
  <si>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</si>
  <si>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</si>
  <si>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</si>
  <si>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</si>
  <si>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</si>
  <si>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</si>
  <si>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</si>
  <si>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</si>
  <si>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</si>
  <si>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</si>
  <si>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</si>
  <si>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</si>
  <si>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</si>
  <si>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</si>
  <si>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</si>
  <si>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</si>
  <si>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</si>
  <si>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</si>
  <si>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</si>
  <si>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</si>
  <si>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</si>
  <si>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</si>
  <si>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</si>
  <si>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</si>
  <si>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</si>
  <si>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</si>
  <si>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</si>
  <si>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</si>
  <si>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</si>
  <si>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</si>
  <si>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</si>
  <si>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</si>
  <si>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</si>
  <si>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</si>
  <si>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</si>
  <si>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</si>
  <si>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</si>
  <si>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</si>
  <si>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</si>
  <si>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</si>
  <si>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</si>
  <si>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</si>
  <si>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</si>
  <si>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</si>
  <si>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</si>
  <si>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</si>
  <si>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</si>
  <si>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</si>
  <si>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</si>
  <si>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</si>
  <si>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</si>
  <si>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</si>
  <si>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</si>
  <si>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</si>
  <si>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</si>
  <si>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</si>
  <si>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</si>
  <si>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</si>
  <si>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</si>
  <si>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</si>
  <si>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</si>
  <si>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</si>
  <si>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</si>
  <si>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</si>
  <si>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</si>
  <si>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</si>
  <si>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</si>
  <si>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</si>
  <si>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</si>
  <si>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</si>
  <si>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</si>
  <si>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</si>
  <si>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</si>
  <si>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</si>
  <si>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</si>
  <si>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</si>
  <si>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</si>
  <si>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</si>
  <si>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</si>
  <si>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</si>
  <si>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</si>
  <si>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</si>
  <si>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</si>
  <si>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</si>
  <si>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</si>
  <si>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</si>
  <si>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</si>
  <si>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</si>
  <si>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</si>
  <si>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</si>
  <si>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</si>
  <si>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</si>
  <si>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</si>
  <si>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</si>
  <si>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</si>
  <si>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</si>
  <si>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</si>
  <si>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</si>
  <si>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</si>
  <si>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</si>
  <si>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</si>
  <si>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</si>
  <si>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</si>
  <si>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</si>
  <si>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</si>
  <si>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</si>
  <si>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</si>
  <si>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</si>
  <si>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</si>
  <si>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</si>
  <si>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</si>
  <si>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</si>
  <si>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</si>
  <si>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</si>
  <si>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</si>
  <si>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</si>
  <si>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</si>
  <si>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</si>
  <si>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</si>
  <si>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</si>
  <si>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</si>
  <si>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</si>
  <si>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</si>
  <si>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</si>
  <si>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</si>
  <si>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</si>
  <si>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</si>
  <si>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</si>
  <si>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</si>
  <si>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</si>
  <si>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</si>
  <si>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</si>
  <si>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</si>
  <si>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</si>
  <si>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</si>
  <si>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</si>
  <si>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</si>
  <si>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</si>
  <si>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</si>
  <si>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</si>
  <si>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</si>
  <si>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</si>
  <si>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</si>
  <si>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</si>
  <si>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</si>
  <si>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</si>
  <si>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</si>
  <si>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</si>
  <si>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</si>
  <si>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</si>
  <si>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</si>
  <si>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</si>
  <si>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</si>
  <si>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</si>
  <si>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</si>
  <si>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</si>
  <si>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</si>
  <si>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</si>
  <si>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</si>
  <si>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</si>
  <si>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</si>
  <si>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</si>
  <si>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</si>
  <si>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</si>
  <si>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</si>
  <si>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</si>
  <si>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</si>
  <si>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</si>
  <si>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</si>
  <si>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</si>
  <si>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</si>
  <si>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</si>
  <si>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</si>
  <si>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</si>
  <si>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</si>
  <si>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</si>
  <si>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</si>
  <si>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</si>
  <si>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</si>
  <si>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</si>
  <si>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</si>
  <si>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</si>
  <si>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</si>
  <si>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</si>
  <si>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</si>
  <si>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</si>
  <si>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</si>
  <si>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</si>
  <si>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</si>
  <si>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</si>
  <si>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</si>
  <si>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</si>
  <si>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</si>
  <si>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</si>
  <si>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</si>
  <si>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</si>
  <si>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</si>
  <si>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</si>
  <si>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</si>
  <si>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</si>
  <si>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</si>
  <si>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</si>
  <si>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</si>
  <si>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</si>
  <si>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</si>
  <si>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</si>
  <si>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</si>
  <si>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</si>
  <si>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</si>
  <si>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</si>
  <si>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</si>
  <si>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</si>
  <si>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</si>
  <si>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</si>
  <si>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</si>
  <si>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</si>
  <si>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</si>
  <si>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</si>
  <si>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</si>
  <si>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</si>
  <si>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</si>
  <si>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</si>
  <si>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</si>
  <si>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</si>
  <si>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</si>
  <si>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</si>
  <si>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</si>
  <si>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</si>
  <si>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</si>
  <si>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</si>
  <si>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</si>
  <si>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</si>
  <si>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</si>
  <si>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</si>
  <si>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</si>
  <si>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</si>
  <si>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</si>
  <si>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</si>
  <si>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</si>
  <si>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</si>
  <si>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</si>
  <si>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</si>
  <si>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</si>
  <si>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</si>
  <si>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</si>
  <si>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</si>
  <si>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</si>
  <si>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</si>
  <si>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</si>
  <si>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</si>
  <si>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</si>
  <si>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</si>
  <si>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</si>
  <si>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</si>
  <si>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</si>
  <si>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</si>
  <si>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</si>
  <si>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</si>
  <si>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</si>
  <si>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</si>
  <si>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</si>
  <si>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</si>
  <si>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</si>
  <si>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</si>
  <si>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</si>
  <si>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</si>
  <si>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</si>
  <si>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</si>
  <si>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</si>
  <si>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</si>
  <si>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</si>
  <si>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</si>
  <si>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</si>
  <si>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</si>
  <si>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</si>
  <si>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</si>
  <si>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</si>
  <si>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</si>
  <si>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</si>
  <si>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</si>
  <si>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</si>
  <si>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</si>
  <si>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</si>
  <si>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</si>
  <si>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</si>
  <si>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</si>
  <si>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</si>
  <si>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</si>
  <si>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</si>
  <si>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</si>
  <si>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</si>
  <si>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</si>
  <si>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</si>
  <si>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</si>
  <si>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</si>
  <si>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</si>
  <si>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</si>
  <si>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</si>
  <si>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</si>
  <si>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</si>
  <si>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</si>
  <si>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</si>
  <si>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</si>
  <si>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</si>
  <si>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</si>
  <si>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</si>
  <si>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</si>
  <si>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</si>
  <si>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</si>
  <si>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</si>
  <si>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</si>
  <si>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</si>
  <si>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</si>
  <si>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</si>
  <si>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</si>
  <si>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</si>
  <si>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</si>
  <si>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</si>
  <si>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</si>
  <si>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</si>
  <si>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</si>
  <si>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</si>
  <si>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</si>
  <si>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</si>
  <si>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</si>
  <si>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</si>
  <si>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</si>
  <si>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</si>
  <si>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</si>
  <si>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</si>
  <si>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</si>
  <si>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</si>
  <si>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</si>
  <si>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</si>
  <si>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</si>
  <si>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</si>
  <si>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</si>
  <si>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</si>
  <si>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</si>
  <si>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</si>
  <si>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</si>
  <si>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</si>
  <si>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</si>
  <si>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</si>
  <si>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</si>
  <si>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</si>
  <si>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</si>
  <si>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</si>
  <si>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</si>
  <si>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</si>
  <si>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</si>
  <si>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</si>
  <si>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</si>
  <si>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</si>
  <si>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</si>
  <si>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</si>
  <si>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</si>
  <si>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</si>
  <si>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</si>
  <si>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</si>
  <si>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</si>
  <si>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</si>
  <si>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</si>
  <si>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</si>
  <si>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</si>
  <si>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</si>
  <si>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</si>
  <si>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</si>
  <si>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</si>
  <si>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</si>
  <si>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</si>
  <si>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</si>
  <si>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</si>
  <si>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</si>
  <si>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</si>
  <si>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</si>
  <si>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</si>
  <si>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</si>
  <si>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</si>
  <si>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</si>
  <si>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</si>
  <si>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</si>
  <si>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</si>
  <si>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</si>
  <si>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</si>
  <si>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</si>
  <si>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</si>
  <si>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</si>
  <si>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</si>
  <si>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</si>
  <si>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</si>
  <si>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</si>
  <si>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</si>
  <si>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</si>
  <si>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</si>
  <si>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</si>
  <si>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</si>
  <si>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</si>
  <si>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</si>
  <si>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</si>
  <si>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</si>
  <si>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</si>
  <si>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</si>
  <si>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</si>
  <si>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</si>
  <si>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</si>
  <si>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</si>
  <si>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</si>
  <si>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</si>
  <si>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</si>
  <si>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</si>
  <si>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</si>
  <si>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</si>
  <si>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</si>
  <si>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</si>
  <si>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</si>
  <si>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</si>
  <si>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</si>
  <si>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</si>
  <si>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</si>
  <si>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</si>
  <si>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</si>
  <si>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</si>
  <si>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</si>
  <si>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</si>
  <si>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</si>
  <si>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</si>
  <si>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</si>
  <si>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</si>
  <si>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</si>
  <si>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</si>
  <si>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</si>
  <si>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</si>
  <si>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</si>
  <si>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</si>
  <si>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</si>
  <si>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</si>
  <si>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</si>
  <si>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</si>
  <si>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</si>
  <si>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</si>
  <si>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</si>
  <si>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</si>
  <si>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</si>
  <si>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</si>
  <si>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</si>
  <si>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</si>
  <si>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</si>
  <si>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</si>
  <si>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</si>
  <si>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</si>
  <si>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</si>
  <si>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</si>
  <si>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</si>
  <si>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</si>
  <si>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</si>
  <si>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</si>
  <si>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</si>
  <si>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</si>
  <si>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</si>
  <si>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</si>
  <si>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</si>
  <si>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</si>
  <si>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</si>
  <si>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</si>
  <si>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</si>
  <si>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</si>
  <si>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</si>
  <si>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</si>
  <si>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</si>
  <si>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</si>
  <si>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</si>
  <si>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</si>
  <si>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</si>
  <si>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</si>
  <si>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</si>
  <si>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</si>
  <si>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</si>
  <si>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</si>
  <si>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</si>
  <si>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</si>
  <si>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</si>
  <si>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</si>
  <si>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</si>
  <si>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</si>
  <si>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</si>
  <si>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</si>
  <si>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</si>
  <si>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</si>
  <si>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</si>
  <si>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</si>
  <si>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</si>
  <si>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</si>
  <si>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</si>
  <si>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</si>
  <si>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</si>
  <si>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</si>
  <si>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</si>
  <si>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</si>
  <si>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</si>
  <si>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</si>
  <si>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</si>
  <si>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</si>
  <si>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</si>
  <si>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</si>
  <si>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</si>
  <si>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</si>
  <si>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</si>
  <si>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</si>
  <si>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</si>
  <si>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</si>
  <si>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</si>
  <si>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</si>
  <si>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</si>
  <si>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</si>
  <si>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</si>
  <si>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</si>
  <si>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</si>
  <si>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</si>
  <si>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</si>
  <si>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</si>
  <si>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</si>
  <si>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</si>
  <si>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</si>
  <si>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</si>
  <si>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</si>
  <si>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</si>
  <si>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</si>
  <si>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</si>
  <si>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</si>
  <si>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</si>
  <si>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</si>
  <si>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</si>
  <si>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</si>
  <si>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</si>
  <si>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</si>
  <si>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</si>
  <si>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</si>
  <si>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</si>
  <si>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</si>
  <si>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</si>
  <si>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</si>
  <si>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</si>
  <si>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</si>
  <si>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</si>
  <si>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</si>
  <si>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</si>
  <si>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</si>
  <si>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</si>
  <si>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</si>
  <si>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</si>
  <si>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</si>
  <si>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</si>
  <si>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</si>
  <si>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</si>
  <si>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</si>
  <si>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</si>
  <si>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</si>
  <si>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</si>
  <si>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</si>
  <si>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</si>
  <si>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</si>
  <si>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</si>
  <si>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</si>
  <si>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</si>
  <si>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</si>
  <si>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</si>
  <si>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</si>
  <si>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</si>
  <si>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</si>
  <si>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</si>
  <si>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</si>
  <si>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</si>
  <si>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</si>
  <si>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</si>
  <si>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</si>
  <si>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</si>
  <si>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</si>
  <si>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</si>
  <si>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</si>
  <si>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</si>
  <si>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</si>
  <si>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</si>
  <si>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</si>
  <si>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</si>
  <si>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</si>
  <si>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</si>
  <si>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</si>
  <si>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</si>
  <si>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</si>
  <si>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</si>
  <si>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</si>
  <si>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</si>
  <si>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</si>
  <si>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</si>
  <si>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</si>
  <si>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</si>
  <si>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</si>
  <si>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</si>
  <si>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</si>
  <si>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</si>
  <si>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</si>
  <si>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</si>
  <si>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</si>
  <si>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</si>
  <si>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</si>
  <si>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</si>
  <si>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</si>
  <si>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</si>
  <si>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</si>
  <si>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</si>
  <si>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</si>
  <si>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</si>
  <si>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</si>
  <si>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</si>
  <si>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</si>
  <si>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</si>
  <si>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</si>
  <si>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</si>
  <si>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</si>
  <si>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</si>
  <si>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</si>
  <si>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</si>
  <si>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</si>
  <si>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</si>
  <si>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</si>
  <si>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</si>
  <si>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</si>
  <si>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</si>
  <si>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</si>
  <si>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</si>
  <si>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</si>
  <si>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</si>
  <si>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</si>
  <si>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</si>
  <si>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</si>
  <si>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</si>
  <si>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</si>
  <si>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</si>
  <si>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</si>
  <si>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</si>
  <si>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</si>
  <si>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</si>
  <si>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</si>
  <si>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</si>
  <si>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</si>
  <si>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</si>
  <si>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</si>
  <si>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</si>
  <si>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</si>
  <si>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</si>
  <si>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</si>
  <si>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</si>
  <si>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</si>
  <si>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</si>
  <si>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</si>
  <si>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</si>
  <si>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</si>
  <si>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</si>
  <si>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</si>
  <si>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</si>
  <si>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</si>
  <si>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</si>
  <si>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</si>
  <si>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</si>
  <si>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</si>
  <si>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</si>
  <si>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</si>
  <si>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</si>
  <si>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</si>
  <si>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</si>
  <si>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</si>
  <si>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</si>
  <si>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</si>
  <si>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</si>
  <si>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</si>
  <si>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</si>
  <si>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</si>
  <si>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</si>
  <si>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</si>
  <si>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</si>
  <si>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</si>
  <si>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</si>
  <si>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</si>
  <si>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</si>
  <si>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</si>
  <si>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</si>
  <si>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</si>
  <si>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</si>
  <si>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</si>
  <si>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</si>
  <si>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</si>
  <si>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</si>
  <si>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</si>
  <si>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</si>
  <si>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</si>
  <si>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</si>
  <si>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</si>
  <si>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</si>
  <si>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</si>
  <si>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</si>
  <si>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</si>
  <si>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</si>
  <si>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</si>
  <si>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</si>
  <si>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</si>
  <si>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</si>
  <si>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</si>
  <si>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</si>
  <si>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</si>
  <si>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</si>
  <si>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</si>
  <si>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</si>
  <si>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</si>
  <si>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</si>
  <si>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</si>
  <si>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</si>
  <si>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</si>
  <si>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</si>
  <si>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</si>
  <si>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</si>
  <si>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</si>
  <si>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</si>
  <si>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</si>
  <si>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</si>
  <si>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</si>
  <si>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</si>
  <si>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</si>
  <si>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</si>
  <si>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</si>
  <si>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</si>
  <si>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</si>
  <si>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</si>
  <si>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</si>
  <si>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</si>
  <si>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</si>
  <si>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</si>
  <si>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</si>
  <si>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</si>
  <si>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</si>
  <si>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</si>
  <si>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</si>
  <si>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</si>
  <si>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</si>
  <si>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</si>
  <si>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</si>
  <si>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</si>
  <si>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</si>
  <si>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</si>
  <si>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</si>
  <si>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</si>
  <si>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</si>
  <si>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</si>
  <si>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</si>
  <si>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</si>
  <si>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</si>
  <si>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</si>
  <si>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</si>
  <si>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</si>
  <si>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</si>
  <si>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</si>
  <si>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</si>
  <si>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</si>
  <si>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</si>
  <si>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</si>
  <si>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</si>
  <si>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</si>
  <si>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</si>
  <si>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</si>
  <si>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</si>
  <si>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</si>
  <si>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</si>
  <si>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</si>
  <si>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</si>
  <si>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</si>
  <si>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</si>
  <si>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</si>
  <si>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</si>
  <si>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</si>
  <si>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</si>
  <si>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</si>
  <si>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</si>
  <si>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</si>
  <si>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</si>
  <si>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</si>
  <si>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</si>
  <si>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</si>
  <si>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</si>
  <si>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</si>
  <si>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</si>
  <si>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</si>
  <si>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</si>
  <si>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</si>
  <si>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</si>
  <si>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</si>
  <si>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</si>
  <si>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</si>
  <si>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</si>
  <si>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</si>
  <si>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</si>
  <si>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</si>
  <si>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</si>
  <si>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</si>
  <si>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</si>
  <si>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</si>
  <si>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</si>
  <si>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</si>
  <si>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</si>
  <si>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</si>
  <si>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</si>
  <si>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</si>
  <si>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</si>
  <si>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</si>
  <si>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</si>
  <si>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</si>
  <si>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</si>
  <si>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</si>
  <si>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</si>
  <si>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</si>
  <si>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</si>
  <si>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</si>
  <si>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</si>
  <si>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</si>
  <si>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</si>
  <si>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</si>
  <si>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</si>
  <si>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</si>
  <si>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</si>
  <si>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</si>
  <si>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</si>
  <si>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</si>
  <si>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</si>
  <si>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</si>
  <si>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</si>
  <si>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</si>
  <si>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</si>
  <si>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</si>
  <si>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</si>
  <si>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</si>
  <si>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</si>
  <si>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</si>
  <si>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</si>
  <si>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</si>
  <si>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</si>
  <si>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</si>
  <si>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</si>
  <si>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</si>
  <si>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</si>
  <si>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</si>
  <si>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</si>
  <si>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</si>
  <si>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</si>
  <si>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</si>
  <si>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</si>
  <si>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</si>
  <si>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</si>
  <si>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</si>
  <si>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</si>
  <si>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</si>
  <si>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</si>
  <si>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</si>
  <si>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</si>
  <si>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</si>
  <si>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</si>
  <si>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</si>
  <si>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</si>
  <si>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</si>
  <si>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</si>
  <si>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</si>
  <si>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</si>
  <si>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</si>
  <si>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</si>
  <si>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</si>
  <si>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</si>
  <si>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</si>
  <si>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</si>
  <si>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</si>
  <si>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</si>
  <si>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</si>
  <si>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</si>
  <si>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</si>
  <si>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</si>
  <si>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</si>
  <si>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</si>
  <si>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</si>
  <si>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</si>
  <si>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</si>
  <si>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</si>
  <si>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</si>
  <si>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</si>
  <si>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</si>
  <si>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</si>
  <si>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</si>
  <si>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</si>
  <si>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</si>
  <si>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</si>
  <si>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</si>
  <si>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</si>
  <si>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</si>
  <si>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</si>
  <si>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</si>
  <si>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</si>
  <si>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</si>
  <si>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</si>
  <si>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</si>
  <si>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</si>
  <si>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</si>
  <si>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</si>
  <si>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</si>
  <si>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</si>
  <si>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</si>
  <si>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</si>
  <si>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</si>
  <si>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</si>
  <si>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</si>
  <si>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</si>
  <si>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</si>
  <si>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</si>
  <si>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</si>
  <si>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</si>
  <si>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</si>
  <si>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</si>
  <si>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</si>
  <si>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</si>
  <si>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</si>
  <si>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</si>
  <si>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</si>
  <si>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</si>
  <si>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</si>
  <si>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</si>
  <si>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</si>
  <si>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</si>
  <si>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</si>
  <si>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</si>
  <si>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</si>
  <si>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</si>
  <si>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</si>
  <si>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</si>
  <si>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</si>
  <si>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</si>
  <si>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</si>
  <si>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</si>
  <si>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</si>
  <si>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</si>
  <si>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</si>
  <si>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</si>
  <si>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</si>
  <si>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</si>
  <si>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</si>
  <si>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</si>
  <si>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</si>
  <si>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</si>
  <si>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</si>
  <si>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</si>
  <si>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</si>
  <si>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</si>
  <si>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</si>
  <si>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</si>
  <si>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</si>
  <si>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</si>
  <si>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</si>
  <si>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</si>
  <si>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</si>
  <si>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</si>
  <si>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</si>
  <si>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</si>
  <si>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</si>
  <si>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</si>
  <si>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</si>
  <si>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</si>
  <si>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</si>
  <si>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</si>
  <si>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</si>
  <si>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</si>
  <si>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</si>
  <si>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</si>
  <si>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</si>
  <si>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</si>
  <si>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</si>
  <si>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</si>
  <si>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</si>
  <si>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</si>
  <si>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</si>
  <si>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</si>
  <si>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</si>
  <si>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</si>
  <si>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</si>
  <si>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</si>
  <si>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</si>
  <si>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</si>
  <si>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</si>
  <si>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</si>
  <si>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</si>
  <si>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</si>
  <si>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</si>
  <si>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</si>
  <si>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</si>
  <si>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</si>
  <si>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</si>
  <si>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</si>
  <si>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</si>
  <si>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</si>
  <si>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</si>
  <si>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</si>
  <si>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</si>
  <si>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</si>
  <si>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</si>
  <si>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</si>
  <si>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</si>
  <si>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</si>
  <si>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</si>
  <si>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</si>
  <si>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</si>
  <si>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</si>
  <si>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</si>
  <si>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</si>
  <si>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</si>
  <si>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</si>
  <si>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</si>
  <si>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</si>
  <si>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</si>
  <si>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</si>
  <si>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</si>
  <si>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</si>
  <si>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</si>
  <si>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</si>
  <si>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</si>
  <si>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</si>
  <si>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</si>
  <si>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</si>
  <si>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</si>
  <si>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</si>
  <si>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</si>
  <si>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</si>
  <si>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</si>
  <si>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</si>
  <si>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</si>
  <si>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</si>
  <si>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</si>
  <si>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</si>
  <si>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</si>
  <si>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</si>
  <si>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</si>
  <si>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</si>
  <si>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</si>
  <si>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</si>
  <si>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</si>
  <si>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</si>
  <si>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</si>
  <si>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</si>
  <si>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</si>
  <si>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</si>
  <si>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</si>
  <si>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</si>
  <si>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</si>
  <si>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</si>
  <si>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</si>
  <si>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</si>
  <si>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</si>
  <si>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</si>
  <si>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</si>
  <si>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</si>
  <si>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</si>
  <si>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</si>
  <si>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</si>
  <si>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</si>
  <si>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</si>
  <si>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</si>
  <si>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</si>
  <si>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</si>
  <si>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</si>
  <si>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</si>
  <si>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</si>
  <si>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</si>
  <si>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</si>
  <si>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</si>
  <si>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</si>
  <si>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</si>
  <si>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</si>
  <si>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</si>
  <si>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</si>
  <si>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</si>
  <si>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</si>
  <si>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</si>
  <si>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</si>
  <si>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</si>
  <si>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</si>
  <si>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</si>
  <si>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</si>
  <si>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</si>
  <si>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</si>
  <si>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</si>
  <si>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</si>
  <si>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</si>
  <si>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</si>
  <si>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</si>
  <si>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</si>
  <si>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</si>
  <si>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</si>
  <si>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</si>
  <si>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</si>
  <si>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</si>
  <si>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</si>
  <si>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</si>
  <si>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</si>
  <si>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</si>
  <si>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</si>
  <si>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</si>
  <si>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</si>
  <si>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</si>
  <si>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</si>
  <si>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</si>
  <si>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</si>
  <si>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</si>
  <si>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</si>
  <si>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</si>
  <si>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</si>
  <si>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</si>
  <si>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</si>
  <si>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</si>
  <si>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</si>
  <si>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</si>
  <si>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</si>
  <si>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</si>
  <si>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</si>
  <si>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</si>
  <si>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</si>
  <si>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</si>
  <si>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</si>
  <si>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</si>
  <si>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</si>
  <si>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</si>
  <si>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</si>
  <si>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</si>
  <si>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</si>
  <si>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</si>
  <si>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</si>
  <si>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</si>
  <si>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</si>
  <si>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</si>
  <si>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</si>
  <si>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</si>
  <si>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</si>
  <si>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</si>
  <si>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</si>
  <si>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</si>
  <si>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</si>
  <si>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</si>
  <si>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</si>
  <si>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</si>
  <si>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</si>
  <si>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</si>
  <si>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</si>
  <si>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</si>
  <si>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</si>
  <si>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</si>
  <si>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</si>
  <si>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</si>
  <si>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</si>
  <si>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</si>
  <si>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</si>
  <si>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</si>
  <si>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</si>
  <si>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</si>
  <si>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</si>
  <si>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</si>
  <si>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</si>
  <si>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</si>
  <si>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</si>
  <si>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</si>
  <si>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</si>
  <si>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</si>
  <si>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</si>
  <si>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</si>
  <si>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</si>
  <si>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</si>
  <si>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</si>
  <si>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</si>
  <si>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</si>
  <si>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</si>
  <si>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</si>
  <si>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</si>
  <si>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</si>
  <si>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</si>
  <si>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</si>
  <si>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</si>
  <si>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</si>
  <si>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</si>
  <si>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</si>
  <si>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</si>
  <si>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</si>
  <si>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</si>
  <si>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</si>
  <si>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</si>
  <si>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</si>
  <si>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</si>
  <si>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</si>
  <si>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</si>
  <si>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</si>
  <si>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</si>
  <si>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</si>
  <si>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</si>
  <si>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</si>
  <si>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</si>
  <si>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</si>
  <si>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</si>
  <si>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</si>
  <si>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</si>
  <si>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</si>
  <si>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</si>
  <si>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</si>
  <si>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</si>
  <si>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</si>
  <si>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</si>
  <si>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</si>
  <si>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</si>
  <si>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</si>
  <si>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</si>
  <si>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</si>
  <si>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</si>
  <si>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</si>
  <si>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</si>
  <si>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</si>
  <si>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</si>
  <si>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</si>
  <si>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</si>
  <si>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</si>
  <si>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</si>
  <si>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</si>
  <si>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</si>
  <si>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</si>
  <si>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</si>
  <si>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</si>
  <si>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</si>
  <si>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</si>
  <si>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</si>
  <si>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</si>
  <si>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</si>
  <si>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</si>
  <si>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</si>
  <si>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</si>
  <si>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</si>
  <si>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</si>
  <si>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</si>
  <si>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</si>
  <si>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</si>
  <si>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</si>
  <si>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</si>
  <si>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</si>
  <si>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</si>
  <si>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</si>
  <si>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</si>
  <si>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</si>
  <si>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</si>
  <si>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</si>
  <si>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</si>
  <si>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</si>
  <si>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</si>
  <si>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</si>
  <si>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</si>
  <si>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</si>
  <si>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</si>
  <si>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</si>
  <si>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</si>
  <si>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</si>
  <si>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</si>
  <si>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</si>
  <si>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</si>
  <si>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</si>
  <si>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</si>
  <si>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</si>
  <si>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</si>
  <si>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</si>
  <si>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</si>
  <si>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</si>
  <si>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</si>
  <si>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</si>
  <si>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</si>
  <si>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</si>
  <si>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</si>
  <si>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</si>
  <si>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</si>
  <si>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</si>
  <si>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</si>
  <si>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</si>
  <si>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</si>
  <si>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</si>
  <si>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</si>
  <si>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</si>
  <si>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</si>
  <si>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</si>
  <si>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</si>
  <si>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</si>
  <si>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</si>
  <si>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</si>
  <si>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</si>
  <si>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</si>
  <si>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</si>
  <si>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</si>
  <si>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</si>
  <si>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</si>
  <si>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</si>
  <si>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</si>
  <si>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</si>
  <si>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</si>
  <si>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</si>
  <si>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</si>
  <si>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</si>
  <si>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</si>
  <si>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</si>
  <si>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</si>
  <si>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</si>
  <si>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</si>
  <si>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</si>
  <si>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</si>
  <si>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</si>
  <si>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</si>
  <si>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</si>
  <si>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</si>
  <si>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</si>
  <si>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</si>
  <si>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</si>
  <si>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</si>
  <si>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</si>
  <si>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</si>
  <si>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</si>
  <si>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</si>
  <si>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</si>
  <si>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</si>
  <si>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</si>
  <si>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</si>
  <si>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</si>
  <si>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</si>
  <si>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</si>
  <si>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</si>
  <si>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</si>
  <si>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</si>
  <si>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</si>
  <si>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</si>
  <si>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</si>
  <si>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</si>
  <si>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</si>
  <si>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</si>
  <si>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</si>
  <si>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</si>
  <si>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</si>
  <si>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</si>
  <si>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</si>
  <si>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</si>
  <si>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</si>
  <si>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</si>
  <si>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</si>
  <si>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</si>
  <si>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</si>
  <si>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</si>
  <si>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</si>
  <si>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</si>
  <si>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</si>
  <si>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</si>
  <si>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</si>
  <si>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</si>
  <si>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</si>
  <si>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</si>
  <si>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</si>
  <si>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</si>
  <si>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</si>
  <si>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</si>
  <si>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</si>
  <si>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</si>
  <si>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</si>
  <si>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</si>
  <si>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</si>
  <si>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</si>
  <si>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</si>
  <si>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</si>
  <si>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</si>
  <si>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</si>
  <si>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</si>
  <si>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</si>
  <si>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</si>
  <si>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</si>
  <si>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</si>
  <si>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</si>
  <si>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</si>
  <si>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</si>
  <si>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</si>
  <si>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</si>
  <si>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</si>
  <si>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</si>
  <si>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</si>
  <si>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</si>
  <si>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</si>
  <si>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</si>
  <si>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</si>
  <si>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</si>
  <si>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</si>
  <si>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</si>
  <si>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</si>
  <si>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</si>
  <si>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</si>
  <si>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</si>
  <si>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</si>
  <si>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</si>
  <si>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</si>
  <si>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</si>
  <si>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</si>
  <si>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</si>
  <si>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</si>
  <si>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</si>
  <si>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</si>
  <si>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</si>
  <si>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</si>
  <si>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</si>
  <si>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</si>
  <si>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</si>
  <si>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</si>
  <si>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</si>
  <si>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</si>
  <si>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</si>
  <si>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</si>
  <si>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</si>
  <si>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</si>
  <si>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</si>
  <si>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</si>
  <si>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</si>
  <si>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</si>
  <si>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</si>
  <si>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</si>
  <si>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</si>
  <si>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</si>
  <si>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</si>
  <si>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</si>
  <si>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</si>
  <si>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</si>
  <si>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</si>
  <si>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</si>
  <si>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</si>
  <si>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</si>
  <si>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</si>
  <si>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</si>
  <si>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</si>
  <si>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</si>
  <si>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</si>
  <si>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</si>
  <si>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</si>
  <si>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</si>
  <si>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</si>
  <si>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</si>
  <si>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</si>
  <si>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</si>
  <si>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</si>
  <si>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</si>
  <si>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</si>
  <si>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</si>
  <si>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</si>
  <si>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</si>
  <si>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</si>
  <si>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</si>
  <si>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</si>
  <si>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</si>
  <si>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</si>
  <si>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</si>
  <si>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</si>
  <si>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</si>
  <si>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</si>
  <si>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</si>
  <si>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</si>
  <si>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</si>
  <si>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</si>
  <si>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</si>
  <si>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</si>
  <si>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</si>
  <si>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</si>
  <si>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</si>
  <si>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</si>
  <si>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</si>
  <si>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</si>
  <si>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</si>
  <si>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</si>
  <si>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</si>
  <si>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</si>
  <si>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</si>
  <si>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</si>
  <si>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</si>
  <si>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</si>
  <si>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</si>
  <si>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</si>
  <si>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</si>
  <si>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</si>
  <si>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</si>
  <si>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</si>
  <si>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</si>
  <si>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</si>
  <si>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</si>
  <si>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</si>
  <si>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</si>
  <si>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</si>
  <si>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</si>
  <si>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</si>
  <si>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</si>
  <si>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</si>
  <si>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</si>
  <si>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</si>
  <si>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</si>
  <si>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</si>
  <si>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</si>
  <si>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</si>
  <si>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</si>
  <si>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</si>
  <si>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</si>
  <si>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</si>
  <si>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</si>
  <si>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</si>
  <si>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</si>
  <si>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</si>
  <si>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</si>
  <si>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</si>
  <si>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</si>
  <si>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</si>
  <si>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</si>
  <si>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</si>
  <si>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</si>
  <si>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</si>
  <si>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</si>
  <si>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</si>
  <si>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</si>
  <si>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</si>
  <si>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</si>
  <si>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</si>
  <si>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</si>
  <si>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</si>
  <si>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</si>
  <si>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</si>
  <si>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</si>
  <si>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</si>
  <si>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</si>
  <si>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</si>
  <si>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</si>
  <si>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</si>
  <si>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</si>
  <si>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</si>
  <si>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</si>
  <si>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</si>
  <si>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</si>
  <si>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</si>
  <si>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</si>
  <si>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</si>
  <si>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</si>
  <si>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</si>
  <si>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</si>
  <si>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</si>
  <si>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</si>
  <si>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</si>
  <si>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</si>
  <si>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</si>
  <si>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</si>
  <si>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</si>
  <si>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</si>
  <si>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</si>
  <si>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</si>
  <si>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</si>
  <si>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</si>
  <si>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</si>
  <si>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</si>
  <si>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</si>
  <si>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</si>
  <si>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</si>
  <si>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</si>
  <si>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</si>
  <si>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</si>
  <si>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</si>
  <si>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</si>
  <si>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</si>
  <si>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</si>
  <si>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</si>
  <si>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</si>
  <si>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</si>
  <si>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</si>
  <si>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</si>
  <si>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</si>
  <si>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</si>
  <si>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</si>
  <si>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</si>
  <si>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</si>
  <si>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</si>
  <si>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</si>
  <si>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</si>
  <si>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</si>
  <si>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</si>
  <si>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</si>
  <si>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</si>
  <si>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</si>
  <si>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</si>
  <si>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</si>
  <si>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</si>
  <si>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</si>
  <si>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</si>
  <si>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</si>
  <si>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</si>
  <si>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</si>
  <si>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</si>
  <si>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</si>
  <si>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</si>
  <si>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</si>
  <si>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</si>
  <si>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</si>
  <si>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</si>
  <si>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</si>
  <si>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</si>
  <si>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</si>
  <si>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</si>
  <si>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</si>
  <si>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</si>
  <si>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</si>
  <si>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</si>
  <si>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</si>
  <si>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</si>
  <si>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</si>
  <si>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</si>
  <si>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</si>
  <si>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</si>
  <si>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</si>
  <si>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</si>
  <si>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</si>
  <si>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</si>
  <si>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</si>
  <si>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</si>
  <si>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</si>
  <si>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</si>
  <si>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</si>
  <si>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</si>
  <si>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</si>
  <si>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</si>
  <si>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</si>
  <si>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</si>
  <si>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</si>
  <si>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</si>
  <si>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</si>
  <si>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</si>
  <si>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</si>
  <si>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</si>
  <si>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</si>
  <si>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</si>
  <si>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</si>
  <si>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</si>
  <si>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</si>
  <si>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</si>
  <si>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</si>
  <si>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</si>
  <si>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</si>
  <si>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</si>
  <si>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</si>
  <si>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</si>
  <si>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</si>
  <si>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</si>
  <si>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</si>
  <si>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</si>
  <si>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</si>
  <si>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</si>
  <si>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</si>
  <si>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</si>
  <si>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</si>
  <si>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</si>
  <si>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</si>
  <si>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</si>
  <si>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</si>
  <si>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</si>
  <si>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</si>
  <si>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</si>
  <si>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</si>
  <si>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</si>
  <si>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</si>
  <si>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</si>
  <si>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</si>
  <si>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</si>
  <si>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</si>
  <si>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</si>
  <si>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</si>
  <si>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</si>
  <si>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</si>
  <si>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</si>
  <si>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</si>
  <si>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</si>
  <si>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</si>
  <si>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</si>
  <si>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</si>
  <si>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</si>
  <si>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</si>
  <si>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</si>
  <si>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</si>
  <si>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</si>
  <si>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</si>
  <si>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</si>
  <si>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</si>
  <si>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</si>
  <si>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</si>
  <si>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</si>
  <si>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</si>
  <si>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</si>
  <si>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</si>
  <si>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</si>
  <si>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</si>
  <si>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</si>
  <si>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</si>
  <si>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</si>
  <si>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</si>
  <si>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</si>
  <si>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</si>
  <si>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</si>
  <si>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</si>
  <si>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</si>
  <si>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</si>
  <si>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</si>
  <si>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</si>
  <si>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</si>
  <si>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</si>
  <si>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</si>
  <si>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</si>
  <si>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</si>
  <si>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</si>
  <si>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</si>
  <si>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</si>
  <si>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</si>
  <si>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</si>
  <si>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</si>
  <si>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</si>
  <si>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</si>
  <si>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</si>
  <si>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</si>
  <si>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</si>
  <si>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</si>
  <si>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</si>
  <si>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</si>
  <si>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</si>
  <si>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</si>
  <si>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</si>
  <si>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</si>
  <si>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</si>
  <si>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</si>
  <si>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</si>
  <si>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</si>
  <si>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</si>
  <si>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</si>
  <si>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</si>
  <si>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</si>
  <si>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</si>
  <si>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</si>
  <si>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</si>
  <si>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</si>
  <si>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</si>
  <si>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</si>
  <si>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</si>
  <si>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</si>
  <si>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</si>
  <si>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</si>
  <si>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</si>
  <si>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</si>
  <si>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</si>
  <si>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</si>
  <si>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</si>
  <si>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</si>
  <si>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</si>
  <si>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</si>
  <si>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</si>
  <si>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</si>
  <si>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</si>
  <si>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</si>
  <si>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</si>
  <si>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</si>
  <si>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</si>
  <si>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</si>
  <si>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</si>
  <si>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</si>
  <si>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</si>
  <si>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</si>
  <si>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</si>
  <si>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</si>
  <si>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</si>
  <si>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</si>
  <si>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</si>
  <si>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</si>
  <si>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</si>
  <si>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</si>
  <si>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</si>
  <si>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</si>
  <si>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</si>
  <si>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</si>
  <si>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</si>
  <si>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</si>
  <si>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</si>
  <si>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</si>
  <si>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</si>
  <si>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</si>
  <si>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</si>
  <si>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</si>
  <si>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</si>
  <si>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</si>
  <si>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</si>
  <si>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</si>
  <si>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</si>
  <si>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</si>
  <si>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</si>
  <si>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</si>
  <si>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</si>
  <si>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</si>
  <si>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</si>
  <si>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</si>
  <si>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</si>
  <si>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</si>
  <si>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</si>
  <si>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</si>
  <si>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</si>
  <si>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</si>
  <si>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</si>
  <si>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</si>
  <si>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</si>
  <si>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</si>
  <si>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</si>
  <si>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</si>
  <si>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</si>
  <si>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</si>
  <si>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</si>
  <si>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</si>
  <si>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</si>
  <si>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</si>
  <si>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</si>
  <si>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</si>
  <si>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</si>
  <si>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</si>
  <si>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</si>
  <si>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</si>
  <si>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</si>
  <si>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</si>
  <si>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</si>
  <si>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</si>
  <si>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</si>
  <si>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</si>
  <si>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</si>
  <si>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</si>
  <si>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</si>
  <si>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</si>
  <si>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</si>
  <si>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</si>
  <si>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</si>
  <si>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</si>
  <si>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</si>
  <si>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</si>
  <si>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</si>
  <si>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</si>
  <si>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</si>
  <si>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</si>
  <si>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</si>
  <si>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</si>
  <si>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</si>
  <si>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</si>
  <si>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</si>
  <si>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</si>
  <si>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</si>
  <si>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</si>
  <si>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</si>
  <si>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</si>
  <si>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</si>
  <si>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</si>
  <si>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</si>
  <si>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</si>
  <si>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</si>
  <si>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</si>
  <si>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</si>
  <si>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</si>
  <si>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</si>
  <si>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</si>
  <si>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</si>
  <si>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</si>
  <si>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</si>
  <si>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</si>
  <si>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</si>
  <si>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</si>
  <si>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</si>
  <si>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</si>
  <si>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</si>
  <si>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</si>
  <si>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</si>
  <si>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</si>
  <si>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</si>
  <si>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</si>
  <si>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</si>
  <si>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</si>
  <si>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</si>
  <si>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</si>
  <si>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</si>
  <si>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</si>
  <si>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</si>
  <si>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</si>
  <si>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</si>
  <si>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</si>
  <si>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</si>
  <si>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</si>
  <si>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</si>
  <si>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</si>
  <si>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</si>
  <si>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</si>
  <si>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</si>
  <si>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</si>
  <si>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</si>
  <si>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</si>
  <si>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</si>
  <si>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</si>
  <si>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</si>
  <si>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</si>
  <si>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</si>
  <si>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</si>
  <si>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</si>
  <si>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</si>
  <si>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</si>
  <si>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</si>
  <si>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</si>
  <si>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</si>
  <si>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</si>
  <si>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</si>
  <si>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</si>
  <si>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</si>
  <si>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</si>
  <si>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</si>
  <si>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</si>
  <si>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</si>
  <si>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</si>
  <si>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</si>
  <si>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</si>
  <si>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</si>
  <si>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</si>
  <si>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</si>
  <si>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</si>
  <si>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</si>
  <si>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</si>
  <si>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</si>
  <si>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</si>
  <si>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</si>
  <si>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</si>
  <si>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</si>
  <si>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</si>
  <si>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</si>
  <si>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</si>
  <si>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</si>
  <si>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</si>
  <si>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</si>
  <si>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</si>
  <si>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</si>
  <si>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</si>
  <si>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</si>
  <si>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</si>
  <si>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</si>
  <si>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</si>
  <si>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</si>
  <si>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</si>
  <si>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</si>
  <si>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</si>
  <si>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</si>
  <si>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</si>
  <si>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</si>
  <si>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</si>
  <si>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</si>
  <si>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</si>
  <si>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</si>
  <si>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</si>
  <si>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</si>
  <si>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</si>
  <si>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</si>
  <si>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</si>
  <si>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</si>
  <si>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</si>
  <si>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</si>
  <si>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</si>
  <si>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</si>
  <si>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</si>
  <si>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</si>
  <si>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</si>
  <si>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</si>
  <si>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</si>
  <si>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</si>
  <si>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</si>
  <si>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</si>
  <si>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</si>
  <si>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</si>
  <si>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</si>
  <si>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</si>
  <si>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</si>
  <si>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</si>
  <si>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</si>
  <si>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</si>
  <si>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</si>
  <si>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</si>
  <si>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</si>
  <si>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</si>
  <si>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</si>
  <si>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</si>
  <si>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</si>
  <si>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</si>
  <si>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</si>
  <si>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</si>
  <si>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</si>
  <si>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</si>
  <si>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</si>
  <si>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</si>
  <si>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</si>
  <si>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</si>
  <si>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</si>
  <si>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</si>
  <si>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</si>
  <si>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</si>
  <si>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</si>
  <si>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</si>
  <si>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</si>
  <si>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</si>
  <si>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</si>
  <si>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</si>
  <si>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</si>
  <si>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</si>
  <si>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</si>
  <si>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</si>
  <si>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</si>
  <si>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</si>
  <si>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</si>
  <si>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</si>
  <si>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</si>
  <si>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</si>
  <si>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</si>
  <si>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</si>
  <si>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</si>
  <si>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</si>
  <si>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</si>
  <si>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</si>
  <si>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</si>
  <si>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</si>
  <si>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</si>
  <si>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</si>
  <si>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</si>
  <si>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</si>
  <si>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</si>
  <si>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</si>
  <si>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</si>
  <si>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</si>
  <si>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</si>
  <si>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</si>
  <si>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</si>
  <si>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</si>
  <si>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</si>
  <si>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</si>
  <si>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</si>
  <si>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</si>
  <si>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</si>
  <si>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</si>
  <si>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</si>
  <si>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</si>
  <si>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</si>
  <si>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</si>
  <si>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</si>
  <si>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</si>
  <si>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</si>
  <si>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</si>
  <si>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</si>
  <si>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</si>
  <si>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</si>
  <si>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</si>
  <si>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</si>
  <si>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</si>
  <si>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</si>
  <si>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</si>
  <si>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</si>
  <si>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</si>
  <si>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</si>
  <si>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</si>
  <si>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</si>
  <si>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</si>
  <si>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</si>
  <si>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</si>
  <si>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</si>
  <si>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</si>
  <si>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</si>
  <si>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</si>
  <si>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</si>
  <si>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</si>
  <si>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</si>
  <si>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</si>
  <si>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</si>
  <si>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</si>
  <si>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</si>
  <si>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</si>
  <si>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</si>
  <si>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</si>
  <si>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</si>
  <si>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</si>
  <si>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</si>
  <si>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</si>
  <si>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</si>
  <si>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</si>
  <si>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</si>
  <si>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</si>
  <si>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</si>
  <si>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</si>
  <si>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</si>
  <si>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</si>
  <si>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</si>
  <si>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</si>
  <si>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</si>
  <si>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</si>
  <si>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</si>
  <si>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</si>
  <si>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</si>
  <si>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</si>
  <si>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</si>
  <si>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</si>
  <si>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</si>
  <si>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</si>
  <si>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</si>
  <si>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</si>
  <si>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</si>
  <si>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</si>
  <si>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</si>
  <si>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</si>
  <si>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</si>
  <si>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</si>
  <si>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</si>
  <si>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</si>
  <si>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</si>
  <si>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</si>
  <si>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</si>
  <si>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</si>
  <si>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</si>
  <si>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</si>
  <si>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</si>
  <si>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</si>
  <si>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</si>
  <si>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</si>
  <si>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</si>
  <si>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</si>
  <si>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</si>
  <si>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</si>
  <si>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</si>
  <si>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</si>
  <si>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</si>
  <si>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</si>
  <si>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</si>
  <si>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</si>
  <si>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</si>
  <si>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</si>
  <si>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</si>
  <si>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</si>
  <si>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</si>
  <si>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</si>
  <si>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</si>
  <si>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</si>
  <si>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</si>
  <si>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</si>
  <si>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</si>
  <si>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</si>
  <si>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</si>
  <si>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</si>
  <si>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</si>
  <si>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</si>
  <si>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</si>
  <si>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</si>
  <si>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</si>
  <si>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</si>
  <si>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</si>
  <si>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</si>
  <si>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</si>
  <si>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</si>
  <si>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</si>
  <si>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</si>
  <si>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</si>
  <si>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</si>
  <si>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</si>
  <si>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</si>
  <si>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</si>
  <si>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</si>
  <si>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</si>
  <si>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</si>
  <si>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</si>
  <si>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</si>
  <si>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</si>
  <si>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</si>
  <si>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</si>
  <si>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</si>
  <si>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</si>
  <si>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</si>
  <si>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</si>
  <si>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</si>
  <si>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</si>
  <si>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</si>
  <si>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</si>
  <si>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</si>
  <si>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</si>
  <si>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</si>
  <si>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</si>
  <si>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</si>
  <si>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</si>
  <si>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</si>
  <si>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</si>
  <si>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</si>
  <si>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</si>
  <si>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</si>
  <si>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</si>
  <si>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</si>
  <si>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</si>
  <si>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</si>
  <si>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</si>
  <si>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</si>
  <si>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</si>
  <si>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</si>
  <si>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</si>
  <si>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</si>
  <si>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</si>
  <si>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</si>
  <si>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</si>
  <si>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</si>
  <si>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</si>
  <si>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</si>
  <si>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</si>
  <si>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</si>
  <si>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</si>
  <si>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</si>
  <si>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</si>
  <si>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</si>
  <si>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</si>
  <si>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</si>
  <si>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</si>
  <si>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</si>
  <si>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</si>
  <si>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</si>
  <si>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</si>
  <si>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</si>
  <si>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</si>
  <si>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</si>
  <si>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</si>
  <si>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</si>
  <si>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</si>
  <si>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</si>
  <si>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</si>
  <si>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</si>
  <si>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</si>
  <si>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</si>
  <si>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</si>
  <si>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</si>
  <si>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</si>
  <si>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</si>
  <si>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</si>
  <si>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</si>
  <si>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</si>
  <si>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</si>
  <si>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</si>
  <si>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</si>
  <si>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</si>
  <si>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</si>
  <si>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</si>
  <si>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</si>
  <si>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</si>
  <si>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</si>
  <si>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</si>
  <si>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</si>
  <si>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</si>
  <si>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</si>
  <si>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</si>
  <si>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</si>
  <si>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</si>
  <si>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</si>
  <si>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</si>
  <si>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</si>
  <si>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</si>
  <si>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</si>
  <si>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</si>
  <si>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</si>
  <si>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</si>
  <si>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</si>
  <si>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</si>
  <si>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</si>
  <si>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</si>
  <si>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</si>
  <si>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</si>
  <si>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</si>
  <si>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</si>
  <si>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</si>
  <si>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</si>
  <si>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</si>
  <si>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</si>
  <si>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</si>
  <si>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</si>
  <si>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</si>
  <si>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</si>
  <si>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</si>
  <si>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</si>
  <si>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</si>
  <si>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</si>
  <si>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</si>
  <si>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</si>
  <si>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</si>
  <si>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</si>
  <si>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</si>
  <si>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</si>
  <si>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</si>
  <si>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</si>
  <si>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</si>
  <si>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</si>
  <si>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</si>
  <si>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</si>
  <si>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</si>
  <si>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</si>
  <si>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</si>
  <si>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</si>
  <si>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</si>
  <si>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</si>
  <si>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</si>
  <si>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</si>
  <si>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</si>
  <si>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</si>
  <si>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</si>
  <si>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</si>
  <si>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</si>
  <si>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</si>
  <si>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</si>
  <si>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</si>
  <si>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</si>
  <si>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</si>
  <si>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</si>
  <si>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</si>
  <si>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</si>
  <si>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</si>
  <si>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</si>
  <si>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</si>
  <si>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</si>
  <si>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</si>
  <si>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</si>
  <si>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</si>
  <si>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</si>
  <si>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</si>
  <si>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</si>
  <si>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</si>
  <si>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</si>
  <si>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</si>
  <si>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</si>
  <si>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</si>
  <si>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</si>
  <si>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</si>
  <si>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</si>
  <si>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</si>
  <si>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</si>
  <si>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</si>
  <si>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</si>
  <si>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</si>
  <si>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</si>
  <si>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</si>
  <si>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</si>
  <si>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</si>
  <si>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</si>
  <si>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</si>
  <si>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</si>
  <si>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</si>
  <si>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</si>
  <si>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</si>
  <si>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</si>
  <si>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</si>
  <si>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</si>
  <si>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</si>
  <si>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</si>
  <si>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</si>
  <si>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</si>
  <si>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</si>
  <si>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</si>
  <si>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</si>
  <si>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</si>
  <si>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</si>
  <si>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</si>
  <si>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</si>
  <si>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</si>
  <si>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</si>
  <si>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</si>
  <si>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</si>
  <si>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</si>
  <si>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</si>
  <si>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</si>
  <si>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</si>
  <si>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</si>
  <si>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</si>
  <si>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</si>
  <si>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</si>
  <si>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</si>
  <si>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</si>
  <si>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</si>
  <si>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</si>
  <si>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</si>
  <si>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</si>
  <si>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</si>
  <si>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</si>
  <si>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</si>
  <si>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</si>
  <si>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</si>
  <si>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</si>
  <si>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</si>
  <si>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</si>
  <si>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</si>
  <si>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</si>
  <si>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</si>
  <si>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</si>
  <si>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</si>
  <si>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</si>
  <si>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</si>
  <si>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</si>
  <si>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</si>
  <si>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</si>
  <si>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</si>
  <si>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</si>
  <si>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</si>
  <si>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</si>
  <si>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</si>
  <si>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</si>
  <si>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</si>
  <si>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</si>
  <si>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</si>
  <si>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</si>
  <si>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</si>
  <si>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</si>
  <si>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</si>
  <si>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</si>
  <si>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</si>
  <si>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</si>
  <si>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</si>
  <si>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</si>
  <si>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</si>
  <si>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</si>
  <si>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</si>
  <si>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</si>
  <si>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</si>
  <si>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</si>
  <si>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</si>
  <si>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</si>
  <si>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</si>
  <si>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</si>
  <si>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</si>
  <si>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</si>
  <si>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</si>
  <si>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</si>
  <si>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</si>
  <si>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</si>
  <si>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</si>
  <si>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</si>
  <si>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</si>
  <si>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</si>
  <si>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</si>
  <si>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</si>
  <si>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</si>
  <si>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</si>
  <si>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</si>
  <si>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</si>
  <si>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</si>
  <si>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</si>
  <si>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</si>
  <si>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</si>
  <si>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</si>
  <si>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</si>
  <si>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</si>
  <si>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</si>
  <si>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</si>
  <si>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</si>
  <si>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</si>
  <si>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</si>
  <si>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</si>
  <si>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</si>
  <si>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</si>
  <si>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</si>
  <si>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</si>
  <si>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</si>
  <si>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</si>
  <si>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</si>
  <si>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</si>
  <si>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</si>
  <si>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</si>
  <si>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</si>
  <si>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</si>
  <si>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</si>
  <si>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</si>
  <si>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</si>
  <si>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</si>
  <si>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</si>
  <si>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</si>
  <si>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</si>
  <si>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</si>
  <si>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</si>
  <si>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</si>
  <si>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</si>
  <si>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</si>
  <si>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</si>
  <si>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</si>
  <si>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</si>
  <si>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</si>
  <si>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</si>
  <si>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</si>
  <si>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</si>
  <si>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</si>
  <si>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</si>
  <si>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</si>
  <si>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</si>
  <si>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</si>
  <si>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</si>
  <si>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</si>
  <si>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</si>
  <si>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</si>
  <si>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</si>
  <si>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</si>
  <si>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</si>
  <si>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</si>
  <si>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</si>
  <si>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</si>
  <si>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</si>
  <si>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</si>
  <si>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</si>
  <si>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</si>
  <si>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</si>
  <si>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</si>
  <si>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</si>
  <si>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</si>
  <si>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</si>
  <si>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</si>
  <si>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</si>
  <si>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</si>
  <si>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</si>
  <si>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</si>
  <si>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</si>
  <si>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</si>
  <si>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</si>
  <si>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</si>
  <si>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</si>
  <si>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</si>
  <si>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</si>
  <si>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</si>
  <si>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</si>
  <si>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</si>
  <si>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</si>
  <si>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</si>
  <si>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</si>
  <si>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</si>
  <si>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</si>
  <si>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</si>
  <si>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</si>
  <si>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</si>
  <si>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</si>
  <si>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</si>
  <si>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</si>
  <si>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</si>
  <si>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</si>
  <si>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</si>
  <si>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</si>
  <si>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</si>
  <si>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</si>
  <si>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</si>
  <si>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</si>
  <si>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</si>
  <si>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</si>
  <si>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</si>
  <si>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</si>
  <si>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</si>
  <si>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</si>
  <si>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</si>
  <si>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</si>
  <si>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</si>
  <si>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</si>
  <si>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</si>
  <si>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</si>
  <si>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</si>
  <si>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</si>
  <si>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</si>
  <si>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</si>
  <si>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</si>
  <si>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</si>
  <si>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</si>
  <si>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</si>
  <si>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</si>
  <si>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</si>
  <si>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</si>
  <si>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</si>
  <si>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</si>
  <si>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</si>
  <si>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</si>
  <si>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</si>
  <si>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</si>
  <si>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</si>
  <si>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</si>
  <si>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</si>
  <si>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</si>
  <si>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</si>
  <si>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</si>
  <si>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</si>
  <si>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</si>
  <si>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</si>
  <si>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</si>
  <si>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</si>
  <si>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</si>
  <si>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</si>
  <si>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</si>
  <si>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</si>
  <si>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</si>
  <si>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</si>
  <si>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</si>
  <si>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</si>
  <si>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</si>
  <si>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</si>
  <si>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</si>
  <si>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</si>
  <si>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</si>
  <si>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</si>
  <si>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</si>
  <si>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</si>
  <si>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</si>
  <si>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</si>
  <si>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</si>
  <si>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</si>
  <si>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</si>
  <si>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</si>
  <si>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</si>
  <si>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</si>
  <si>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</si>
  <si>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</si>
  <si>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</si>
  <si>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</si>
  <si>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</si>
  <si>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</si>
  <si>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</si>
  <si>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</si>
  <si>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</si>
  <si>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</si>
  <si>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</si>
  <si>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</si>
  <si>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</si>
  <si>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</si>
  <si>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</si>
  <si>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</si>
  <si>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</si>
  <si>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</si>
  <si>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</si>
  <si>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</si>
  <si>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</si>
  <si>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</si>
  <si>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</si>
  <si>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</si>
  <si>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</si>
  <si>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</si>
  <si>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</si>
  <si>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</si>
  <si>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</si>
  <si>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</si>
  <si>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</si>
  <si>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</si>
  <si>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</si>
  <si>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</si>
  <si>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</si>
  <si>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</si>
  <si>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</si>
  <si>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</si>
  <si>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</si>
  <si>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</si>
  <si>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</si>
  <si>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</si>
  <si>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</si>
  <si>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</si>
  <si>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</si>
  <si>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</si>
  <si>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</si>
  <si>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</si>
  <si>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</si>
  <si>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</si>
  <si>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</si>
  <si>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</si>
  <si>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</si>
  <si>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</si>
  <si>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</si>
  <si>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</si>
  <si>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</si>
  <si>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</si>
  <si>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</si>
  <si>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</si>
  <si>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</si>
  <si>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</si>
  <si>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</si>
  <si>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</si>
  <si>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</si>
  <si>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</si>
  <si>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</si>
  <si>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</si>
  <si>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</si>
  <si>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</si>
  <si>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</si>
  <si>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</si>
  <si>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</si>
  <si>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</si>
  <si>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</si>
  <si>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</si>
  <si>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</si>
  <si>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</si>
  <si>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</si>
  <si>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</si>
  <si>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</si>
  <si>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</si>
  <si>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</si>
  <si>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</si>
  <si>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</si>
  <si>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</si>
  <si>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</si>
  <si>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</si>
  <si>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</si>
  <si>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</si>
  <si>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</si>
  <si>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</si>
  <si>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</si>
  <si>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</si>
  <si>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</si>
  <si>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</si>
  <si>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</si>
  <si>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</si>
  <si>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</si>
  <si>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</si>
  <si>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</si>
  <si>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</si>
  <si>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</si>
  <si>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</si>
  <si>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</si>
  <si>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</si>
  <si>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</si>
  <si>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</si>
  <si>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</si>
  <si>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</si>
  <si>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</si>
  <si>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</si>
  <si>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</si>
  <si>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</si>
  <si>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</si>
  <si>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</si>
  <si>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</si>
  <si>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</si>
  <si>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</si>
  <si>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</si>
  <si>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</si>
  <si>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</si>
  <si>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</si>
  <si>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</si>
  <si>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</si>
  <si>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</si>
  <si>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</si>
  <si>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</si>
  <si>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</si>
  <si>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</si>
  <si>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</si>
  <si>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</si>
  <si>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</si>
  <si>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</si>
  <si>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</si>
  <si>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</si>
  <si>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</si>
  <si>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</si>
  <si>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</si>
  <si>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</si>
  <si>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</si>
  <si>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</si>
  <si>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</si>
  <si>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</si>
  <si>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</si>
  <si>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</si>
  <si>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</si>
  <si>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</si>
  <si>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</si>
  <si>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</si>
  <si>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</si>
  <si>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</si>
  <si>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</si>
  <si>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</si>
  <si>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</si>
  <si>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</si>
  <si>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</si>
  <si>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</si>
  <si>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</si>
  <si>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</si>
  <si>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</si>
  <si>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</si>
  <si>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</si>
  <si>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</si>
  <si>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</si>
  <si>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</si>
  <si>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</si>
  <si>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</si>
  <si>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</si>
  <si>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</si>
  <si>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</si>
  <si>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</si>
  <si>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</si>
  <si>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</si>
  <si>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</si>
  <si>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</si>
  <si>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</si>
  <si>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</si>
  <si>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</si>
  <si>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</si>
  <si>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</si>
  <si>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</si>
  <si>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</si>
  <si>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</si>
  <si>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</si>
  <si>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</si>
  <si>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</si>
  <si>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</si>
  <si>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</si>
  <si>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</si>
  <si>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</si>
  <si>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</si>
  <si>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</si>
  <si>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</si>
  <si>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</si>
  <si>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</si>
  <si>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</si>
  <si>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</si>
  <si>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</si>
  <si>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</si>
  <si>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</si>
  <si>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</si>
  <si>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</si>
  <si>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</si>
  <si>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</si>
  <si>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</si>
  <si>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</si>
  <si>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</si>
  <si>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</si>
  <si>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</si>
  <si>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</si>
  <si>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</si>
  <si>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</si>
  <si>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</si>
  <si>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</si>
  <si>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</si>
  <si>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</si>
  <si>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</si>
  <si>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</si>
  <si>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</si>
  <si>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</si>
  <si>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</si>
  <si>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</si>
  <si>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</si>
  <si>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</si>
  <si>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</si>
  <si>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</si>
  <si>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</si>
  <si>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</si>
  <si>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</si>
  <si>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</si>
  <si>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</si>
  <si>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</si>
  <si>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</si>
  <si>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</si>
  <si>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</si>
  <si>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</si>
  <si>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</si>
  <si>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</si>
  <si>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</si>
  <si>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</si>
  <si>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</si>
  <si>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</si>
  <si>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</si>
  <si>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</si>
  <si>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</si>
  <si>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</si>
  <si>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</si>
  <si>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</si>
  <si>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</si>
  <si>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</si>
  <si>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</si>
  <si>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</si>
  <si>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</si>
  <si>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</si>
  <si>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</si>
  <si>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</si>
  <si>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</si>
  <si>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</si>
  <si>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</si>
  <si>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</si>
  <si>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</si>
  <si>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</si>
  <si>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</si>
  <si>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</si>
  <si>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</si>
  <si>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</si>
  <si>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</si>
  <si>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</si>
  <si>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</si>
  <si>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</si>
  <si>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</si>
  <si>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</si>
  <si>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</si>
  <si>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</si>
  <si>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</si>
  <si>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</si>
  <si>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</si>
  <si>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</si>
  <si>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</si>
  <si>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</si>
  <si>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</si>
  <si>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</si>
  <si>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</si>
  <si>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</si>
  <si>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</si>
  <si>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</si>
  <si>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</si>
  <si>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</si>
  <si>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</si>
  <si>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</si>
  <si>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</si>
  <si>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</si>
  <si>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</si>
  <si>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</si>
  <si>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</si>
  <si>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</si>
  <si>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</si>
  <si>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</si>
  <si>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</si>
  <si>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</si>
  <si>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</si>
  <si>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</si>
  <si>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</si>
  <si>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</si>
  <si>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</si>
  <si>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</si>
  <si>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</si>
  <si>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</si>
  <si>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</si>
  <si>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</si>
  <si>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</si>
  <si>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</si>
  <si>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</si>
  <si>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</si>
  <si>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</si>
  <si>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</si>
  <si>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</si>
  <si>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</si>
  <si>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</si>
  <si>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</si>
  <si>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</si>
  <si>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</si>
  <si>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</si>
  <si>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</si>
  <si>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</si>
  <si>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</si>
  <si>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</si>
  <si>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</si>
  <si>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</si>
  <si>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</si>
  <si>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</si>
  <si>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</si>
  <si>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</si>
  <si>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</si>
  <si>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</si>
  <si>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</si>
  <si>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</si>
  <si>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</si>
  <si>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</si>
  <si>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</si>
  <si>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</si>
  <si>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</si>
  <si>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</si>
  <si>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</si>
  <si>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</si>
  <si>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</si>
  <si>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</si>
  <si>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</si>
  <si>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</si>
  <si>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</si>
  <si>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</si>
  <si>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</si>
  <si>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</si>
  <si>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</si>
  <si>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</si>
  <si>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</si>
  <si>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</si>
  <si>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</si>
  <si>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</si>
  <si>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</si>
  <si>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</si>
  <si>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</si>
  <si>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</si>
  <si>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</si>
  <si>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</si>
  <si>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</si>
  <si>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</si>
  <si>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</si>
  <si>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</si>
  <si>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</si>
  <si>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</si>
  <si>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</si>
  <si>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</si>
  <si>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</si>
  <si>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</si>
  <si>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</si>
  <si>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</si>
  <si>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</si>
  <si>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</si>
  <si>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</si>
  <si>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</si>
  <si>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</si>
  <si>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</si>
  <si>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</si>
  <si>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</si>
  <si>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</si>
  <si>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</si>
  <si>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</si>
  <si>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</si>
  <si>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</si>
  <si>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</si>
  <si>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</si>
  <si>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</si>
  <si>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</si>
  <si>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</si>
  <si>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</si>
  <si>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</si>
  <si>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</si>
  <si>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</si>
  <si>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</si>
  <si>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</si>
  <si>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</si>
  <si>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</si>
  <si>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</si>
  <si>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</si>
  <si>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</si>
  <si>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</si>
  <si>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</si>
  <si>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</si>
  <si>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</si>
  <si>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</si>
  <si>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</si>
  <si>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</si>
  <si>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</si>
  <si>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</si>
  <si>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</si>
  <si>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</si>
  <si>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</si>
  <si>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</si>
  <si>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</si>
  <si>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</si>
  <si>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</si>
  <si>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</si>
  <si>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</si>
  <si>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</si>
  <si>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</si>
  <si>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</si>
  <si>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</si>
  <si>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</si>
  <si>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</si>
  <si>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</si>
  <si>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</si>
  <si>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</si>
  <si>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</si>
  <si>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</si>
  <si>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</si>
  <si>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</si>
  <si>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</si>
  <si>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</si>
  <si>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</si>
  <si>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</si>
  <si>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</si>
  <si>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</si>
  <si>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</si>
  <si>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</si>
  <si>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</si>
  <si>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</si>
  <si>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</si>
  <si>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</si>
  <si>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</si>
  <si>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</si>
  <si>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</si>
  <si>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</si>
  <si>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</si>
  <si>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</si>
  <si>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</si>
  <si>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</si>
  <si>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</si>
  <si>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</si>
  <si>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</si>
  <si>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</si>
  <si>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</si>
  <si>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</si>
  <si>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</si>
  <si>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</si>
  <si>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</si>
  <si>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</si>
  <si>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</si>
  <si>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</si>
  <si>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</si>
  <si>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</si>
  <si>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</si>
  <si>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</si>
  <si>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</si>
  <si>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</si>
  <si>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</si>
  <si>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</si>
  <si>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</si>
  <si>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</si>
  <si>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</si>
  <si>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</si>
  <si>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</si>
  <si>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</si>
  <si>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</si>
  <si>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</si>
  <si>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</si>
  <si>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</si>
  <si>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</si>
  <si>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</si>
  <si>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</si>
  <si>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</si>
  <si>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</si>
  <si>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</si>
  <si>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</si>
  <si>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</si>
  <si>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</si>
  <si>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</si>
  <si>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</si>
  <si>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</si>
  <si>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</si>
  <si>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</si>
  <si>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</si>
  <si>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</si>
  <si>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</si>
  <si>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</si>
  <si>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</si>
  <si>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</si>
  <si>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</si>
  <si>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</si>
  <si>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</si>
  <si>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</si>
  <si>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</si>
  <si>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</si>
  <si>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</si>
  <si>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</si>
  <si>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</si>
  <si>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</si>
  <si>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</si>
  <si>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</si>
  <si>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</si>
  <si>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</si>
  <si>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</si>
  <si>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</si>
  <si>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</si>
  <si>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</si>
  <si>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</si>
  <si>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</si>
  <si>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</si>
  <si>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</si>
  <si>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</si>
  <si>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</si>
  <si>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</si>
  <si>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</si>
  <si>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</si>
  <si>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</si>
  <si>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</si>
  <si>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</si>
  <si>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</si>
  <si>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</si>
  <si>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</si>
  <si>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</si>
  <si>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</si>
  <si>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</si>
  <si>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</si>
  <si>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</si>
  <si>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</si>
  <si>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</si>
  <si>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</si>
  <si>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</si>
  <si>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</si>
  <si>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</si>
  <si>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</si>
  <si>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</si>
  <si>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</si>
  <si>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</si>
  <si>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</si>
  <si>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</si>
  <si>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</si>
  <si>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</si>
  <si>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</si>
  <si>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</si>
  <si>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</si>
  <si>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</si>
  <si>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</si>
  <si>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</si>
  <si>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</si>
  <si>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</si>
  <si>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</si>
  <si>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</si>
  <si>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</si>
  <si>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</si>
  <si>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</si>
  <si>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</si>
  <si>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</si>
  <si>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</si>
  <si>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</si>
  <si>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</si>
  <si>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</si>
  <si>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</si>
  <si>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</si>
  <si>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</si>
  <si>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</si>
  <si>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</si>
  <si>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</si>
  <si>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</si>
  <si>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</si>
  <si>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</si>
  <si>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</si>
  <si>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</si>
  <si>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</si>
  <si>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</si>
  <si>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</si>
  <si>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</si>
  <si>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</si>
  <si>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</si>
  <si>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</si>
  <si>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</si>
  <si>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</si>
  <si>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</si>
  <si>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</si>
  <si>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</si>
  <si>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</si>
  <si>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</si>
  <si>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</si>
  <si>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</si>
  <si>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</si>
  <si>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</si>
  <si>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</si>
  <si>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</si>
  <si>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</si>
  <si>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</si>
  <si>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</si>
  <si>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</si>
  <si>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</si>
  <si>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</si>
  <si>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</si>
  <si>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</si>
  <si>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</si>
  <si>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</si>
  <si>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</si>
  <si>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</si>
  <si>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</si>
  <si>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</si>
  <si>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</si>
  <si>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</si>
  <si>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</si>
  <si>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</si>
  <si>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</si>
  <si>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</si>
  <si>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</si>
  <si>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</si>
  <si>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</si>
  <si>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</si>
  <si>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</si>
  <si>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</si>
  <si>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</si>
  <si>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</si>
  <si>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</si>
  <si>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</si>
  <si>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</si>
  <si>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</si>
  <si>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</si>
  <si>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</si>
  <si>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</si>
  <si>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</si>
  <si>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</si>
  <si>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</si>
  <si>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</si>
  <si>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</si>
  <si>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</si>
  <si>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</si>
  <si>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</si>
  <si>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</si>
  <si>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</si>
  <si>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</si>
  <si>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</si>
  <si>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</si>
  <si>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</si>
  <si>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</si>
  <si>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</si>
  <si>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</si>
  <si>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</si>
  <si>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</si>
  <si>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</si>
  <si>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</si>
  <si>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</si>
  <si>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</si>
  <si>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</si>
  <si>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</si>
  <si>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</si>
  <si>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</si>
  <si>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</si>
  <si>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</si>
  <si>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</si>
  <si>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</si>
  <si>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</si>
  <si>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</si>
  <si>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</si>
  <si>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</si>
  <si>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</si>
  <si>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</si>
  <si>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</si>
  <si>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</si>
  <si>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</si>
  <si>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</si>
  <si>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</si>
  <si>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</si>
  <si>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</si>
  <si>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</si>
  <si>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</si>
  <si>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</si>
  <si>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</si>
  <si>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</si>
  <si>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</si>
  <si>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</si>
  <si>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</si>
  <si>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</si>
  <si>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</si>
  <si>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</si>
  <si>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</si>
  <si>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</si>
  <si>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</si>
  <si>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</si>
  <si>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</si>
  <si>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</si>
  <si>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</si>
  <si>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</si>
  <si>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</si>
  <si>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</si>
  <si>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</si>
  <si>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</si>
  <si>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</si>
  <si>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</si>
  <si>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</si>
  <si>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</si>
  <si>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</si>
  <si>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</si>
  <si>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</si>
  <si>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</si>
  <si>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</si>
  <si>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</si>
  <si>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</si>
  <si>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</si>
  <si>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</si>
  <si>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</si>
  <si>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</si>
  <si>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</si>
  <si>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</si>
  <si>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</si>
  <si>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</si>
  <si>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</si>
  <si>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</si>
  <si>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</si>
  <si>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</si>
  <si>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</si>
  <si>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</si>
  <si>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</si>
  <si>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</si>
  <si>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</si>
  <si>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</si>
  <si>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</si>
  <si>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</si>
  <si>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</si>
  <si>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</si>
  <si>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</si>
  <si>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</si>
  <si>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</si>
  <si>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</si>
  <si>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</si>
  <si>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</si>
  <si>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</si>
  <si>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</si>
  <si>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</si>
  <si>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</si>
  <si>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</si>
  <si>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</si>
  <si>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</si>
  <si>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</si>
  <si>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</si>
  <si>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</si>
  <si>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</si>
  <si>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</si>
  <si>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</si>
  <si>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</si>
  <si>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</si>
  <si>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</si>
  <si>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</si>
  <si>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</si>
  <si>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</si>
  <si>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</si>
  <si>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</si>
  <si>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</si>
  <si>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</si>
  <si>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</si>
  <si>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</si>
  <si>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</si>
  <si>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</si>
  <si>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</si>
  <si>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</si>
  <si>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</si>
  <si>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</si>
  <si>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</si>
  <si>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</si>
  <si>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</si>
  <si>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</si>
  <si>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</si>
  <si>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</si>
  <si>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</si>
  <si>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</si>
  <si>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</si>
  <si>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</si>
  <si>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</si>
  <si>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</si>
  <si>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</si>
  <si>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</si>
  <si>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</si>
  <si>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</si>
  <si>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</si>
  <si>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</si>
  <si>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</si>
  <si>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</si>
  <si>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</si>
  <si>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</si>
  <si>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</si>
  <si>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</si>
  <si>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</si>
  <si>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</si>
  <si>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</si>
  <si>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</si>
  <si>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</si>
  <si>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</si>
  <si>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</si>
  <si>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</si>
  <si>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</si>
  <si>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</si>
  <si>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</si>
  <si>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</si>
  <si>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</si>
  <si>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</si>
  <si>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</si>
  <si>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</si>
  <si>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</si>
  <si>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</si>
  <si>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</si>
  <si>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</si>
  <si>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</si>
  <si>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</si>
  <si>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</si>
  <si>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</si>
  <si>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</si>
  <si>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</si>
  <si>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</si>
  <si>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</si>
  <si>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</si>
  <si>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</si>
  <si>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</si>
  <si>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</si>
  <si>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</si>
  <si>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</si>
  <si>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</si>
  <si>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</si>
  <si>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</si>
  <si>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</si>
  <si>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</si>
  <si>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</si>
  <si>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</si>
  <si>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</si>
  <si>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</si>
  <si>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</si>
  <si>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</si>
  <si>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</si>
  <si>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</si>
  <si>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</si>
  <si>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</si>
  <si>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</si>
  <si>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</si>
  <si>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</si>
  <si>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</si>
  <si>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</si>
  <si>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</si>
  <si>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</si>
  <si>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</si>
  <si>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</si>
  <si>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</si>
  <si>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</si>
  <si>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</si>
  <si>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</si>
  <si>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</si>
  <si>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</si>
  <si>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</si>
  <si>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</si>
  <si>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</si>
  <si>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</si>
  <si>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</si>
  <si>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</si>
  <si>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</si>
  <si>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</si>
  <si>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</si>
  <si>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</si>
  <si>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</si>
  <si>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</si>
  <si>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</si>
  <si>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</si>
  <si>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</si>
  <si>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</si>
  <si>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</si>
  <si>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</si>
  <si>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</si>
  <si>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</si>
  <si>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</si>
  <si>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</si>
  <si>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</si>
  <si>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</si>
  <si>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</si>
  <si>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</si>
  <si>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</si>
  <si>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</si>
  <si>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</si>
  <si>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</si>
  <si>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</si>
  <si>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</si>
  <si>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</si>
  <si>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</si>
  <si>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</si>
  <si>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</si>
  <si>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</si>
  <si>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</si>
  <si>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</si>
  <si>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</si>
  <si>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</si>
  <si>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</si>
  <si>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</si>
  <si>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</si>
  <si>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</si>
  <si>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</si>
  <si>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</si>
  <si>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</si>
  <si>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</si>
  <si>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</si>
  <si>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</si>
  <si>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</si>
  <si>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</si>
  <si>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</si>
  <si>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</si>
  <si>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</si>
  <si>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</si>
  <si>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</si>
  <si>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</si>
  <si>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</si>
  <si>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</si>
  <si>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</si>
  <si>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</si>
  <si>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</si>
  <si>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</si>
  <si>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</si>
  <si>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</si>
  <si>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</si>
  <si>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</si>
  <si>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</si>
  <si>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</si>
  <si>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</si>
  <si>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</si>
  <si>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</si>
  <si>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</si>
  <si>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</si>
  <si>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</si>
  <si>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</si>
  <si>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</si>
  <si>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</si>
  <si>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</si>
  <si>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</si>
  <si>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</si>
  <si>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</si>
  <si>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</si>
  <si>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</si>
  <si>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</si>
  <si>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</si>
  <si>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</si>
  <si>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</si>
  <si>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</si>
  <si>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</si>
  <si>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</si>
  <si>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</si>
  <si>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</si>
  <si>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</si>
  <si>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</si>
  <si>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</si>
  <si>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</si>
  <si>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</si>
  <si>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</si>
  <si>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</si>
  <si>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</si>
  <si>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</si>
  <si>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</si>
  <si>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</si>
  <si>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</si>
  <si>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</si>
  <si>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</si>
  <si>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</si>
  <si>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</si>
  <si>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</si>
  <si>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</si>
  <si>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</si>
  <si>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</si>
  <si>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</si>
  <si>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</si>
  <si>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</si>
  <si>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</si>
  <si>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</si>
  <si>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</si>
  <si>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</si>
  <si>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</si>
  <si>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</si>
  <si>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</si>
  <si>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</si>
  <si>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</si>
  <si>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</si>
  <si>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</si>
  <si>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</si>
  <si>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</si>
  <si>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</si>
  <si>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</si>
  <si>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</si>
  <si>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</si>
  <si>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</si>
  <si>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</si>
  <si>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</si>
  <si>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</si>
  <si>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</si>
  <si>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</si>
  <si>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</si>
  <si>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</si>
  <si>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</si>
  <si>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</si>
  <si>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</si>
  <si>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</si>
  <si>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</si>
  <si>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</si>
  <si>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</si>
  <si>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</si>
  <si>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</si>
  <si>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</si>
  <si>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</si>
  <si>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</si>
  <si>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</si>
  <si>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</si>
  <si>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</si>
  <si>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</si>
  <si>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</si>
  <si>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</si>
  <si>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</si>
  <si>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</si>
  <si>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</si>
  <si>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</si>
  <si>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</si>
  <si>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</si>
  <si>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</si>
  <si>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</si>
  <si>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</si>
  <si>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</si>
  <si>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</si>
  <si>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</si>
  <si>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</si>
  <si>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</si>
  <si>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</si>
  <si>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</si>
  <si>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</si>
  <si>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</si>
  <si>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</si>
  <si>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</si>
  <si>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</si>
  <si>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</si>
  <si>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</si>
  <si>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</si>
  <si>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</si>
  <si>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</si>
  <si>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</si>
  <si>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</si>
  <si>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</si>
  <si>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</si>
  <si>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</si>
  <si>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</si>
  <si>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</si>
  <si>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</si>
  <si>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</si>
  <si>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</si>
  <si>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</si>
  <si>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</si>
  <si>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</si>
  <si>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</si>
  <si>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</si>
  <si>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</si>
  <si>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</si>
  <si>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</si>
  <si>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</si>
  <si>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</si>
  <si>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</si>
  <si>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</si>
  <si>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</si>
  <si>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</si>
  <si>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</si>
  <si>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</si>
  <si>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</si>
  <si>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</si>
  <si>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</si>
  <si>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</si>
  <si>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</si>
  <si>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</si>
  <si>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</si>
  <si>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</si>
  <si>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</si>
  <si>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</si>
  <si>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</si>
  <si>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</si>
  <si>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</si>
  <si>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</si>
  <si>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</si>
  <si>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</si>
  <si>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</si>
  <si>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</si>
  <si>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</si>
  <si>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</si>
  <si>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</si>
  <si>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</si>
  <si>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</si>
  <si>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</si>
  <si>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</si>
  <si>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</si>
  <si>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</si>
  <si>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</si>
  <si>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</si>
  <si>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</si>
  <si>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</si>
  <si>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</si>
  <si>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</si>
  <si>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</si>
  <si>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</si>
  <si>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</si>
  <si>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</si>
  <si>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</si>
  <si>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</si>
  <si>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</si>
  <si>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</si>
  <si>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</si>
  <si>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</si>
  <si>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</si>
  <si>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</si>
  <si>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</si>
  <si>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</si>
  <si>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</si>
  <si>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</si>
  <si>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</si>
  <si>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</si>
  <si>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</si>
  <si>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</si>
  <si>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</si>
  <si>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</si>
  <si>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</si>
  <si>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</si>
  <si>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</si>
  <si>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</si>
  <si>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</si>
  <si>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</si>
  <si>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</si>
  <si>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</si>
  <si>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</si>
  <si>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</si>
  <si>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</si>
  <si>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</si>
  <si>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</si>
  <si>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</si>
  <si>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</si>
  <si>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</si>
  <si>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</si>
  <si>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</si>
  <si>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</si>
  <si>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</si>
  <si>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</si>
  <si>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</si>
  <si>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</si>
  <si>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</si>
  <si>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</si>
  <si>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</si>
  <si>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</si>
  <si>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</si>
  <si>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</si>
  <si>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</si>
  <si>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</si>
  <si>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</si>
  <si>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</si>
  <si>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</si>
  <si>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</si>
  <si>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</si>
  <si>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</si>
  <si>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</si>
  <si>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</si>
  <si>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</si>
  <si>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</si>
  <si>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</si>
  <si>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</si>
  <si>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</si>
  <si>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</si>
  <si>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</si>
  <si>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</si>
  <si>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</si>
  <si>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</si>
  <si>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</si>
  <si>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</si>
  <si>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</si>
  <si>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</si>
  <si>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</si>
  <si>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</si>
  <si>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</si>
  <si>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</si>
  <si>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</si>
  <si>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</si>
  <si>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</si>
  <si>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</si>
  <si>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</si>
  <si>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</si>
  <si>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</si>
  <si>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</si>
  <si>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</si>
  <si>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</si>
  <si>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</si>
  <si>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</si>
  <si>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</si>
  <si>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</si>
  <si>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</si>
  <si>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</si>
  <si>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</si>
  <si>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</si>
  <si>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</si>
  <si>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</si>
  <si>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</si>
  <si>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</si>
  <si>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</si>
  <si>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</si>
  <si>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</si>
  <si>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</si>
  <si>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</si>
  <si>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</si>
  <si>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</si>
  <si>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</si>
  <si>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</si>
  <si>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</si>
  <si>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</si>
  <si>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</si>
  <si>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</si>
  <si>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</si>
  <si>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</si>
  <si>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</si>
  <si>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</si>
  <si>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</si>
  <si>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</si>
  <si>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</si>
  <si>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</si>
  <si>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</si>
  <si>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</si>
  <si>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</si>
  <si>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</si>
  <si>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</si>
  <si>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</si>
  <si>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</si>
  <si>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</si>
  <si>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</si>
  <si>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</si>
  <si>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</si>
  <si>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</si>
  <si>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</si>
  <si>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</si>
  <si>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</si>
  <si>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</si>
  <si>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</si>
  <si>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</si>
  <si>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</si>
  <si>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</si>
  <si>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</si>
  <si>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</si>
  <si>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</si>
  <si>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</si>
  <si>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</si>
  <si>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</si>
  <si>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</si>
  <si>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</si>
  <si>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</si>
  <si>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</si>
  <si>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</si>
  <si>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</si>
  <si>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</si>
  <si>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</si>
  <si>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</si>
  <si>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</si>
  <si>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</si>
  <si>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</si>
  <si>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</si>
  <si>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</si>
  <si>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</si>
  <si>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</si>
  <si>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</si>
  <si>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</si>
  <si>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</si>
  <si>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</si>
  <si>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</si>
  <si>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</si>
  <si>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</si>
  <si>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</si>
  <si>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</si>
  <si>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</si>
  <si>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</si>
  <si>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</si>
  <si>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</si>
  <si>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</si>
  <si>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</si>
  <si>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</si>
  <si>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</si>
  <si>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</si>
  <si>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</si>
  <si>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</si>
  <si>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</si>
  <si>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</si>
  <si>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</si>
  <si>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</si>
  <si>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</si>
  <si>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</si>
  <si>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</si>
  <si>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</si>
  <si>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</si>
  <si>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</si>
  <si>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</si>
  <si>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</si>
  <si>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</si>
  <si>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</si>
  <si>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</si>
  <si>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</si>
  <si>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</si>
  <si>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</si>
  <si>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</si>
  <si>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</si>
  <si>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</si>
  <si>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</si>
  <si>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</si>
  <si>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</si>
  <si>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</si>
  <si>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</si>
  <si>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</si>
  <si>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</si>
  <si>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</si>
  <si>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</si>
  <si>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</si>
  <si>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</si>
  <si>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</si>
  <si>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</si>
  <si>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</si>
  <si>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</si>
  <si>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</si>
  <si>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</si>
  <si>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</si>
  <si>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</si>
  <si>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</si>
  <si>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</si>
  <si>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</si>
  <si>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</si>
  <si>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</si>
  <si>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</si>
  <si>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</si>
  <si>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</si>
  <si>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</si>
  <si>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</si>
  <si>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</si>
  <si>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</si>
  <si>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</si>
  <si>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</si>
  <si>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</si>
  <si>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</si>
  <si>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</si>
  <si>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</si>
  <si>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</si>
  <si>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</si>
  <si>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</si>
  <si>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</si>
  <si>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</si>
  <si>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</si>
  <si>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</si>
  <si>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</si>
  <si>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</si>
  <si>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</si>
  <si>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</si>
  <si>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</si>
  <si>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</si>
  <si>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</si>
  <si>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</si>
  <si>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</si>
  <si>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</si>
  <si>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</si>
  <si>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</si>
  <si>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</si>
  <si>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</si>
  <si>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</si>
  <si>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</si>
  <si>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</si>
  <si>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</si>
  <si>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</si>
  <si>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</si>
  <si>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</si>
  <si>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</si>
  <si>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</si>
  <si>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</si>
  <si>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</si>
  <si>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</si>
  <si>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</si>
  <si>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</si>
  <si>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</si>
  <si>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</si>
  <si>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</si>
  <si>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</si>
  <si>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</si>
  <si>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</si>
  <si>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</si>
  <si>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</si>
  <si>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</si>
  <si>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</si>
  <si>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</si>
  <si>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</si>
  <si>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</si>
  <si>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</si>
  <si>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</si>
  <si>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</si>
  <si>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</si>
  <si>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</si>
  <si>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</si>
  <si>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</si>
  <si>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</si>
  <si>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</si>
  <si>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</si>
  <si>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</si>
  <si>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</si>
  <si>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</si>
  <si>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</si>
  <si>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</si>
  <si>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</si>
  <si>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</si>
  <si>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</si>
  <si>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</si>
  <si>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</si>
  <si>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</si>
  <si>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</si>
  <si>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</si>
  <si>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</si>
  <si>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</si>
  <si>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</si>
  <si>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</si>
  <si>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</si>
  <si>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</si>
  <si>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</si>
  <si>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</si>
  <si>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</si>
  <si>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</si>
  <si>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</si>
  <si>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</si>
  <si>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</si>
  <si>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</si>
  <si>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</si>
  <si>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</si>
  <si>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</si>
  <si>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</si>
  <si>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</si>
  <si>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</si>
  <si>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</si>
  <si>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</si>
  <si>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</si>
  <si>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</si>
  <si>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</si>
  <si>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</si>
  <si>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</si>
  <si>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</si>
  <si>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</si>
  <si>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</si>
  <si>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</si>
  <si>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</si>
  <si>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</si>
  <si>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</si>
  <si>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</si>
  <si>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</si>
  <si>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</si>
  <si>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</si>
  <si>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</si>
  <si>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</si>
  <si>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</si>
  <si>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</si>
  <si>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</si>
  <si>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</si>
  <si>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</si>
  <si>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</si>
  <si>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</si>
  <si>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</si>
  <si>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</si>
  <si>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</si>
  <si>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</si>
  <si>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</si>
  <si>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</si>
  <si>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</si>
  <si>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</si>
  <si>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</si>
  <si>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</si>
  <si>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</si>
  <si>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</si>
  <si>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</si>
  <si>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</si>
  <si>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</si>
  <si>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</si>
  <si>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</si>
  <si>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</si>
  <si>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</si>
  <si>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</si>
  <si>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</si>
  <si>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</si>
  <si>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</si>
  <si>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</si>
  <si>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</si>
  <si>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</si>
  <si>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</si>
  <si>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</si>
  <si>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</si>
  <si>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</si>
  <si>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</si>
  <si>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</si>
  <si>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</si>
  <si>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</si>
  <si>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</si>
  <si>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</si>
  <si>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</si>
  <si>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</si>
  <si>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</si>
  <si>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</si>
  <si>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</si>
  <si>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</si>
  <si>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</si>
  <si>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</si>
  <si>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</si>
  <si>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</si>
  <si>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</si>
  <si>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</si>
  <si>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</si>
  <si>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</si>
  <si>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</si>
  <si>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</si>
  <si>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</si>
  <si>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</si>
  <si>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</si>
  <si>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</si>
  <si>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</si>
  <si>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</si>
  <si>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</si>
  <si>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</si>
  <si>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</si>
  <si>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</si>
  <si>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</si>
  <si>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</si>
  <si>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</si>
  <si>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</si>
  <si>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</si>
  <si>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</si>
  <si>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</si>
  <si>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</si>
  <si>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</si>
  <si>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</si>
  <si>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</si>
  <si>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</si>
  <si>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</si>
  <si>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</si>
  <si>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</si>
  <si>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</si>
  <si>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</si>
  <si>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</si>
  <si>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</si>
  <si>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</si>
  <si>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</si>
  <si>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</si>
  <si>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</si>
  <si>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</si>
  <si>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</si>
  <si>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</si>
  <si>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</si>
  <si>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</si>
  <si>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</si>
  <si>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</si>
  <si>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</si>
  <si>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</si>
  <si>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</si>
  <si>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</si>
  <si>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</si>
  <si>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</si>
  <si>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</si>
  <si>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</si>
  <si>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</si>
  <si>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</si>
  <si>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</si>
  <si>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</si>
  <si>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</si>
  <si>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</si>
  <si>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</si>
  <si>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</si>
  <si>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</si>
  <si>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</si>
  <si>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</si>
  <si>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</si>
  <si>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</si>
  <si>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</si>
  <si>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</si>
  <si>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</si>
  <si>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</si>
  <si>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</si>
  <si>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</si>
  <si>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</si>
  <si>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</si>
  <si>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</si>
  <si>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</si>
  <si>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</si>
  <si>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</si>
  <si>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</si>
  <si>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</si>
  <si>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</si>
  <si>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</si>
  <si>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</si>
  <si>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</si>
  <si>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</si>
  <si>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</si>
  <si>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</si>
  <si>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</si>
  <si>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</si>
  <si>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</si>
  <si>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</si>
  <si>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</si>
  <si>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</si>
  <si>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</si>
  <si>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</si>
  <si>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</si>
  <si>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</si>
  <si>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</si>
  <si>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</si>
  <si>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</si>
  <si>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</si>
  <si>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</si>
  <si>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</si>
  <si>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</si>
  <si>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</si>
  <si>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</si>
  <si>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</si>
  <si>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</si>
  <si>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</si>
  <si>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</si>
  <si>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</si>
  <si>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</si>
  <si>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</si>
  <si>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</si>
  <si>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</si>
  <si>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</si>
  <si>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</si>
  <si>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</si>
  <si>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</si>
  <si>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</si>
  <si>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</si>
  <si>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</si>
  <si>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</si>
  <si>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</si>
  <si>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</si>
  <si>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</si>
  <si>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</si>
  <si>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</si>
  <si>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</si>
  <si>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</si>
  <si>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</si>
  <si>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</si>
  <si>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</si>
  <si>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</si>
  <si>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</si>
  <si>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</si>
  <si>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</si>
  <si>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</si>
  <si>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</si>
  <si>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</si>
  <si>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</si>
  <si>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</si>
  <si>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</si>
  <si>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</si>
  <si>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</si>
  <si>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</si>
  <si>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</si>
  <si>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</si>
  <si>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</si>
  <si>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</si>
  <si>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</si>
  <si>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</si>
  <si>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</si>
  <si>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</si>
  <si>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</si>
  <si>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</si>
  <si>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</si>
  <si>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</si>
  <si>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</si>
  <si>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</si>
  <si>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</si>
  <si>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</si>
  <si>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</si>
  <si>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</si>
  <si>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</si>
  <si>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</si>
  <si>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</si>
  <si>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</si>
  <si>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</si>
  <si>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</si>
  <si>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</si>
  <si>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</si>
  <si>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</si>
  <si>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</si>
  <si>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</si>
  <si>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</si>
  <si>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</si>
  <si>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</si>
  <si>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</si>
  <si>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</si>
  <si>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</si>
  <si>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</si>
  <si>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</si>
  <si>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</si>
  <si>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</si>
  <si>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</si>
  <si>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</si>
  <si>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</si>
  <si>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</si>
  <si>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</si>
  <si>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</si>
  <si>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</si>
  <si>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</si>
  <si>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</si>
  <si>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</si>
  <si>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</si>
  <si>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</si>
  <si>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</si>
  <si>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</si>
  <si>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</si>
  <si>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</si>
  <si>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</si>
  <si>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</si>
  <si>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</si>
  <si>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</si>
  <si>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</si>
  <si>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</si>
  <si>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</si>
  <si>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</si>
  <si>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</si>
  <si>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</si>
  <si>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</si>
  <si>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</si>
  <si>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</si>
  <si>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</si>
  <si>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</si>
  <si>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</si>
  <si>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</si>
  <si>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</si>
  <si>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</si>
  <si>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</si>
  <si>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</si>
  <si>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</si>
  <si>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</si>
  <si>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</si>
  <si>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</si>
  <si>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</si>
  <si>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</si>
  <si>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</si>
  <si>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</si>
  <si>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</si>
  <si>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</si>
  <si>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</si>
  <si>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</si>
  <si>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</si>
  <si>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</si>
  <si>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</si>
  <si>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</si>
  <si>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</si>
  <si>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</si>
  <si>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</si>
  <si>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</si>
  <si>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</si>
  <si>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</si>
  <si>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</si>
  <si>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</si>
  <si>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</si>
  <si>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</si>
  <si>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</si>
  <si>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</si>
  <si>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</si>
  <si>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</si>
  <si>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</si>
  <si>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</si>
  <si>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</si>
  <si>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</si>
  <si>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</si>
  <si>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</si>
  <si>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</si>
  <si>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</si>
  <si>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</si>
  <si>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</si>
  <si>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</si>
  <si>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</si>
  <si>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</si>
  <si>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</si>
  <si>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</si>
  <si>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</si>
  <si>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</si>
  <si>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</si>
  <si>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</si>
  <si>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</si>
  <si>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</si>
  <si>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</si>
  <si>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</si>
  <si>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</si>
  <si>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</si>
  <si>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</si>
  <si>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</si>
  <si>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</si>
  <si>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</si>
  <si>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</si>
  <si>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</si>
  <si>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</si>
  <si>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</si>
  <si>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</si>
  <si>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</si>
  <si>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</si>
  <si>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</si>
  <si>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</si>
  <si>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</si>
  <si>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</si>
  <si>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</si>
  <si>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</si>
  <si>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</si>
  <si>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</si>
  <si>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</si>
  <si>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</si>
  <si>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</si>
  <si>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</si>
  <si>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</si>
  <si>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</si>
  <si>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</si>
  <si>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</si>
  <si>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</si>
  <si>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</si>
  <si>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</si>
  <si>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</si>
  <si>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</si>
  <si>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</si>
  <si>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</si>
  <si>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</si>
  <si>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</si>
  <si>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</si>
  <si>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</si>
  <si>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</si>
  <si>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</si>
  <si>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</si>
  <si>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</si>
  <si>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</si>
  <si>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</si>
  <si>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</si>
  <si>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</si>
  <si>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</si>
  <si>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</si>
  <si>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</si>
  <si>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</si>
  <si>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</si>
  <si>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</si>
  <si>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</si>
  <si>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</si>
  <si>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</si>
  <si>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</si>
  <si>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</si>
  <si>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</si>
  <si>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</si>
  <si>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</si>
  <si>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</si>
  <si>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</si>
  <si>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</si>
  <si>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</si>
  <si>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</si>
  <si>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</si>
  <si>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</si>
  <si>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</si>
  <si>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</si>
  <si>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</si>
  <si>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</si>
  <si>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</si>
  <si>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</si>
  <si>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</si>
  <si>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</si>
  <si>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</si>
  <si>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</si>
  <si>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</si>
  <si>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</si>
  <si>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</si>
  <si>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</si>
  <si>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</si>
  <si>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</si>
  <si>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</si>
  <si>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</si>
  <si>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</si>
  <si>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</si>
  <si>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</si>
  <si>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</si>
  <si>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</si>
  <si>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</si>
  <si>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</si>
  <si>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</si>
  <si>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</si>
  <si>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</si>
  <si>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</si>
  <si>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</si>
  <si>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</si>
  <si>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</si>
  <si>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</si>
  <si>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</si>
  <si>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</si>
  <si>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</si>
  <si>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</si>
  <si>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</si>
  <si>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</si>
  <si>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</si>
  <si>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</si>
  <si>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</si>
  <si>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</si>
  <si>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</si>
  <si>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</si>
  <si>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</si>
  <si>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</si>
  <si>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</si>
  <si>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</si>
  <si>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</si>
  <si>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</si>
  <si>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</si>
  <si>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</si>
  <si>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</si>
  <si>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</si>
  <si>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</si>
  <si>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</si>
  <si>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</si>
  <si>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</si>
  <si>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</si>
  <si>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</si>
  <si>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</si>
  <si>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</si>
  <si>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</si>
  <si>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</si>
  <si>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</si>
  <si>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</si>
  <si>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</si>
  <si>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</si>
  <si>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</si>
  <si>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</si>
  <si>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</si>
  <si>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</si>
  <si>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</si>
  <si>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</si>
  <si>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</si>
  <si>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</si>
  <si>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</si>
  <si>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</si>
  <si>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</si>
  <si>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</si>
  <si>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</si>
  <si>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</si>
  <si>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</si>
  <si>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</si>
  <si>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</si>
  <si>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</si>
  <si>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</si>
  <si>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</si>
  <si>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</si>
  <si>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</si>
  <si>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</si>
  <si>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</si>
  <si>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</si>
  <si>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</si>
  <si>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</si>
  <si>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</si>
  <si>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</si>
  <si>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</si>
  <si>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</si>
  <si>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</si>
  <si>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</si>
  <si>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</si>
  <si>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</si>
  <si>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</si>
  <si>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</si>
  <si>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</si>
  <si>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</si>
  <si>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</si>
  <si>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</si>
  <si>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</si>
  <si>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</si>
  <si>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</si>
  <si>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</si>
  <si>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</si>
  <si>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</si>
  <si>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</si>
  <si>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</si>
  <si>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</si>
  <si>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</si>
  <si>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</si>
  <si>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</si>
  <si>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</si>
  <si>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</si>
  <si>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</si>
  <si>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</si>
  <si>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</si>
  <si>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</si>
  <si>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</si>
  <si>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</si>
  <si>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</si>
  <si>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</si>
  <si>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</si>
  <si>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</si>
  <si>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</si>
  <si>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</si>
  <si>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</si>
  <si>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</si>
  <si>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</si>
  <si>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</si>
  <si>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</si>
  <si>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</si>
  <si>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</si>
  <si>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</si>
  <si>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</si>
  <si>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</si>
  <si>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</si>
  <si>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</si>
  <si>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</si>
  <si>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</si>
  <si>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</si>
  <si>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</si>
  <si>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</si>
  <si>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</si>
  <si>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</si>
  <si>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</si>
  <si>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</si>
  <si>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</si>
  <si>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</si>
  <si>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</si>
  <si>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</si>
  <si>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</si>
  <si>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</si>
  <si>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</si>
  <si>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</si>
  <si>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</si>
  <si>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</si>
  <si>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</si>
  <si>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</si>
  <si>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</si>
  <si>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</si>
  <si>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</si>
  <si>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</si>
  <si>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</si>
  <si>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</si>
  <si>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</si>
  <si>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</si>
  <si>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</si>
  <si>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</si>
  <si>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</si>
  <si>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</si>
  <si>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</si>
  <si>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</si>
  <si>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</si>
  <si>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</si>
  <si>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</si>
  <si>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</si>
  <si>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</si>
  <si>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</si>
  <si>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</si>
  <si>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</si>
  <si>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</si>
  <si>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</si>
  <si>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</si>
  <si>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</si>
  <si>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</si>
  <si>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</si>
  <si>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</si>
  <si>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</si>
  <si>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</si>
  <si>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</si>
  <si>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</si>
  <si>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</si>
  <si>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</si>
  <si>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</si>
  <si>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</si>
  <si>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</si>
  <si>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</si>
  <si>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</si>
  <si>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</si>
  <si>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</si>
  <si>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</si>
  <si>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</si>
  <si>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</si>
  <si>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</si>
  <si>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</si>
  <si>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</si>
  <si>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</si>
  <si>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</si>
  <si>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</si>
  <si>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</si>
  <si>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</si>
  <si>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</si>
  <si>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</si>
  <si>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</si>
  <si>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</si>
  <si>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</si>
  <si>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</si>
  <si>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</si>
  <si>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</si>
  <si>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</si>
  <si>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</si>
  <si>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</si>
  <si>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</si>
  <si>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</si>
  <si>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</si>
  <si>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</si>
  <si>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</si>
  <si>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</si>
  <si>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</si>
  <si>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</si>
  <si>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</si>
  <si>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</si>
  <si>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</si>
  <si>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</si>
  <si>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</si>
  <si>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</si>
  <si>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</si>
  <si>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</si>
  <si>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</si>
  <si>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</si>
  <si>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</si>
  <si>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</si>
  <si>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</si>
  <si>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</si>
  <si>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</si>
  <si>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</si>
  <si>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</si>
  <si>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</si>
  <si>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</si>
  <si>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</si>
  <si>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</si>
  <si>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</si>
  <si>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</si>
  <si>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</si>
  <si>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</si>
  <si>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</si>
  <si>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</si>
  <si>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</si>
  <si>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</si>
  <si>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</si>
  <si>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</si>
  <si>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</si>
  <si>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</si>
  <si>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</si>
  <si>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</si>
  <si>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</si>
  <si>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</si>
  <si>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</si>
  <si>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</si>
  <si>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</si>
  <si>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</si>
  <si>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</si>
  <si>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</si>
  <si>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</si>
  <si>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</si>
  <si>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</si>
  <si>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</si>
  <si>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</si>
  <si>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</si>
  <si>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</si>
  <si>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</si>
  <si>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</si>
  <si>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</si>
  <si>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</si>
  <si>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</si>
  <si>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</si>
  <si>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</si>
  <si>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</si>
  <si>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</si>
  <si>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</si>
  <si>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</si>
  <si>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</si>
  <si>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</si>
  <si>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</si>
  <si>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</si>
  <si>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</si>
  <si>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</si>
  <si>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</si>
  <si>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</si>
  <si>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</si>
  <si>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</si>
  <si>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</si>
  <si>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</si>
  <si>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</si>
  <si>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</si>
  <si>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</si>
  <si>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</si>
  <si>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</si>
  <si>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</si>
  <si>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</si>
  <si>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</si>
  <si>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</si>
  <si>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</si>
  <si>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</si>
  <si>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</si>
  <si>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</si>
  <si>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</si>
  <si>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</si>
  <si>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</si>
  <si>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</si>
  <si>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</si>
  <si>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</si>
  <si>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</si>
  <si>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</si>
  <si>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</si>
  <si>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</si>
  <si>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</si>
  <si>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</si>
  <si>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</si>
  <si>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</si>
  <si>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</si>
  <si>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</si>
  <si>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</si>
  <si>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</si>
  <si>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</si>
  <si>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</si>
  <si>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</si>
  <si>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</si>
  <si>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</si>
  <si>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</si>
  <si>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</si>
  <si>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</si>
  <si>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</si>
  <si>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</si>
  <si>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</si>
  <si>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</si>
  <si>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</si>
  <si>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</si>
  <si>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</si>
  <si>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</si>
  <si>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</si>
  <si>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</si>
  <si>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</si>
  <si>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</si>
  <si>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</si>
  <si>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</si>
  <si>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</si>
  <si>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</si>
  <si>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</si>
  <si>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</si>
  <si>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</si>
  <si>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</si>
  <si>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</si>
  <si>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</si>
  <si>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</si>
  <si>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</si>
  <si>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</si>
  <si>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</si>
  <si>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</si>
  <si>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</si>
  <si>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</si>
  <si>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</si>
  <si>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</si>
  <si>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</si>
  <si>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</si>
  <si>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</si>
  <si>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</si>
  <si>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</si>
  <si>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</si>
  <si>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</si>
  <si>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</si>
  <si>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</si>
  <si>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</si>
  <si>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</si>
  <si>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</si>
  <si>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</si>
  <si>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</si>
  <si>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</si>
  <si>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</si>
  <si>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</si>
  <si>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</si>
  <si>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</si>
  <si>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</si>
  <si>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</si>
  <si>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</si>
  <si>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</si>
  <si>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</si>
  <si>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</si>
  <si>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</si>
  <si>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</si>
  <si>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</si>
  <si>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</si>
  <si>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</si>
  <si>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</si>
  <si>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</si>
  <si>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</si>
  <si>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</si>
  <si>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</si>
  <si>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</si>
  <si>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</si>
  <si>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</si>
  <si>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</si>
  <si>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</si>
  <si>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</si>
  <si>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</si>
  <si>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</si>
  <si>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</si>
  <si>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</si>
  <si>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</si>
  <si>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</si>
  <si>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</si>
  <si>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</si>
  <si>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</si>
  <si>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</si>
  <si>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</si>
  <si>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</si>
  <si>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</si>
  <si>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</si>
  <si>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</si>
  <si>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</si>
  <si>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</si>
  <si>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</si>
  <si>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</si>
  <si>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</si>
  <si>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</si>
  <si>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</si>
  <si>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</si>
  <si>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</si>
  <si>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</si>
  <si>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</si>
  <si>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</si>
  <si>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</si>
  <si>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</si>
  <si>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</si>
  <si>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</si>
  <si>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</si>
  <si>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</si>
  <si>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</si>
  <si>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</si>
  <si>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</si>
  <si>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</si>
  <si>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</si>
  <si>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</si>
  <si>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</si>
  <si>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</si>
  <si>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</si>
  <si>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</si>
  <si>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</si>
  <si>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</si>
  <si>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</si>
  <si>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</si>
  <si>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</si>
  <si>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</si>
  <si>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</si>
  <si>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</si>
  <si>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</si>
  <si>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</si>
  <si>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</si>
  <si>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</si>
  <si>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</si>
  <si>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</si>
  <si>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</si>
  <si>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</si>
  <si>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</si>
  <si>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</si>
  <si>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</si>
  <si>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</si>
  <si>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</si>
  <si>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</si>
  <si>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</si>
  <si>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</si>
  <si>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</si>
  <si>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</si>
  <si>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</si>
  <si>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</si>
  <si>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</si>
  <si>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</si>
  <si>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</si>
  <si>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</si>
  <si>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</si>
  <si>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</si>
  <si>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</si>
  <si>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</si>
  <si>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</si>
  <si>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</si>
  <si>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</si>
  <si>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</si>
  <si>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</si>
  <si>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</si>
  <si>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</si>
  <si>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</si>
  <si>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</si>
  <si>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</si>
  <si>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</si>
  <si>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</si>
  <si>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</si>
  <si>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</si>
  <si>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</si>
  <si>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</si>
  <si>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</si>
  <si>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</si>
  <si>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</si>
  <si>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</si>
  <si>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</si>
  <si>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</si>
  <si>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</si>
  <si>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</si>
  <si>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</si>
  <si>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</si>
  <si>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</si>
  <si>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</si>
  <si>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</si>
  <si>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</si>
  <si>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</si>
  <si>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</si>
  <si>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</si>
  <si>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</si>
  <si>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</si>
  <si>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</si>
  <si>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</si>
  <si>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</si>
  <si>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</si>
  <si>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</si>
  <si>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</si>
  <si>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</si>
  <si>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</si>
  <si>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</si>
  <si>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</si>
  <si>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</si>
  <si>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</si>
  <si>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</si>
  <si>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</si>
  <si>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</si>
  <si>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</si>
  <si>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</si>
  <si>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</si>
  <si>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</si>
  <si>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</si>
  <si>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</si>
  <si>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</si>
  <si>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</si>
  <si>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</si>
  <si>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</si>
  <si>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</si>
  <si>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</si>
  <si>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</si>
  <si>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</si>
  <si>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</si>
  <si>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</si>
  <si>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</si>
  <si>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</si>
  <si>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</si>
  <si>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</si>
  <si>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</si>
  <si>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</si>
  <si>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</si>
  <si>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</si>
  <si>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</si>
  <si>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</si>
  <si>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</si>
  <si>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</si>
  <si>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</si>
  <si>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</si>
  <si>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</si>
  <si>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</si>
  <si>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</si>
  <si>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</si>
  <si>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</si>
  <si>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</si>
  <si>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</si>
  <si>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</si>
  <si>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</si>
  <si>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</si>
  <si>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</si>
  <si>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</si>
  <si>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</si>
  <si>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</si>
  <si>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</si>
  <si>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</si>
  <si>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</si>
  <si>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</si>
  <si>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</si>
  <si>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</si>
  <si>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</si>
  <si>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</si>
  <si>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</si>
  <si>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</si>
  <si>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</si>
  <si>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</si>
  <si>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</si>
  <si>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</si>
  <si>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</si>
  <si>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</si>
  <si>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</si>
  <si>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</si>
  <si>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</si>
  <si>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</si>
  <si>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</si>
  <si>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</si>
  <si>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</si>
  <si>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</si>
  <si>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</si>
  <si>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</si>
  <si>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</si>
  <si>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</si>
  <si>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</si>
  <si>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</si>
  <si>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</si>
  <si>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</si>
  <si>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</si>
  <si>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</si>
  <si>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</si>
  <si>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</si>
  <si>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</si>
  <si>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</si>
  <si>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</si>
  <si>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</si>
  <si>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</si>
  <si>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</si>
  <si>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</si>
  <si>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</si>
  <si>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</si>
  <si>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</si>
  <si>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</si>
  <si>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</si>
  <si>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</si>
  <si>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</si>
  <si>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</si>
  <si>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</si>
  <si>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</si>
  <si>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</si>
  <si>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</si>
  <si>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</si>
  <si>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</si>
  <si>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</si>
  <si>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</si>
  <si>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</si>
  <si>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</si>
  <si>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</si>
  <si>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</si>
  <si>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</si>
  <si>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</si>
  <si>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</si>
  <si>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</si>
  <si>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</si>
  <si>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</si>
  <si>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</si>
  <si>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</si>
  <si>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</si>
  <si>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</si>
  <si>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</si>
  <si>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</si>
  <si>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</si>
  <si>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</si>
  <si>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</si>
  <si>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</si>
  <si>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</si>
  <si>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</si>
  <si>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</si>
  <si>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</si>
  <si>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</si>
  <si>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</si>
  <si>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</si>
  <si>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</si>
  <si>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</si>
  <si>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</si>
  <si>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</si>
  <si>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</si>
  <si>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</si>
  <si>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</si>
  <si>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</si>
  <si>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</si>
  <si>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</si>
  <si>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</si>
  <si>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</si>
  <si>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</si>
  <si>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</si>
  <si>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</si>
  <si>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</si>
  <si>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</si>
  <si>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</si>
  <si>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</si>
  <si>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</si>
  <si>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</si>
  <si>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</si>
  <si>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</si>
  <si>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</si>
  <si>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</si>
  <si>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</si>
  <si>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</si>
  <si>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</si>
  <si>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</si>
  <si>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</si>
  <si>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</si>
  <si>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</si>
  <si>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</si>
  <si>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</si>
  <si>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</si>
  <si>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</si>
  <si>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</si>
  <si>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</si>
  <si>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</si>
  <si>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</si>
  <si>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</si>
  <si>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</si>
  <si>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</si>
  <si>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</si>
  <si>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</si>
  <si>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</si>
  <si>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</si>
  <si>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</si>
  <si>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</si>
  <si>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</si>
  <si>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</si>
  <si>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</si>
  <si>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</si>
  <si>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</si>
  <si>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</si>
  <si>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</si>
  <si>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</si>
  <si>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</si>
  <si>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</si>
  <si>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</si>
  <si>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</si>
  <si>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</si>
  <si>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</si>
  <si>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</si>
  <si>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</si>
  <si>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</si>
  <si>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</si>
  <si>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</si>
  <si>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</si>
  <si>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</si>
  <si>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</si>
  <si>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</si>
  <si>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</si>
  <si>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</si>
  <si>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</si>
  <si>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</si>
  <si>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</si>
  <si>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</si>
  <si>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</si>
  <si>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</si>
  <si>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</si>
  <si>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</si>
  <si>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</si>
  <si>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</si>
  <si>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</si>
  <si>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</si>
  <si>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</si>
  <si>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</si>
  <si>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</si>
  <si>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</si>
  <si>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</si>
  <si>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</si>
  <si>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</si>
  <si>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</si>
  <si>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</si>
  <si>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</si>
  <si>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</si>
  <si>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</si>
  <si>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</si>
  <si>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</si>
  <si>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</si>
  <si>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</si>
  <si>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</si>
  <si>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</si>
  <si>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</si>
  <si>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</si>
  <si>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</si>
  <si>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</si>
  <si>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</si>
  <si>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</si>
  <si>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</si>
  <si>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</si>
  <si>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</si>
  <si>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</si>
  <si>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</si>
  <si>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</si>
  <si>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</si>
  <si>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</si>
  <si>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</si>
  <si>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</si>
  <si>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</si>
  <si>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</si>
  <si>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</si>
  <si>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</si>
  <si>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</si>
  <si>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</si>
  <si>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</si>
  <si>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</si>
  <si>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</si>
  <si>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</si>
  <si>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</si>
  <si>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</si>
  <si>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</si>
  <si>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</si>
  <si>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</si>
  <si>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</si>
  <si>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</si>
  <si>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</si>
  <si>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</si>
  <si>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</si>
  <si>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</si>
  <si>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</si>
  <si>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</si>
  <si>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</si>
  <si>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</si>
  <si>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</si>
  <si>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</si>
  <si>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</si>
  <si>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</si>
  <si>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</si>
  <si>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</si>
  <si>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</si>
  <si>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</si>
  <si>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</si>
  <si>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</si>
  <si>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</si>
  <si>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</si>
  <si>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</si>
  <si>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</si>
  <si>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</si>
  <si>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</si>
  <si>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</si>
  <si>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</si>
  <si>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</si>
  <si>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</si>
  <si>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</si>
  <si>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</si>
  <si>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</si>
  <si>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</si>
  <si>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</si>
  <si>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</si>
  <si>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</si>
  <si>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</si>
  <si>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</si>
  <si>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</si>
  <si>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</si>
  <si>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</si>
  <si>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</si>
  <si>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</si>
  <si>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</si>
  <si>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</si>
  <si>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</si>
  <si>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</si>
  <si>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</si>
  <si>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</si>
  <si>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</si>
  <si>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</si>
  <si>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</si>
  <si>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</si>
  <si>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</si>
  <si>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</si>
  <si>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</si>
  <si>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</si>
  <si>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</si>
  <si>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</si>
  <si>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</si>
  <si>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</si>
  <si>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</si>
  <si>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</si>
  <si>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</si>
  <si>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</si>
  <si>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</si>
  <si>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</si>
  <si>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</si>
  <si>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</si>
  <si>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</si>
  <si>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</si>
  <si>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</si>
  <si>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</si>
  <si>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</si>
  <si>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</si>
  <si>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</si>
  <si>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</si>
  <si>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</si>
  <si>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</si>
  <si>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</si>
  <si>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</si>
  <si>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</si>
  <si>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</si>
  <si>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</si>
  <si>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</si>
  <si>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</si>
  <si>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</si>
  <si>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</si>
  <si>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</si>
  <si>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</si>
  <si>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</si>
  <si>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</si>
  <si>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</si>
  <si>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</si>
  <si>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</si>
  <si>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</si>
  <si>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</si>
  <si>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</si>
  <si>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</si>
  <si>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</si>
  <si>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</si>
  <si>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</si>
  <si>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</si>
  <si>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</si>
  <si>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</si>
  <si>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</si>
  <si>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</si>
  <si>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</si>
  <si>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</si>
  <si>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</si>
  <si>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</si>
  <si>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</si>
  <si>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</si>
  <si>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</si>
  <si>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</si>
  <si>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</si>
  <si>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</si>
  <si>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</si>
  <si>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</si>
  <si>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</si>
  <si>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</si>
  <si>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</si>
  <si>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</si>
  <si>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</si>
  <si>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</si>
  <si>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</si>
  <si>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</si>
  <si>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</si>
  <si>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</si>
  <si>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</si>
  <si>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</si>
  <si>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</si>
  <si>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</si>
  <si>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</si>
  <si>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</si>
  <si>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</si>
  <si>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</si>
  <si>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</si>
  <si>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</si>
  <si>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</si>
  <si>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</si>
  <si>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</si>
  <si>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</si>
  <si>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</si>
  <si>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</si>
  <si>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</si>
  <si>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</si>
  <si>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</si>
  <si>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</si>
  <si>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</si>
  <si>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</si>
  <si>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</si>
  <si>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</si>
  <si>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</si>
  <si>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</si>
  <si>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</si>
  <si>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</si>
  <si>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</si>
  <si>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</si>
  <si>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</si>
  <si>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</si>
  <si>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</si>
  <si>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</si>
  <si>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</si>
  <si>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</si>
  <si>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</si>
  <si>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</si>
  <si>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</si>
  <si>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</si>
  <si>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</si>
  <si>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</si>
  <si>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</si>
  <si>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</si>
  <si>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</si>
  <si>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</si>
  <si>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</si>
  <si>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</si>
  <si>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</si>
  <si>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</si>
  <si>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</si>
  <si>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</si>
  <si>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</si>
  <si>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</si>
  <si>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</si>
  <si>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</si>
  <si>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</si>
  <si>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</si>
  <si>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</si>
  <si>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</si>
  <si>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</si>
  <si>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</si>
  <si>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</si>
  <si>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</si>
  <si>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</si>
  <si>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</si>
  <si>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</si>
  <si>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</si>
  <si>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</si>
  <si>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</si>
  <si>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</si>
  <si>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</si>
  <si>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</si>
  <si>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</si>
  <si>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</si>
  <si>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</si>
  <si>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</si>
  <si>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</si>
  <si>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</si>
  <si>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</si>
  <si>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</si>
  <si>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</si>
  <si>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</si>
  <si>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</si>
  <si>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</si>
  <si>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</si>
  <si>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</si>
  <si>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</si>
  <si>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</si>
  <si>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</si>
  <si>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</si>
  <si>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</si>
  <si>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</si>
  <si>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</si>
  <si>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</si>
  <si>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</si>
  <si>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</si>
  <si>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</si>
  <si>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</si>
  <si>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</si>
  <si>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</si>
  <si>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</si>
  <si>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</si>
  <si>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</si>
  <si>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</si>
  <si>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</si>
  <si>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</si>
  <si>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</si>
  <si>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</si>
  <si>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</si>
  <si>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</si>
  <si>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</si>
  <si>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</si>
  <si>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</si>
  <si>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</si>
  <si>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</si>
  <si>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</si>
  <si>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</si>
  <si>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</si>
  <si>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</si>
  <si>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</si>
  <si>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</si>
  <si>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</si>
  <si>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</si>
  <si>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</si>
  <si>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</si>
  <si>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</si>
  <si>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</si>
  <si>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</si>
  <si>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</si>
  <si>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</si>
  <si>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</si>
  <si>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</si>
  <si>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</si>
  <si>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</si>
  <si>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</si>
  <si>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</si>
  <si>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</si>
  <si>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</si>
  <si>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</si>
  <si>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</si>
  <si>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</si>
  <si>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</si>
  <si>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</si>
  <si>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</si>
  <si>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</si>
  <si>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</si>
  <si>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</si>
  <si>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</si>
  <si>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</si>
  <si>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</si>
  <si>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</si>
  <si>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</si>
  <si>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</si>
  <si>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</si>
  <si>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</si>
  <si>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</si>
  <si>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</si>
  <si>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</si>
  <si>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</si>
  <si>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</si>
  <si>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</si>
  <si>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</si>
  <si>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</si>
  <si>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</si>
  <si>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</si>
  <si>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</si>
  <si>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</si>
  <si>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</si>
  <si>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</si>
  <si>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</si>
  <si>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</si>
  <si>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</si>
  <si>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</si>
  <si>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</si>
  <si>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</si>
  <si>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</si>
  <si>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</si>
  <si>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</si>
  <si>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</si>
  <si>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</si>
  <si>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</si>
  <si>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</si>
  <si>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</si>
  <si>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</si>
  <si>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</si>
  <si>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</si>
  <si>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</si>
  <si>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</si>
  <si>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</si>
  <si>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</si>
  <si>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</si>
  <si>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</si>
  <si>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</si>
  <si>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</si>
  <si>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</si>
  <si>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</si>
  <si>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</si>
  <si>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</si>
  <si>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</si>
  <si>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</si>
  <si>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</si>
  <si>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</si>
  <si>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</si>
  <si>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</si>
  <si>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</si>
  <si>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</si>
  <si>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</si>
  <si>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</si>
  <si>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</si>
  <si>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</si>
  <si>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</si>
  <si>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</si>
  <si>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</si>
  <si>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</si>
  <si>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</si>
  <si>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</si>
  <si>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</si>
  <si>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</si>
  <si>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</si>
  <si>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</si>
  <si>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</si>
  <si>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</si>
  <si>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</si>
  <si>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</si>
  <si>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</si>
  <si>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</si>
  <si>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</si>
  <si>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</si>
  <si>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</si>
  <si>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</si>
  <si>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</si>
  <si>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</si>
  <si>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</si>
  <si>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</si>
  <si>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</si>
  <si>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</si>
  <si>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</si>
  <si>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</si>
  <si>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</si>
  <si>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</si>
  <si>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</si>
  <si>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</si>
  <si>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</si>
  <si>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</si>
  <si>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</si>
  <si>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</si>
  <si>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</si>
  <si>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</si>
  <si>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</si>
  <si>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</si>
  <si>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</si>
  <si>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</si>
  <si>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</si>
  <si>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</si>
  <si>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</si>
  <si>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</si>
  <si>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</si>
  <si>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</si>
  <si>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</si>
  <si>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</si>
  <si>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</si>
  <si>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</si>
  <si>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</si>
  <si>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</si>
  <si>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</si>
  <si>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</si>
  <si>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</si>
  <si>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</si>
  <si>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</si>
  <si>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</si>
  <si>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</si>
  <si>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</si>
  <si>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</si>
  <si>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</si>
  <si>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</si>
  <si>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</si>
  <si>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</si>
  <si>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</si>
  <si>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</si>
  <si>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</si>
  <si>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</si>
  <si>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</si>
  <si>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</si>
  <si>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</si>
  <si>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</si>
  <si>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</si>
  <si>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</si>
  <si>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</si>
  <si>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</si>
  <si>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</si>
  <si>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</si>
  <si>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</si>
  <si>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</si>
  <si>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</si>
  <si>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</si>
  <si>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</si>
  <si>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</si>
  <si>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</si>
  <si>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</si>
  <si>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</si>
  <si>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</si>
  <si>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</si>
  <si>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</si>
  <si>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</si>
  <si>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</si>
  <si>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</si>
  <si>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</si>
  <si>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</si>
  <si>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</si>
  <si>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</si>
  <si>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</si>
  <si>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</si>
  <si>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</si>
  <si>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</si>
  <si>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</si>
  <si>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</si>
  <si>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</si>
  <si>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</si>
  <si>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</si>
  <si>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</si>
  <si>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</si>
  <si>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</si>
  <si>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</si>
  <si>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</si>
  <si>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</si>
  <si>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</si>
  <si>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</si>
  <si>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</si>
  <si>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</si>
  <si>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</si>
  <si>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</si>
  <si>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</si>
  <si>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</si>
  <si>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</si>
  <si>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</si>
  <si>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</si>
  <si>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</si>
  <si>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</si>
  <si>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</si>
  <si>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</si>
  <si>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</si>
  <si>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</si>
  <si>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</si>
  <si>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</si>
  <si>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</si>
  <si>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</si>
  <si>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</si>
  <si>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</si>
  <si>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</si>
  <si>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</si>
  <si>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</si>
  <si>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</si>
  <si>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</si>
  <si>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</si>
  <si>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</si>
  <si>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</si>
  <si>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</si>
  <si>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</si>
  <si>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</si>
  <si>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</si>
  <si>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</si>
  <si>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</si>
  <si>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</si>
  <si>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</si>
  <si>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</si>
  <si>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</si>
  <si>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</si>
  <si>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</si>
  <si>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</si>
  <si>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</si>
  <si>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</si>
  <si>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</si>
  <si>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</si>
  <si>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</si>
  <si>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</si>
  <si>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</si>
  <si>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</si>
  <si>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</si>
  <si>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</si>
  <si>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</si>
  <si>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</si>
  <si>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</si>
  <si>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</si>
  <si>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</si>
  <si>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</si>
  <si>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</si>
  <si>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</si>
  <si>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</si>
  <si>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</si>
  <si>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</si>
  <si>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</si>
  <si>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</si>
  <si>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</si>
  <si>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</si>
  <si>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</si>
  <si>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</si>
  <si>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</si>
  <si>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</si>
  <si>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</si>
  <si>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</si>
  <si>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</si>
  <si>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</si>
  <si>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</si>
  <si>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</si>
  <si>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</si>
  <si>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</si>
  <si>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</si>
  <si>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</si>
  <si>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</si>
  <si>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</si>
  <si>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</si>
  <si>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</si>
  <si>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</si>
  <si>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</si>
  <si>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</si>
  <si>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</si>
  <si>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</si>
  <si>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</si>
  <si>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</si>
  <si>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</si>
  <si>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</si>
  <si>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</si>
  <si>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</si>
  <si>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</si>
  <si>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</si>
  <si>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</si>
  <si>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</si>
  <si>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</si>
  <si>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</si>
  <si>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</si>
  <si>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</si>
  <si>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</si>
  <si>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</si>
  <si>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</si>
  <si>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</si>
  <si>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</si>
  <si>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</si>
  <si>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</si>
  <si>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</si>
  <si>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</si>
  <si>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</si>
  <si>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</si>
  <si>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</si>
  <si>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</si>
  <si>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</si>
  <si>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</si>
  <si>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</si>
  <si>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</si>
  <si>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</si>
  <si>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</si>
  <si>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</si>
  <si>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</si>
  <si>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</si>
  <si>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</si>
  <si>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</si>
  <si>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</si>
  <si>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</si>
  <si>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</si>
  <si>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</si>
  <si>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</si>
  <si>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</si>
  <si>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</si>
  <si>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</si>
  <si>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</si>
  <si>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</si>
  <si>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</si>
  <si>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</si>
  <si>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</si>
  <si>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</si>
  <si>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</si>
  <si>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</si>
  <si>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</si>
  <si>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</si>
  <si>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</si>
  <si>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</si>
  <si>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</si>
  <si>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</si>
  <si>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</si>
  <si>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</si>
  <si>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</si>
  <si>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</si>
  <si>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</si>
  <si>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</si>
  <si>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</si>
  <si>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</si>
  <si>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</si>
  <si>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</si>
  <si>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</si>
  <si>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</si>
  <si>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</si>
  <si>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</si>
  <si>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</si>
  <si>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</si>
  <si>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</si>
  <si>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</si>
  <si>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</si>
  <si>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</si>
  <si>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</si>
  <si>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</si>
  <si>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</si>
  <si>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</si>
  <si>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</si>
  <si>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</si>
  <si>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</si>
  <si>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</si>
  <si>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</si>
  <si>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</si>
  <si>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</si>
  <si>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</si>
  <si>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</si>
  <si>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</si>
  <si>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</si>
  <si>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</si>
  <si>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</si>
  <si>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</si>
  <si>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</si>
  <si>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</si>
  <si>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</si>
  <si>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</si>
  <si>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</si>
  <si>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</si>
  <si>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</si>
  <si>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</si>
  <si>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</si>
  <si>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</si>
  <si>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</si>
  <si>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</si>
  <si>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</si>
  <si>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</si>
  <si>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</si>
  <si>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</si>
  <si>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</si>
  <si>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</si>
  <si>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</si>
  <si>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</si>
  <si>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</si>
  <si>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</si>
  <si>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</si>
  <si>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</si>
  <si>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</si>
  <si>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</si>
  <si>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</si>
  <si>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</si>
  <si>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</si>
  <si>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</si>
  <si>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</si>
  <si>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</si>
  <si>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</si>
  <si>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</si>
  <si>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</si>
  <si>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</si>
  <si>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</si>
  <si>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</si>
  <si>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</si>
  <si>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</si>
  <si>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</si>
  <si>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</si>
  <si>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</si>
  <si>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</si>
  <si>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</si>
  <si>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</si>
  <si>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</si>
  <si>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</si>
  <si>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</si>
  <si>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</si>
  <si>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</si>
  <si>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</si>
  <si>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</si>
  <si>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</si>
  <si>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</si>
  <si>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</si>
  <si>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</si>
  <si>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</si>
  <si>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</si>
  <si>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</si>
  <si>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</si>
  <si>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</si>
  <si>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</si>
  <si>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</si>
  <si>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</si>
  <si>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</si>
  <si>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</si>
  <si>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</si>
  <si>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</si>
  <si>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</si>
  <si>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</si>
  <si>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</si>
  <si>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</si>
  <si>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</si>
  <si>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</si>
  <si>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</si>
  <si>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</si>
  <si>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</si>
  <si>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</si>
  <si>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</si>
  <si>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</si>
  <si>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</si>
  <si>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</si>
  <si>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</si>
  <si>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</si>
  <si>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</si>
  <si>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</si>
  <si>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</si>
  <si>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</si>
  <si>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</si>
  <si>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</si>
  <si>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</si>
  <si>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</si>
  <si>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</si>
  <si>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</si>
  <si>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</si>
  <si>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</si>
  <si>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</si>
  <si>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</si>
  <si>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</si>
  <si>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</si>
  <si>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</si>
  <si>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</si>
  <si>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</si>
  <si>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</si>
  <si>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</si>
  <si>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</si>
  <si>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</si>
  <si>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</si>
  <si>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</si>
  <si>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</si>
  <si>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</si>
  <si>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</si>
  <si>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</si>
  <si>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</si>
  <si>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</si>
  <si>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</si>
  <si>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</si>
  <si>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</si>
  <si>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</si>
  <si>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</si>
  <si>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</si>
  <si>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</si>
  <si>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</si>
  <si>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</si>
  <si>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</si>
  <si>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</si>
  <si>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</si>
  <si>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</si>
  <si>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</si>
  <si>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</si>
  <si>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</si>
  <si>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</si>
  <si>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</si>
  <si>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</si>
  <si>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</si>
  <si>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</si>
  <si>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</si>
  <si>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</si>
  <si>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</si>
  <si>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</si>
  <si>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</si>
  <si>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</si>
  <si>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</si>
  <si>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</si>
  <si>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</si>
  <si>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</si>
  <si>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</si>
  <si>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</si>
  <si>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</si>
  <si>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</si>
  <si>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</si>
  <si>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</si>
  <si>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</si>
  <si>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</si>
  <si>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</si>
  <si>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</si>
  <si>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</si>
  <si>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</si>
  <si>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</si>
  <si>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</si>
  <si>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</si>
  <si>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</si>
  <si>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</si>
  <si>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</si>
  <si>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</si>
  <si>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</si>
  <si>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</si>
  <si>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</si>
  <si>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</si>
  <si>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</si>
  <si>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</si>
  <si>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</si>
  <si>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</si>
  <si>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</si>
  <si>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</si>
  <si>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</si>
  <si>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</si>
  <si>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</si>
  <si>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</si>
  <si>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</si>
  <si>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</si>
  <si>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</si>
  <si>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</si>
  <si>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</si>
  <si>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</si>
  <si>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</si>
  <si>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</si>
  <si>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</si>
  <si>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</si>
  <si>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</si>
  <si>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</si>
  <si>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</si>
  <si>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</si>
  <si>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</si>
  <si>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</si>
  <si>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</si>
  <si>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</si>
  <si>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</si>
  <si>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</si>
  <si>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</si>
  <si>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</si>
  <si>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</si>
  <si>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</si>
  <si>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</si>
  <si>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</si>
  <si>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</si>
  <si>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</si>
  <si>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</si>
  <si>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</si>
  <si>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</si>
  <si>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</si>
  <si>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</si>
  <si>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</si>
  <si>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</si>
  <si>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</si>
  <si>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</si>
  <si>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</si>
  <si>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</si>
  <si>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</si>
  <si>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</si>
  <si>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</si>
  <si>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</si>
  <si>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</si>
  <si>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</si>
  <si>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</si>
  <si>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</si>
  <si>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</si>
  <si>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</si>
  <si>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</si>
  <si>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</si>
  <si>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</si>
  <si>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</si>
  <si>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</si>
  <si>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</si>
  <si>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</si>
  <si>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</si>
  <si>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</si>
  <si>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</si>
  <si>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</si>
  <si>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</si>
  <si>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</si>
  <si>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</si>
  <si>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</si>
  <si>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</si>
  <si>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</si>
  <si>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</si>
  <si>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</si>
  <si>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</si>
  <si>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</si>
  <si>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</si>
  <si>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</si>
  <si>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</si>
  <si>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</si>
  <si>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</si>
  <si>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</si>
  <si>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</si>
  <si>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</si>
  <si>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</si>
  <si>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</si>
  <si>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</si>
  <si>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</si>
  <si>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</si>
  <si>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</si>
  <si>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</si>
  <si>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</si>
  <si>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</si>
  <si>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</si>
  <si>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</si>
  <si>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</si>
  <si>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</si>
  <si>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</si>
  <si>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</si>
  <si>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</si>
  <si>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</si>
  <si>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</si>
  <si>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</si>
  <si>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</si>
  <si>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</si>
  <si>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</si>
  <si>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</si>
  <si>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</si>
  <si>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</si>
  <si>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</si>
  <si>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</si>
  <si>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</si>
  <si>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</si>
  <si>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</si>
  <si>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</si>
  <si>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</si>
  <si>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</si>
  <si>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</si>
  <si>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</si>
  <si>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</si>
  <si>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</si>
  <si>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</si>
  <si>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</si>
  <si>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</si>
  <si>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</si>
  <si>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</si>
  <si>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</si>
  <si>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</si>
  <si>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</si>
  <si>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</si>
  <si>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</si>
  <si>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</si>
  <si>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</si>
  <si>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</si>
  <si>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</si>
  <si>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</si>
  <si>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</si>
  <si>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</si>
  <si>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</si>
  <si>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</si>
  <si>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</si>
  <si>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</si>
  <si>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</si>
  <si>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</si>
  <si>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</si>
  <si>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</si>
  <si>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</si>
  <si>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</si>
  <si>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</si>
  <si>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</si>
  <si>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</si>
  <si>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</si>
  <si>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</si>
  <si>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</si>
  <si>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</si>
  <si>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</si>
  <si>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</si>
  <si>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</si>
  <si>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</si>
  <si>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</si>
  <si>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</si>
  <si>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</si>
  <si>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</si>
  <si>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</si>
  <si>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</si>
  <si>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</si>
  <si>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</si>
  <si>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</si>
  <si>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</si>
  <si>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</si>
  <si>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</si>
  <si>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</si>
  <si>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</si>
  <si>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</si>
  <si>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</si>
  <si>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</si>
  <si>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</si>
  <si>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</si>
  <si>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</si>
  <si>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</si>
  <si>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</si>
  <si>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</si>
  <si>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</si>
  <si>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</si>
  <si>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</si>
  <si>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</si>
  <si>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</si>
  <si>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</si>
  <si>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</si>
  <si>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</si>
  <si>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</si>
  <si>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</si>
  <si>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</si>
  <si>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</si>
  <si>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</si>
  <si>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</si>
  <si>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</si>
  <si>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</si>
  <si>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</si>
  <si>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</si>
  <si>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</si>
  <si>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</si>
  <si>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</si>
  <si>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</si>
  <si>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</si>
  <si>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</si>
  <si>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</si>
  <si>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</si>
  <si>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</si>
  <si>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</si>
  <si>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</si>
  <si>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</si>
  <si>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</si>
  <si>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</si>
  <si>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</si>
  <si>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</si>
  <si>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</si>
  <si>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</si>
  <si>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</si>
  <si>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</si>
  <si>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</si>
  <si>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</si>
  <si>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</si>
  <si>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</si>
  <si>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</si>
  <si>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</si>
  <si>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</si>
  <si>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</si>
  <si>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</si>
  <si>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</si>
  <si>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</si>
  <si>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</si>
  <si>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</si>
  <si>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</si>
  <si>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</si>
  <si>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</si>
  <si>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</si>
  <si>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</si>
  <si>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</si>
  <si>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</si>
  <si>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</si>
  <si>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</si>
  <si>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</si>
  <si>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</si>
  <si>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</si>
  <si>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</si>
  <si>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</si>
  <si>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</si>
  <si>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</si>
  <si>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</si>
  <si>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</si>
  <si>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</si>
  <si>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</si>
  <si>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</si>
  <si>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</si>
  <si>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</si>
  <si>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</si>
  <si>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</si>
  <si>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</si>
  <si>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</si>
  <si>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</si>
  <si>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</si>
  <si>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</si>
  <si>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</si>
  <si>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</si>
  <si>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</si>
  <si>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</si>
  <si>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</si>
  <si>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</si>
  <si>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</si>
  <si>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</si>
  <si>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</si>
  <si>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</si>
  <si>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</si>
  <si>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</si>
  <si>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</si>
  <si>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</si>
  <si>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</si>
  <si>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</si>
  <si>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</si>
  <si>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</si>
  <si>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</si>
  <si>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</si>
  <si>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</si>
  <si>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</si>
  <si>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</si>
  <si>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</si>
  <si>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</si>
  <si>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</si>
  <si>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</si>
  <si>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</si>
  <si>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</si>
  <si>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</si>
  <si>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</si>
  <si>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</si>
  <si>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</si>
  <si>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</si>
  <si>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</si>
  <si>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</si>
  <si>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</si>
  <si>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</si>
  <si>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</si>
  <si>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</si>
  <si>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</si>
  <si>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</si>
  <si>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</si>
  <si>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</si>
  <si>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</si>
  <si>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</si>
  <si>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</si>
  <si>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</si>
  <si>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</si>
  <si>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</si>
  <si>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</si>
  <si>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</si>
  <si>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</si>
  <si>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</si>
  <si>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</si>
  <si>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</si>
  <si>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</si>
  <si>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</si>
  <si>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</si>
  <si>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</si>
  <si>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</si>
  <si>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</si>
  <si>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</si>
  <si>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</si>
  <si>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</si>
  <si>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</si>
  <si>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</si>
  <si>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</si>
  <si>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</si>
  <si>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</si>
  <si>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</si>
  <si>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</si>
  <si>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</si>
  <si>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</si>
  <si>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</si>
  <si>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</si>
  <si>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</si>
  <si>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</si>
  <si>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</si>
  <si>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</si>
  <si>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</si>
  <si>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</si>
  <si>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</si>
  <si>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</si>
  <si>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</si>
  <si>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</si>
  <si>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</si>
  <si>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</si>
  <si>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</si>
  <si>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</si>
  <si>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</si>
  <si>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</si>
  <si>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</si>
  <si>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</si>
  <si>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</si>
  <si>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</si>
  <si>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</si>
  <si>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</si>
  <si>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</si>
  <si>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</si>
  <si>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</si>
  <si>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</si>
  <si>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</si>
  <si>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</si>
  <si>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</si>
  <si>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</si>
  <si>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</si>
  <si>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</si>
  <si>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</si>
  <si>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</si>
  <si>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</si>
  <si>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</si>
  <si>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</si>
  <si>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</si>
  <si>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</si>
  <si>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</si>
  <si>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</si>
  <si>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</si>
  <si>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</si>
  <si>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</si>
  <si>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</si>
  <si>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</si>
  <si>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</si>
  <si>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</si>
  <si>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</si>
  <si>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</si>
  <si>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</si>
  <si>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</si>
  <si>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</si>
  <si>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</si>
  <si>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</si>
  <si>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</si>
  <si>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</si>
  <si>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</si>
  <si>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</si>
  <si>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</si>
  <si>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</si>
  <si>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</si>
  <si>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</si>
  <si>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</si>
  <si>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</si>
  <si>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</si>
  <si>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</si>
  <si>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</si>
  <si>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</si>
  <si>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</si>
  <si>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</si>
  <si>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</si>
  <si>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</si>
  <si>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</si>
  <si>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</si>
  <si>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</si>
  <si>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</si>
  <si>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</si>
  <si>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</si>
  <si>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</si>
  <si>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</si>
  <si>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</si>
  <si>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</si>
  <si>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</si>
  <si>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</si>
  <si>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</si>
  <si>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</si>
  <si>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</si>
  <si>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</si>
  <si>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</si>
  <si>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</si>
  <si>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</si>
  <si>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</si>
  <si>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</si>
  <si>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</si>
  <si>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</si>
  <si>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</si>
  <si>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</si>
  <si>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</si>
  <si>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</si>
  <si>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</si>
  <si>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</si>
  <si>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</si>
  <si>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</si>
  <si>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</si>
  <si>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</si>
  <si>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</si>
  <si>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</si>
  <si>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</si>
  <si>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</si>
  <si>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</si>
  <si>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</si>
  <si>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</si>
  <si>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</si>
  <si>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</si>
  <si>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</si>
  <si>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</si>
  <si>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</si>
  <si>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</si>
  <si>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</si>
  <si>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</si>
  <si>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</si>
  <si>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</si>
  <si>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</si>
  <si>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</si>
  <si>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</si>
  <si>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</si>
  <si>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</si>
  <si>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</si>
  <si>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</si>
  <si>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</si>
  <si>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</si>
  <si>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</si>
  <si>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</si>
  <si>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</si>
  <si>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</si>
  <si>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</si>
  <si>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</si>
  <si>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</si>
  <si>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</si>
  <si>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</si>
  <si>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</si>
  <si>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</si>
  <si>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</si>
  <si>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</si>
  <si>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</si>
  <si>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</si>
  <si>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</si>
  <si>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</si>
  <si>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</si>
  <si>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</si>
  <si>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</si>
  <si>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</si>
  <si>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</si>
  <si>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</si>
  <si>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</si>
  <si>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</si>
  <si>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</si>
  <si>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</si>
  <si>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</si>
  <si>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</si>
  <si>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</si>
  <si>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</si>
  <si>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</si>
  <si>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</si>
  <si>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</si>
  <si>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</si>
  <si>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</si>
  <si>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</si>
  <si>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</si>
  <si>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</si>
  <si>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</si>
  <si>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</si>
  <si>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</si>
  <si>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</si>
  <si>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</si>
  <si>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</si>
  <si>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</si>
  <si>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</si>
  <si>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</si>
  <si>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</si>
  <si>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</si>
  <si>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</si>
  <si>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</si>
  <si>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</si>
  <si>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</si>
  <si>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</si>
  <si>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</si>
  <si>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</si>
  <si>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</si>
  <si>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</si>
  <si>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</si>
  <si>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</si>
  <si>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</si>
  <si>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</si>
  <si>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</si>
  <si>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</si>
  <si>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</si>
  <si>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</si>
  <si>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</si>
  <si>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</si>
  <si>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</si>
  <si>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</si>
  <si>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</si>
  <si>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</si>
  <si>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</si>
  <si>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</si>
  <si>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</si>
  <si>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</si>
  <si>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</si>
  <si>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</si>
  <si>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</si>
  <si>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</si>
  <si>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</si>
  <si>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</si>
  <si>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</si>
  <si>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</si>
  <si>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</si>
  <si>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</si>
  <si>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</si>
  <si>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</si>
  <si>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</si>
  <si>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</si>
  <si>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</si>
  <si>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</si>
  <si>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</si>
  <si>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</si>
  <si>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</si>
  <si>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</si>
  <si>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</si>
  <si>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</si>
  <si>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</si>
  <si>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</si>
  <si>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</si>
  <si>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</si>
  <si>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</si>
  <si>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</si>
  <si>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</si>
  <si>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</si>
  <si>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</si>
  <si>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</si>
  <si>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</si>
  <si>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</si>
  <si>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</si>
  <si>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</si>
  <si>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</si>
  <si>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</si>
  <si>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</si>
  <si>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</si>
  <si>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</si>
  <si>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</si>
  <si>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</si>
  <si>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</si>
  <si>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</si>
  <si>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</si>
  <si>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</si>
  <si>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</si>
  <si>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</si>
  <si>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</si>
  <si>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</si>
  <si>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</si>
  <si>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</si>
  <si>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</si>
  <si>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</si>
  <si>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</si>
  <si>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</si>
  <si>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</si>
  <si>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</si>
  <si>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</si>
  <si>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</si>
  <si>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</si>
  <si>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</si>
  <si>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</si>
  <si>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</si>
  <si>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</si>
  <si>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</si>
  <si>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</si>
  <si>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</si>
  <si>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</si>
  <si>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</si>
  <si>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</si>
  <si>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</si>
  <si>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</si>
  <si>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</si>
  <si>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</si>
  <si>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</si>
  <si>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</si>
  <si>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</si>
  <si>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</si>
  <si>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</si>
  <si>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</si>
  <si>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</si>
  <si>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</si>
  <si>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</si>
  <si>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</si>
  <si>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</si>
  <si>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</si>
  <si>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</si>
  <si>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</si>
  <si>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</si>
  <si>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</si>
  <si>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</si>
  <si>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</si>
  <si>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</si>
  <si>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</si>
  <si>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</si>
  <si>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</si>
  <si>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</si>
  <si>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</si>
  <si>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</si>
  <si>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</si>
  <si>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</si>
  <si>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</si>
  <si>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</si>
  <si>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</si>
  <si>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</si>
  <si>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</si>
  <si>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</si>
  <si>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</si>
  <si>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</si>
  <si>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</si>
  <si>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</si>
  <si>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</si>
  <si>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</si>
  <si>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</si>
  <si>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</si>
  <si>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</si>
  <si>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</si>
  <si>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</si>
  <si>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</si>
  <si>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</si>
  <si>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</si>
  <si>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</si>
  <si>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</si>
  <si>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</si>
  <si>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</si>
  <si>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</si>
  <si>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</si>
  <si>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</si>
  <si>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</si>
  <si>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</si>
  <si>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</si>
  <si>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</si>
  <si>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</si>
  <si>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</si>
  <si>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</si>
  <si>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</si>
  <si>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</si>
  <si>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</si>
  <si>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</si>
  <si>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</si>
  <si>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</si>
  <si>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</si>
  <si>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</si>
  <si>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</si>
  <si>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</si>
  <si>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</si>
  <si>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</si>
  <si>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</si>
  <si>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</si>
  <si>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</si>
  <si>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</si>
  <si>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</si>
  <si>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</si>
  <si>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</si>
  <si>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</si>
  <si>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</si>
  <si>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</si>
  <si>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</si>
  <si>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</si>
  <si>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</si>
  <si>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</si>
  <si>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</si>
  <si>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</si>
  <si>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</si>
  <si>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</si>
  <si>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</si>
  <si>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</si>
  <si>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</si>
  <si>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</si>
  <si>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</si>
  <si>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</si>
  <si>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</si>
  <si>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</si>
  <si>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</si>
  <si>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</si>
  <si>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</si>
  <si>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</si>
  <si>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</si>
  <si>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</si>
  <si>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</si>
  <si>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</si>
  <si>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</si>
  <si>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</si>
  <si>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</si>
  <si>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</si>
  <si>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</si>
  <si>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</si>
  <si>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</si>
  <si>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</si>
  <si>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</si>
  <si>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</si>
  <si>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</si>
  <si>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</si>
  <si>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</si>
  <si>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</si>
  <si>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</si>
  <si>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</si>
  <si>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</si>
  <si>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</si>
  <si>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</si>
  <si>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</si>
  <si>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</si>
  <si>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</si>
  <si>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</si>
  <si>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</si>
  <si>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</si>
  <si>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</si>
  <si>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</si>
  <si>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</si>
  <si>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</si>
  <si>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</si>
  <si>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</si>
  <si>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</si>
  <si>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</si>
  <si>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</si>
  <si>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</si>
  <si>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</si>
  <si>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</si>
  <si>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</si>
  <si>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</si>
  <si>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</si>
  <si>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</si>
  <si>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</si>
  <si>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</si>
  <si>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</si>
  <si>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</si>
  <si>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</si>
  <si>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</si>
  <si>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</si>
  <si>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</si>
  <si>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</si>
  <si>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</si>
  <si>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</si>
  <si>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</si>
  <si>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</si>
  <si>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</si>
  <si>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</si>
  <si>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</si>
  <si>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</si>
  <si>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</si>
  <si>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</si>
  <si>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</si>
  <si>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</si>
  <si>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</si>
  <si>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</si>
  <si>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</si>
  <si>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</si>
  <si>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</si>
  <si>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</si>
  <si>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</si>
  <si>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</si>
  <si>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</si>
  <si>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</si>
  <si>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</si>
  <si>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</si>
  <si>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</si>
  <si>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</si>
  <si>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</si>
  <si>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</si>
  <si>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</si>
  <si>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</si>
  <si>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</si>
  <si>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</si>
  <si>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</si>
  <si>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</si>
  <si>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</si>
  <si>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</si>
  <si>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</si>
  <si>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</si>
  <si>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</si>
  <si>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</si>
  <si>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</si>
  <si>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</si>
  <si>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</si>
  <si>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</si>
  <si>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</si>
  <si>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</si>
  <si>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</si>
  <si>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</si>
  <si>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</si>
  <si>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</si>
  <si>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</si>
  <si>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</si>
  <si>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</si>
  <si>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</si>
  <si>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</si>
  <si>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</si>
  <si>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</si>
  <si>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</si>
  <si>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</si>
  <si>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</si>
  <si>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</si>
  <si>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</si>
  <si>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</si>
  <si>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</si>
  <si>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</si>
  <si>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</si>
  <si>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</si>
  <si>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</si>
  <si>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</si>
  <si>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</si>
  <si>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</si>
  <si>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</si>
  <si>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</si>
  <si>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</si>
  <si>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</si>
  <si>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</si>
  <si>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</si>
  <si>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</si>
  <si>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</si>
  <si>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</si>
  <si>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</si>
  <si>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</si>
  <si>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</si>
  <si>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</si>
  <si>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</si>
  <si>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</t>
  </si>
  <si>
    <t>Median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</si>
  <si>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</si>
  <si>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</si>
  <si>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</si>
  <si>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</si>
  <si>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</si>
  <si>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</si>
  <si>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</si>
  <si>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</si>
  <si>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</si>
  <si>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</si>
  <si>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Year</t>
  </si>
  <si>
    <t>Years</t>
  </si>
  <si>
    <t>Number of Successful</t>
  </si>
  <si>
    <t>Number Failed</t>
  </si>
  <si>
    <t>Total Projects</t>
  </si>
  <si>
    <t>Percentage Failed</t>
  </si>
  <si>
    <t>Percentage Cancled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</si>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</sst>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44" fontId="4" fillId="0" borderId="0" xfId="0" applyNumberFormat="1" applyFont="1"/>
    <xf numFmtId="0" fontId="0" fillId="0" borderId="0" xfId="0" applyAlignment="1">
      <alignment horizontal="center"/>
    </xf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E-4621-AEC7-F6A83CB2EA7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E-4621-AEC7-F6A83CB2EA7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BE-4621-AEC7-F6A83CB2E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938352"/>
        <c:axId val="644940848"/>
      </c:lineChart>
      <c:catAx>
        <c:axId val="64493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40848"/>
        <c:crosses val="autoZero"/>
        <c:auto val="1"/>
        <c:lblAlgn val="ctr"/>
        <c:lblOffset val="100"/>
        <c:noMultiLvlLbl val="0"/>
      </c:catAx>
      <c:valAx>
        <c:axId val="64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3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91072309361744"/>
          <c:y val="5.0368639052448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8-4BD6-B7F5-1EEA80AD5F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5C-4D86-9C54-4F1767132DD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5C-4D86-9C54-4F1767132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023503"/>
        <c:axId val="1425024335"/>
      </c:lineChart>
      <c:catAx>
        <c:axId val="142502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024335"/>
        <c:crosses val="autoZero"/>
        <c:auto val="1"/>
        <c:lblAlgn val="ctr"/>
        <c:lblOffset val="100"/>
        <c:noMultiLvlLbl val="0"/>
      </c:catAx>
      <c:valAx>
        <c:axId val="14250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02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57-4D4E-9AA8-E924F760651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57-4D4E-9AA8-E924F760651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57-4D4E-9AA8-E924F760651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57-4D4E-9AA8-E924F7606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9636352"/>
        <c:axId val="1329633856"/>
      </c:barChart>
      <c:catAx>
        <c:axId val="132963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633856"/>
        <c:crosses val="autoZero"/>
        <c:auto val="1"/>
        <c:lblAlgn val="ctr"/>
        <c:lblOffset val="100"/>
        <c:noMultiLvlLbl val="0"/>
      </c:catAx>
      <c:valAx>
        <c:axId val="132963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63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 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F-438B-B430-06B0D39B464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CF-438B-B430-06B0D39B464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CF-438B-B430-06B0D39B464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CF-438B-B430-06B0D39B4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7659184"/>
        <c:axId val="1337660432"/>
      </c:lineChart>
      <c:catAx>
        <c:axId val="133765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660432"/>
        <c:crosses val="autoZero"/>
        <c:auto val="1"/>
        <c:lblAlgn val="ctr"/>
        <c:lblOffset val="100"/>
        <c:noMultiLvlLbl val="0"/>
      </c:catAx>
      <c:valAx>
        <c:axId val="133766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65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6-4B56-9E1C-1A37954F264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6-4B56-9E1C-1A37954F264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86-4B56-9E1C-1A37954F2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4165552"/>
        <c:axId val="1334164304"/>
      </c:barChart>
      <c:catAx>
        <c:axId val="133416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164304"/>
        <c:crosses val="autoZero"/>
        <c:auto val="1"/>
        <c:lblAlgn val="ctr"/>
        <c:lblOffset val="100"/>
        <c:noMultiLvlLbl val="0"/>
      </c:catAx>
      <c:valAx>
        <c:axId val="133416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16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81915</xdr:colOff>
      <xdr:row>14</xdr:row>
      <xdr:rowOff>47625</xdr:rowOff>
    </xdr:from>
    <xdr:to>
      <xdr:col>17</xdr:col>
      <xdr:colOff>333376</xdr:colOff>
      <xdr:row>39</xdr:row>
      <xdr:rowOff>180023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D212D-52AC-AFAC-5646-7A5F10F88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5</xdr:row>
      <xdr:rowOff>142875</xdr:rowOff>
    </xdr:from>
    <xdr:to>
      <xdr:col>17</xdr:col>
      <xdr:colOff>19050</xdr:colOff>
      <xdr:row>26</xdr:row>
      <xdr:rowOff>62865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42840-FC87-E711-0064-6C821C960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</xdr:colOff>
      <xdr:row>0</xdr:row>
      <xdr:rowOff>0</xdr:rowOff>
    </xdr:from>
    <xdr:to>
      <xdr:col>17</xdr:col>
      <xdr:colOff>60960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F6777-E750-15B1-CE30-2CAF9AFCE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0</xdr:row>
      <xdr:rowOff>167640</xdr:rowOff>
    </xdr:from>
    <xdr:to>
      <xdr:col>16</xdr:col>
      <xdr:colOff>594360</xdr:colOff>
      <xdr:row>22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9D24C-A88A-2CE9-0FA2-081DB1C61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6</xdr:row>
      <xdr:rowOff>140970</xdr:rowOff>
    </xdr:from>
    <xdr:to>
      <xdr:col>12</xdr:col>
      <xdr:colOff>403860</xdr:colOff>
      <xdr:row>21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B9727-526F-0D2B-E31A-059EFCA99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Kiesling" refreshedDate="44719.687686342593" createdVersion="8" refreshedVersion="8" minRefreshableVersion="3" recordCount="4114" xr:uid="{D1128AA0-F23A-4E90-8982-FDFEE0689A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ercentage Funded2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Kiesling" refreshedDate="44719.711563657409" createdVersion="8" refreshedVersion="8" minRefreshableVersion="3" recordCount="4114" xr:uid="{7390B8C0-7EC8-45A1-AC1A-4AA36C97B28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ercentage Funded2" numFmtId="0">
      <sharedItems containsSemiMixedTypes="0" containsString="0" containsNumber="1" minValue="0" maxValue="3304"/>
    </cacheField>
    <cacheField name="Parent Category" numFmtId="49">
      <sharedItems/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Kiesling" refreshedDate="44724.965007407409" createdVersion="8" refreshedVersion="8" minRefreshableVersion="3" recordCount="4115" xr:uid="{76313A3D-93EB-44F7-B0BB-33C42A854783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Percentage Funded2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65E88-1353-4EBB-9EDD-645B47FE8FF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5ED3F-8C08-461C-8E08-0FE7F6D46C1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9B81CD-E0A5-43C9-8AFC-830F4185CC7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4018D5-271F-43C5-9EC3-8591A5EBEC3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N1" zoomScale="95" zoomScaleNormal="95" workbookViewId="0">
      <selection activeCell="N5" sqref="N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7" max="17" width="41.109375" customWidth="1"/>
    <col min="18" max="18" width="15.5546875" bestFit="1" customWidth="1"/>
    <col min="19" max="19" width="28.5546875" style="16" bestFit="1" customWidth="1"/>
    <col min="20" max="20" width="20.109375" style="16" bestFit="1" customWidth="1"/>
  </cols>
  <sheetData>
    <row r="1" spans="1:21" s="22" customForma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8306</v>
      </c>
      <c r="Q1" s="9" t="s">
        <v>8358</v>
      </c>
      <c r="R1" s="1" t="s">
        <v>8359</v>
      </c>
      <c r="S1" s="14" t="s">
        <v>8365</v>
      </c>
      <c r="T1" s="14" t="s">
        <v>8366</v>
      </c>
      <c r="U1" s="1" t="s">
        <v>8398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si="4"/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si="9"/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si="14"/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si="269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si="274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si="279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si="284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si="294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si="309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si="314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si="319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si="324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U4115">
    <sortCondition ref="A2:A4115"/>
  </sortState>
  <conditionalFormatting sqref="F1:F1048576">
    <cfRule type="cellIs" dxfId="3" priority="4" operator="equal">
      <formula>"failed"</formula>
    </cfRule>
    <cfRule type="cellIs" dxfId="2" priority="5" operator="equal">
      <formula>"cancled"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3">
      <colorScale>
        <cfvo type="min"/>
        <cfvo type="percentile" val="90"/>
        <color rgb="FFFF0000"/>
        <color rgb="FF0070C0"/>
      </colorScale>
    </cfRule>
  </conditionalFormatting>
  <conditionalFormatting sqref="R1:S1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80A6-8DF6-4260-A622-361EF93D3BFF}">
  <sheetPr codeName="Sheet2"/>
  <dimension ref="A1:H13"/>
  <sheetViews>
    <sheetView workbookViewId="0">
      <selection activeCell="B4" sqref="B4"/>
    </sheetView>
  </sheetViews>
  <sheetFormatPr defaultRowHeight="14.4" x14ac:dyDescent="0.3"/>
  <cols>
    <col min="1" max="1" width="13.77734375" bestFit="1" customWidth="1"/>
    <col min="2" max="2" width="19.88671875" bestFit="1" customWidth="1"/>
    <col min="3" max="3" width="13.88671875" bestFit="1" customWidth="1"/>
    <col min="4" max="4" width="15.44140625" bestFit="1" customWidth="1"/>
    <col min="5" max="5" width="12.77734375" bestFit="1" customWidth="1"/>
    <col min="6" max="6" width="21.109375" style="24" bestFit="1" customWidth="1"/>
    <col min="7" max="7" width="16.5546875" style="24" bestFit="1" customWidth="1"/>
    <col min="8" max="8" width="18.21875" style="24" bestFit="1" customWidth="1"/>
  </cols>
  <sheetData>
    <row r="1" spans="1:8" s="17" customFormat="1" x14ac:dyDescent="0.3">
      <c r="A1" s="17" t="s">
        <v>8380</v>
      </c>
      <c r="B1" s="17" t="s">
        <v>8399</v>
      </c>
      <c r="C1" s="17" t="s">
        <v>8400</v>
      </c>
      <c r="D1" s="17" t="s">
        <v>8417</v>
      </c>
      <c r="E1" s="17" t="s">
        <v>8401</v>
      </c>
      <c r="F1" s="23" t="s">
        <v>8404</v>
      </c>
      <c r="G1" s="23" t="s">
        <v>8402</v>
      </c>
      <c r="H1" s="23" t="s">
        <v>8403</v>
      </c>
    </row>
    <row r="2" spans="1:8" x14ac:dyDescent="0.3">
      <c r="A2" t="s">
        <v>8405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SUM(B2+C2+D2)</f>
        <v>186</v>
      </c>
      <c r="F2" s="24">
        <f>SUM(B2/E2)</f>
        <v>0.75806451612903225</v>
      </c>
      <c r="G2" s="24">
        <f>SUM(C2/E2)</f>
        <v>0.24193548387096775</v>
      </c>
      <c r="H2" s="24">
        <f>SUM(D2/E2)</f>
        <v>0</v>
      </c>
    </row>
    <row r="3" spans="1:8" x14ac:dyDescent="0.3">
      <c r="A3" t="s">
        <v>8406</v>
      </c>
      <c r="B3">
        <f>COUNTIFS(Kickstarter!$D:$D,"&gt;=1000", Kickstarter!$D:$D,"&lt;=4999", Kickstarter!$F:$F, "successful", Kickstarter!$R:$R, "plays")</f>
        <v>388</v>
      </c>
      <c r="C3">
        <f>COUNTIFS(Kickstarter!$D:$D,"&gt;=1000",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SUM(B3+C3+D3)</f>
        <v>534</v>
      </c>
      <c r="F3" s="24">
        <f t="shared" ref="F3:F13" si="1">SUM(B3/E3)</f>
        <v>0.72659176029962547</v>
      </c>
      <c r="G3" s="24">
        <f t="shared" ref="G3:G13" si="2">SUM(C3/E3)</f>
        <v>0.27340823970037453</v>
      </c>
      <c r="H3" s="24">
        <f t="shared" ref="H3:H13" si="3">SUM(D3/E3)</f>
        <v>0</v>
      </c>
    </row>
    <row r="4" spans="1:8" x14ac:dyDescent="0.3">
      <c r="A4" t="s">
        <v>8407</v>
      </c>
      <c r="B4">
        <f>COUNTIFS(Kickstarter!$D:$D,"&gt;=5000",Kickstarter!$D:$D,"&lt;=9999",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3">
      <c r="A5" t="s">
        <v>8408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3">
      <c r="A6" t="s">
        <v>8409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3">
      <c r="A7" t="s">
        <v>8410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3">
      <c r="A8" t="s">
        <v>8411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3">
      <c r="A9" t="s">
        <v>8412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3">
      <c r="A10" t="s">
        <v>8413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3">
      <c r="A11" t="s">
        <v>8414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3">
      <c r="A12" t="s">
        <v>8415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3">
      <c r="A13" t="s">
        <v>8416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326CD-5934-428A-9688-3609D53AA4D1}">
  <sheetPr codeName="Sheet3"/>
  <dimension ref="A1:E18"/>
  <sheetViews>
    <sheetView workbookViewId="0">
      <selection activeCell="E4" sqref="E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7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8397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10761-5FE0-415A-B11A-2DA92EE91D16}">
  <sheetPr codeName="Sheet7"/>
  <dimension ref="A1:C14"/>
  <sheetViews>
    <sheetView tabSelected="1" workbookViewId="0">
      <selection activeCell="B2" sqref="B2"/>
    </sheetView>
  </sheetViews>
  <sheetFormatPr defaultRowHeight="14.4" x14ac:dyDescent="0.3"/>
  <cols>
    <col min="1" max="1" width="25.88671875" style="20" bestFit="1" customWidth="1"/>
    <col min="2" max="2" width="10.44140625" style="21" bestFit="1" customWidth="1"/>
    <col min="3" max="3" width="11.109375" style="21" bestFit="1" customWidth="1"/>
    <col min="4" max="16384" width="8.88671875" style="20"/>
  </cols>
  <sheetData>
    <row r="1" spans="1:3" x14ac:dyDescent="0.3">
      <c r="B1" s="21" t="s">
        <v>8383</v>
      </c>
      <c r="C1" s="21" t="s">
        <v>8384</v>
      </c>
    </row>
    <row r="2" spans="1:3" x14ac:dyDescent="0.3">
      <c r="A2" s="20" t="s">
        <v>8385</v>
      </c>
      <c r="B2" s="21" t="e">
        <f>AVERAGE(#REF!)</f>
        <v>#REF!</v>
      </c>
      <c r="C2" s="21" t="e">
        <f>AVERAGE(#REF!)</f>
        <v>#REF!</v>
      </c>
    </row>
    <row r="3" spans="1:3" x14ac:dyDescent="0.3">
      <c r="A3" s="20" t="s">
        <v>8386</v>
      </c>
      <c r="B3" s="21" t="e">
        <f>MEDIAN(#REF!)</f>
        <v>#REF!</v>
      </c>
      <c r="C3" s="21" t="e">
        <f>MEDIAN(#REF!)</f>
        <v>#REF!</v>
      </c>
    </row>
    <row r="4" spans="1:3" x14ac:dyDescent="0.3">
      <c r="A4" s="20" t="s">
        <v>8387</v>
      </c>
      <c r="B4" s="21" t="e">
        <f>_xlfn.STDEV.P(#REF!)</f>
        <v>#REF!</v>
      </c>
      <c r="C4" s="21" t="e">
        <f>_xlfn.STDEV.P(#REF!)</f>
        <v>#REF!</v>
      </c>
    </row>
    <row r="5" spans="1:3" x14ac:dyDescent="0.3">
      <c r="A5" s="20" t="s">
        <v>8388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3">
      <c r="A6" s="20" t="s">
        <v>8389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3">
      <c r="A7" s="20" t="s">
        <v>8390</v>
      </c>
      <c r="B7" s="21" t="e">
        <f>B5-B6</f>
        <v>#REF!</v>
      </c>
      <c r="C7" s="21" t="e">
        <f>C5-C6</f>
        <v>#REF!</v>
      </c>
    </row>
    <row r="9" spans="1:3" x14ac:dyDescent="0.3">
      <c r="A9" s="20" t="s">
        <v>8391</v>
      </c>
      <c r="B9" s="21" t="e">
        <f>AVERAGE(#REF!)</f>
        <v>#REF!</v>
      </c>
      <c r="C9" s="21" t="e">
        <f>AVERAGE(#REF!)</f>
        <v>#REF!</v>
      </c>
    </row>
    <row r="10" spans="1:3" x14ac:dyDescent="0.3">
      <c r="A10" s="20" t="s">
        <v>8392</v>
      </c>
      <c r="B10" s="21" t="e">
        <f>MEDIAN(#REF!)</f>
        <v>#REF!</v>
      </c>
      <c r="C10" s="21" t="e">
        <f>MEDIAN(#REF!)</f>
        <v>#REF!</v>
      </c>
    </row>
    <row r="11" spans="1:3" x14ac:dyDescent="0.3">
      <c r="A11" s="20" t="s">
        <v>8393</v>
      </c>
      <c r="B11" s="21" t="e">
        <f>_xlfn.STDEV.P(#REF!)</f>
        <v>#REF!</v>
      </c>
      <c r="C11" s="21" t="e">
        <f>_xlfn.STDEV.P(#REF!)</f>
        <v>#REF!</v>
      </c>
    </row>
    <row r="12" spans="1:3" x14ac:dyDescent="0.3">
      <c r="A12" s="20" t="s">
        <v>8394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3">
      <c r="A13" s="20" t="s">
        <v>8395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3">
      <c r="A14" s="20" t="s">
        <v>8396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EBE65-3C13-40B9-B8B4-6B358EF6BCE6}">
  <sheetPr codeName="Sheet8"/>
  <dimension ref="A1:F6"/>
  <sheetViews>
    <sheetView workbookViewId="0">
      <selection activeCell="C2" sqref="C2"/>
    </sheetView>
  </sheetViews>
  <sheetFormatPr defaultRowHeight="14.4" x14ac:dyDescent="0.3"/>
  <cols>
    <col min="1" max="1" width="30.5546875" bestFit="1" customWidth="1"/>
    <col min="2" max="2" width="108.44140625" style="20" bestFit="1" customWidth="1"/>
    <col min="3" max="4" width="8.88671875" style="20"/>
    <col min="5" max="5" width="16.21875" bestFit="1" customWidth="1"/>
  </cols>
  <sheetData>
    <row r="1" spans="1:6" s="17" customFormat="1" x14ac:dyDescent="0.3">
      <c r="A1" s="17" t="s">
        <v>8379</v>
      </c>
      <c r="B1" s="19" t="s">
        <v>4110</v>
      </c>
      <c r="C1" s="19" t="s">
        <v>8380</v>
      </c>
      <c r="D1" s="19" t="s">
        <v>8381</v>
      </c>
      <c r="E1" s="17" t="s">
        <v>8307</v>
      </c>
      <c r="F1" s="17" t="s">
        <v>8382</v>
      </c>
    </row>
    <row r="2" spans="1:6" x14ac:dyDescent="0.3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t="e">
        <f>VLOOKUP(A2, Kickstarter!B:L, 12, FALSE)</f>
        <v>#REF!</v>
      </c>
    </row>
    <row r="3" spans="1:6" x14ac:dyDescent="0.3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t="e">
        <f>VLOOKUP(A3, Kickstarter!B:L, 12, FALSE)</f>
        <v>#REF!</v>
      </c>
    </row>
    <row r="4" spans="1:6" x14ac:dyDescent="0.3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t="e">
        <f>VLOOKUP(A4, Kickstarter!B:L, 12, FALSE)</f>
        <v>#REF!</v>
      </c>
    </row>
    <row r="5" spans="1:6" x14ac:dyDescent="0.3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t="e">
        <f>VLOOKUP(A5, Kickstarter!B:L, 12, FALSE)</f>
        <v>#REF!</v>
      </c>
    </row>
    <row r="6" spans="1:6" x14ac:dyDescent="0.3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t="e">
        <f>VLOOKUP(A6, Kickstarter!B:L, 12, FALSE)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4D286-0434-42D4-91B7-8B866AC80AEF}">
  <sheetPr codeName="Sheet9"/>
  <dimension ref="A1:F6"/>
  <sheetViews>
    <sheetView workbookViewId="0">
      <selection activeCell="E3" sqref="E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8BD15-978D-442A-B45C-0FD7B3FDD175}">
  <sheetPr codeName="Sheet10"/>
  <dimension ref="A3:F17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8" t="s">
        <v>8373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3">
      <c r="A6" s="18" t="s">
        <v>8374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3">
      <c r="A7" s="18" t="s">
        <v>8375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3">
      <c r="A8" s="18" t="s">
        <v>8376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3">
      <c r="A9" s="18" t="s">
        <v>8367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3">
      <c r="A10" s="18" t="s">
        <v>8377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3">
      <c r="A11" s="18" t="s">
        <v>8368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3">
      <c r="A12" s="18" t="s">
        <v>8369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3">
      <c r="A13" s="18" t="s">
        <v>8370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3">
      <c r="A14" s="18" t="s">
        <v>8371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3">
      <c r="A15" s="18" t="s">
        <v>8372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3">
      <c r="A16" s="18" t="s">
        <v>8378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3">
      <c r="A17" s="18" t="s">
        <v>8361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A64AE-2F80-416E-AF45-4FF3326E5AC6}">
  <sheetPr codeName="Sheet11"/>
  <dimension ref="A1:E7"/>
  <sheetViews>
    <sheetView topLeftCell="E1" workbookViewId="0">
      <selection activeCell="D4" sqref="D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Outcomes Based On Launch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 Kiesling</cp:lastModifiedBy>
  <dcterms:created xsi:type="dcterms:W3CDTF">2017-04-20T15:17:24Z</dcterms:created>
  <dcterms:modified xsi:type="dcterms:W3CDTF">2022-06-16T15:44:46Z</dcterms:modified>
</cp:coreProperties>
</file>