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oseManuel/Documents/Evans/CTforGA/"/>
    </mc:Choice>
  </mc:AlternateContent>
  <xr:revisionPtr revIDLastSave="0" documentId="13_ncr:1_{4803E72E-1ED6-114E-A9D7-B7E0F31306AD}" xr6:coauthVersionLast="47" xr6:coauthVersionMax="47" xr10:uidLastSave="{00000000-0000-0000-0000-000000000000}"/>
  <bookViews>
    <workbookView xWindow="0" yWindow="460" windowWidth="28800" windowHeight="17540" xr2:uid="{00000000-000D-0000-FFFF-FFFF00000000}"/>
  </bookViews>
  <sheets>
    <sheet name="model" sheetId="1" r:id="rId1"/>
    <sheet name="__OpenSolver__" sheetId="2" state="hidden" r:id="rId2"/>
  </sheets>
  <definedNames>
    <definedName name="solver_adj" localSheetId="0" hidden="1">model!$C$5:$D$5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model!$C$5:$D$5</definedName>
    <definedName name="solver_lhs2" localSheetId="0" hidden="1">model!$E$7:$E$11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model!$F$3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hs1" localSheetId="0" hidden="1">"integer"</definedName>
    <definedName name="solver_rhs2" localSheetId="0" hidden="1">model!$G$7:$G$11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7" i="1"/>
  <c r="E7" i="1"/>
  <c r="E8" i="1"/>
  <c r="E9" i="1"/>
  <c r="E10" i="1"/>
  <c r="E11" i="1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  <c r="B1" i="2"/>
  <c r="A1" i="2"/>
  <c r="F3" i="1"/>
</calcChain>
</file>

<file path=xl/sharedStrings.xml><?xml version="1.0" encoding="utf-8"?>
<sst xmlns="http://schemas.openxmlformats.org/spreadsheetml/2006/main" count="22" uniqueCount="17">
  <si>
    <t>RELATION</t>
  </si>
  <si>
    <t>PRODUCTION CONDITION</t>
  </si>
  <si>
    <t>&gt;=</t>
  </si>
  <si>
    <t>&lt;=</t>
  </si>
  <si>
    <t>COEFFICIENTS:</t>
  </si>
  <si>
    <t>OPTIMAL</t>
  </si>
  <si>
    <t>Subject to:</t>
  </si>
  <si>
    <t>RHS</t>
  </si>
  <si>
    <t>LHS</t>
  </si>
  <si>
    <t>VARIABLES</t>
  </si>
  <si>
    <t>DEMAND OIL</t>
  </si>
  <si>
    <t>DEMAND GAS</t>
  </si>
  <si>
    <t>V_V</t>
  </si>
  <si>
    <t>H_H</t>
  </si>
  <si>
    <t>MIN</t>
  </si>
  <si>
    <t>slack</t>
  </si>
  <si>
    <t>surplus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</si>
</sst>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rgb="FFFFFFFF"/>
      <name val="Arial"/>
      <family val="2"/>
    </font>
    <font>
      <b/>
      <sz val="12"/>
      <color rgb="FFFFFFFF"/>
      <name val="Arial"/>
      <family val="2"/>
    </font>
    <font>
      <sz val="10"/>
      <color theme="1"/>
      <name val="Arial"/>
      <family val="2"/>
      <scheme val="minor"/>
    </font>
    <font>
      <sz val="10"/>
      <color theme="2"/>
      <name val="Arial"/>
      <family val="2"/>
    </font>
    <font>
      <b/>
      <sz val="12"/>
      <color theme="2"/>
      <name val="Arial"/>
      <family val="2"/>
    </font>
    <font>
      <b/>
      <sz val="12"/>
      <color rgb="FFC00000"/>
      <name val="Arial"/>
      <family val="2"/>
    </font>
    <font>
      <sz val="11"/>
      <color theme="2"/>
      <name val="Arial"/>
      <family val="2"/>
    </font>
    <font>
      <b/>
      <sz val="11"/>
      <color theme="2"/>
      <name val="Arial"/>
      <family val="2"/>
    </font>
    <font>
      <b/>
      <sz val="12"/>
      <color theme="7" tint="-0.499984740745262"/>
      <name val="Arial"/>
      <family val="2"/>
    </font>
    <font>
      <b/>
      <sz val="10"/>
      <color theme="0"/>
      <name val="Arial"/>
      <family val="2"/>
    </font>
    <font>
      <b/>
      <sz val="16"/>
      <color rgb="FFFFFF00"/>
      <name val="Arial"/>
      <family val="2"/>
    </font>
    <font>
      <sz val="10"/>
      <color theme="0"/>
      <name val="Arial"/>
      <family val="2"/>
    </font>
    <font>
      <b/>
      <sz val="14"/>
      <color theme="0"/>
      <name val="Arial"/>
      <family val="2"/>
    </font>
    <font>
      <b/>
      <sz val="10"/>
      <color theme="0"/>
      <name val="Arial (Body)"/>
    </font>
    <font>
      <sz val="10"/>
      <color theme="0"/>
      <name val="Arial (Body)"/>
    </font>
    <font>
      <sz val="13"/>
      <color rgb="FF000000"/>
      <name val="Impact"/>
      <family val="2"/>
    </font>
    <font>
      <b/>
      <sz val="12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rgb="FF38761D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00FFFF"/>
      </patternFill>
    </fill>
    <fill>
      <patternFill patternType="solid">
        <fgColor theme="1"/>
        <bgColor rgb="FF783F04"/>
      </patternFill>
    </fill>
    <fill>
      <patternFill patternType="solid">
        <fgColor theme="1"/>
        <bgColor rgb="FFFF00FF"/>
      </patternFill>
    </fill>
    <fill>
      <patternFill patternType="solid">
        <fgColor theme="1"/>
        <bgColor rgb="FFFF0000"/>
      </patternFill>
    </fill>
    <fill>
      <patternFill patternType="solid">
        <fgColor theme="1"/>
        <bgColor rgb="FF0000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4" fillId="0" borderId="0" xfId="0" applyFont="1"/>
    <xf numFmtId="1" fontId="7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3" fillId="2" borderId="0" xfId="0" applyFont="1" applyFill="1"/>
    <xf numFmtId="0" fontId="14" fillId="3" borderId="0" xfId="0" applyFont="1" applyFill="1" applyAlignment="1">
      <alignment horizontal="right"/>
    </xf>
    <xf numFmtId="0" fontId="6" fillId="3" borderId="0" xfId="0" applyFont="1" applyFill="1" applyAlignment="1">
      <alignment horizontal="center" wrapText="1"/>
    </xf>
    <xf numFmtId="0" fontId="8" fillId="4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11" fillId="3" borderId="0" xfId="0" applyFont="1" applyFill="1" applyAlignment="1">
      <alignment horizontal="right"/>
    </xf>
    <xf numFmtId="0" fontId="6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12" fillId="8" borderId="0" xfId="0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0" fontId="16" fillId="3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13" fillId="2" borderId="0" xfId="0" applyFont="1" applyFill="1" applyAlignment="1">
      <alignment horizontal="right" vertical="center" wrapText="1"/>
    </xf>
    <xf numFmtId="0" fontId="17" fillId="0" borderId="0" xfId="0" applyFont="1"/>
    <xf numFmtId="0" fontId="14" fillId="3" borderId="0" xfId="0" applyFont="1" applyFill="1" applyBorder="1" applyAlignment="1">
      <alignment horizontal="right"/>
    </xf>
    <xf numFmtId="0" fontId="18" fillId="10" borderId="0" xfId="0" applyFont="1" applyFill="1" applyAlignment="1">
      <alignment horizontal="center"/>
    </xf>
    <xf numFmtId="0" fontId="18" fillId="10" borderId="0" xfId="0" applyFont="1" applyFill="1" applyAlignment="1">
      <alignment horizontal="center"/>
    </xf>
    <xf numFmtId="0" fontId="18" fillId="9" borderId="0" xfId="0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I19"/>
  <sheetViews>
    <sheetView tabSelected="1" zoomScale="180" zoomScaleNormal="180" workbookViewId="0">
      <selection activeCell="J9" sqref="J9"/>
    </sheetView>
  </sheetViews>
  <sheetFormatPr baseColWidth="10" defaultColWidth="12.6640625" defaultRowHeight="13" x14ac:dyDescent="0.15"/>
  <cols>
    <col min="1" max="1" width="7.33203125" customWidth="1"/>
    <col min="2" max="2" width="22" customWidth="1"/>
    <col min="3" max="3" width="10" customWidth="1"/>
    <col min="4" max="4" width="10.83203125" customWidth="1"/>
    <col min="5" max="5" width="9.1640625" customWidth="1"/>
    <col min="6" max="6" width="10.83203125" customWidth="1"/>
    <col min="7" max="7" width="8.83203125" customWidth="1"/>
  </cols>
  <sheetData>
    <row r="2" spans="1:9" x14ac:dyDescent="0.15">
      <c r="B2" s="1"/>
      <c r="C2" s="16" t="s">
        <v>14</v>
      </c>
      <c r="D2" s="17"/>
      <c r="E2" s="1"/>
      <c r="F2" s="15" t="s">
        <v>5</v>
      </c>
      <c r="G2" s="1"/>
    </row>
    <row r="3" spans="1:9" ht="20" x14ac:dyDescent="0.2">
      <c r="A3" s="19" t="s">
        <v>4</v>
      </c>
      <c r="B3" s="19"/>
      <c r="C3" s="12">
        <v>0.2</v>
      </c>
      <c r="D3" s="12">
        <v>0.3</v>
      </c>
      <c r="E3" s="1"/>
      <c r="F3" s="14">
        <f>SUMPRODUCT(C3:D3,C5:D5)</f>
        <v>1.2000000000000002</v>
      </c>
      <c r="G3" s="1"/>
    </row>
    <row r="4" spans="1:9" ht="16" x14ac:dyDescent="0.2">
      <c r="B4" s="1"/>
      <c r="C4" s="13" t="s">
        <v>12</v>
      </c>
      <c r="D4" s="13" t="s">
        <v>13</v>
      </c>
      <c r="E4" s="1"/>
      <c r="F4" s="1"/>
      <c r="G4" s="1"/>
      <c r="H4" s="25" t="s">
        <v>3</v>
      </c>
      <c r="I4" s="23" t="s">
        <v>2</v>
      </c>
    </row>
    <row r="5" spans="1:9" ht="16" x14ac:dyDescent="0.2">
      <c r="A5" s="18" t="s">
        <v>9</v>
      </c>
      <c r="B5" s="18"/>
      <c r="C5" s="3">
        <v>3</v>
      </c>
      <c r="D5" s="3">
        <v>2</v>
      </c>
      <c r="E5" s="1"/>
      <c r="F5" s="1"/>
      <c r="G5" s="1"/>
      <c r="H5" s="25" t="s">
        <v>15</v>
      </c>
      <c r="I5" s="23" t="s">
        <v>16</v>
      </c>
    </row>
    <row r="6" spans="1:9" ht="17" x14ac:dyDescent="0.2">
      <c r="C6" s="1"/>
      <c r="D6" s="1"/>
      <c r="E6" s="7" t="s">
        <v>8</v>
      </c>
      <c r="F6" s="8" t="s">
        <v>0</v>
      </c>
      <c r="G6" s="9" t="s">
        <v>7</v>
      </c>
      <c r="H6" s="26"/>
      <c r="I6" s="27"/>
    </row>
    <row r="7" spans="1:9" ht="18" x14ac:dyDescent="0.2">
      <c r="A7" s="20" t="s">
        <v>6</v>
      </c>
      <c r="B7" s="5" t="s">
        <v>1</v>
      </c>
      <c r="C7" s="6">
        <v>20</v>
      </c>
      <c r="D7" s="6">
        <v>30</v>
      </c>
      <c r="E7" s="4">
        <f>SUMPRODUCT($C$5:$D$5,C7:D7)</f>
        <v>120</v>
      </c>
      <c r="F7" s="10" t="s">
        <v>2</v>
      </c>
      <c r="G7" s="11">
        <v>60</v>
      </c>
      <c r="H7" s="24">
        <f>E7-G7</f>
        <v>60</v>
      </c>
      <c r="I7" s="24"/>
    </row>
    <row r="8" spans="1:9" ht="18" x14ac:dyDescent="0.2">
      <c r="A8" s="20"/>
      <c r="B8" s="5" t="s">
        <v>10</v>
      </c>
      <c r="C8" s="6">
        <v>500</v>
      </c>
      <c r="D8" s="6">
        <v>250</v>
      </c>
      <c r="E8" s="4">
        <f t="shared" ref="E7:E11" si="0">SUMPRODUCT($C$5:$D$5,C8:D8)</f>
        <v>2000</v>
      </c>
      <c r="F8" s="10" t="s">
        <v>2</v>
      </c>
      <c r="G8" s="11">
        <v>1000</v>
      </c>
      <c r="H8" s="24">
        <f t="shared" ref="H8:H11" si="1">E8-G8</f>
        <v>1000</v>
      </c>
      <c r="I8" s="24"/>
    </row>
    <row r="9" spans="1:9" ht="18" x14ac:dyDescent="0.2">
      <c r="A9" s="20"/>
      <c r="B9" s="5" t="s">
        <v>11</v>
      </c>
      <c r="C9" s="6">
        <v>9</v>
      </c>
      <c r="D9" s="6">
        <v>2</v>
      </c>
      <c r="E9" s="4">
        <f t="shared" si="0"/>
        <v>31</v>
      </c>
      <c r="F9" s="10" t="s">
        <v>2</v>
      </c>
      <c r="G9" s="11">
        <v>18</v>
      </c>
      <c r="H9" s="24">
        <f t="shared" si="1"/>
        <v>13</v>
      </c>
      <c r="I9" s="24"/>
    </row>
    <row r="10" spans="1:9" ht="18" x14ac:dyDescent="0.2">
      <c r="C10" s="22">
        <v>2</v>
      </c>
      <c r="D10" s="22">
        <v>10</v>
      </c>
      <c r="E10" s="4">
        <f t="shared" si="0"/>
        <v>26</v>
      </c>
      <c r="F10" s="10" t="s">
        <v>2</v>
      </c>
      <c r="G10" s="11">
        <v>20</v>
      </c>
      <c r="H10" s="24">
        <f t="shared" si="1"/>
        <v>6</v>
      </c>
      <c r="I10" s="24"/>
    </row>
    <row r="11" spans="1:9" ht="18" x14ac:dyDescent="0.2">
      <c r="C11" s="22">
        <v>60</v>
      </c>
      <c r="D11" s="22">
        <v>90</v>
      </c>
      <c r="E11" s="4">
        <f t="shared" si="0"/>
        <v>360</v>
      </c>
      <c r="F11" s="10" t="s">
        <v>2</v>
      </c>
      <c r="G11" s="11">
        <v>360</v>
      </c>
      <c r="H11" s="24">
        <f t="shared" si="1"/>
        <v>0</v>
      </c>
      <c r="I11" s="24"/>
    </row>
    <row r="13" spans="1:9" ht="17" x14ac:dyDescent="0.2">
      <c r="I13" s="21"/>
    </row>
    <row r="14" spans="1:9" ht="17" x14ac:dyDescent="0.2">
      <c r="I14" s="21"/>
    </row>
    <row r="15" spans="1:9" ht="17" x14ac:dyDescent="0.2">
      <c r="I15" s="21"/>
    </row>
    <row r="16" spans="1:9" ht="17" x14ac:dyDescent="0.2">
      <c r="I16" s="21"/>
    </row>
    <row r="17" spans="9:9" ht="17" x14ac:dyDescent="0.2">
      <c r="I17" s="21"/>
    </row>
    <row r="18" spans="9:9" ht="17" x14ac:dyDescent="0.2">
      <c r="I18" s="21"/>
    </row>
    <row r="19" spans="9:9" ht="17" x14ac:dyDescent="0.2">
      <c r="I19" s="21"/>
    </row>
  </sheetData>
  <mergeCells count="9">
    <mergeCell ref="H10:I10"/>
    <mergeCell ref="H11:I11"/>
    <mergeCell ref="C2:D2"/>
    <mergeCell ref="A5:B5"/>
    <mergeCell ref="A3:B3"/>
    <mergeCell ref="A7:A9"/>
    <mergeCell ref="H7:I7"/>
    <mergeCell ref="H8:I8"/>
    <mergeCell ref="H9:I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"/>
  <sheetViews>
    <sheetView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2" t="e">
        <f>ModelSheet=model!A:Z</f>
        <v>#NAME?</v>
      </c>
      <c r="B1" s="2" t="e">
        <f>ModelSheet=#REF!</f>
        <v>#NAME?</v>
      </c>
    </row>
    <row r="2" spans="1:2" ht="15.75" customHeight="1" x14ac:dyDescent="0.15">
      <c r="A2" s="2" t="e">
        <f t="shared" ref="A2:B2" si="0">OpenSolver_AdjNum=0</f>
        <v>#NAME?</v>
      </c>
      <c r="B2" s="2" t="e">
        <f t="shared" si="0"/>
        <v>#NAME?</v>
      </c>
    </row>
    <row r="3" spans="1:2" ht="15.75" customHeight="1" x14ac:dyDescent="0.15">
      <c r="A3" s="2" t="e">
        <f t="shared" ref="A3:B3" si="1">OpenSolver_ChosenSolver=Google</f>
        <v>#NAME?</v>
      </c>
      <c r="B3" s="2" t="e">
        <f t="shared" si="1"/>
        <v>#NAME?</v>
      </c>
    </row>
    <row r="4" spans="1:2" ht="15.75" customHeight="1" x14ac:dyDescent="0.15">
      <c r="A4" s="2" t="e">
        <f t="shared" ref="A4:B4" si="2">OpenSolver_FastBuild=0</f>
        <v>#NAME?</v>
      </c>
      <c r="B4" s="2" t="e">
        <f t="shared" si="2"/>
        <v>#NAME?</v>
      </c>
    </row>
    <row r="5" spans="1:2" ht="15.75" customHeight="1" x14ac:dyDescent="0.15">
      <c r="A5" s="2" t="e">
        <f t="shared" ref="A5:B5" si="3">OpenSolver_LinearityCheck=1</f>
        <v>#NAME?</v>
      </c>
      <c r="B5" s="2" t="e">
        <f t="shared" si="3"/>
        <v>#NAME?</v>
      </c>
    </row>
    <row r="6" spans="1:2" ht="15.75" customHeight="1" x14ac:dyDescent="0.15">
      <c r="A6" s="2" t="e">
        <f t="shared" ref="A6:B6" si="4">solver_neg=1</f>
        <v>#NAME?</v>
      </c>
      <c r="B6" s="2" t="e">
        <f t="shared" si="4"/>
        <v>#NAME?</v>
      </c>
    </row>
    <row r="7" spans="1:2" ht="15.75" customHeight="1" x14ac:dyDescent="0.15">
      <c r="A7" s="2" t="e">
        <f t="shared" ref="A7:B7" si="5">solver_num=0</f>
        <v>#NAME?</v>
      </c>
      <c r="B7" s="2" t="e">
        <f t="shared" si="5"/>
        <v>#NAME?</v>
      </c>
    </row>
    <row r="8" spans="1:2" ht="15.75" customHeight="1" x14ac:dyDescent="0.15">
      <c r="A8" s="2" t="e">
        <f t="shared" ref="A8:B8" si="6">solver_sho=1</f>
        <v>#NAME?</v>
      </c>
      <c r="B8" s="2" t="e">
        <f t="shared" si="6"/>
        <v>#NAME?</v>
      </c>
    </row>
    <row r="9" spans="1:2" ht="15.75" customHeight="1" x14ac:dyDescent="0.15">
      <c r="A9" s="2" t="e">
        <f t="shared" ref="A9:B9" si="7">solver_typ=2</f>
        <v>#NAME?</v>
      </c>
      <c r="B9" s="2" t="e">
        <f t="shared" si="7"/>
        <v>#NAME?</v>
      </c>
    </row>
    <row r="10" spans="1:2" ht="15.75" customHeight="1" x14ac:dyDescent="0.15">
      <c r="A10" s="2" t="e">
        <f t="shared" ref="A10:B10" si="8">solver_val=0</f>
        <v>#NAME?</v>
      </c>
      <c r="B10" s="2" t="e">
        <f t="shared" si="8"/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__OpenSolver__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Prof. J M Magallanes</cp:lastModifiedBy>
  <dcterms:created xsi:type="dcterms:W3CDTF">2023-02-27T05:17:45Z</dcterms:created>
  <dcterms:modified xsi:type="dcterms:W3CDTF">2023-02-27T06:09:50Z</dcterms:modified>
</cp:coreProperties>
</file>