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sal\Downloads\Data Analytics Course Files\"/>
    </mc:Choice>
  </mc:AlternateContent>
  <xr:revisionPtr revIDLastSave="0" documentId="13_ncr:1_{8E14D828-3DAB-441E-8858-E02718013642}" xr6:coauthVersionLast="47" xr6:coauthVersionMax="47" xr10:uidLastSave="{00000000-0000-0000-0000-000000000000}"/>
  <bookViews>
    <workbookView xWindow="-108" yWindow="-108" windowWidth="23256" windowHeight="12456" tabRatio="653" xr2:uid="{F0DBFA80-5E90-47B2-BD3D-A7BE09F9884E}"/>
  </bookViews>
  <sheets>
    <sheet name="1-02" sheetId="30" r:id="rId1"/>
    <sheet name="1-03" sheetId="31" r:id="rId2"/>
    <sheet name="2-01" sheetId="2" r:id="rId3"/>
    <sheet name="2-02" sheetId="3" r:id="rId4"/>
    <sheet name="2-03" sheetId="4" r:id="rId5"/>
    <sheet name="2-04" sheetId="5" r:id="rId6"/>
    <sheet name="2-05" sheetId="6" r:id="rId7"/>
    <sheet name="2-06" sheetId="46" r:id="rId8"/>
    <sheet name="3-01" sheetId="7" r:id="rId9"/>
    <sheet name="3-02" sheetId="9" r:id="rId10"/>
    <sheet name="3-03" sheetId="10" r:id="rId11"/>
    <sheet name="3-04" sheetId="11" r:id="rId12"/>
    <sheet name="3-05" sheetId="13" r:id="rId13"/>
    <sheet name="3-06" sheetId="47" r:id="rId14"/>
    <sheet name="Sheet2" sheetId="8" state="hidden" r:id="rId15"/>
  </sheets>
  <externalReferences>
    <externalReference r:id="rId16"/>
  </externalReferences>
  <definedNames>
    <definedName name="_xlnm._FilterDatabase" localSheetId="5" hidden="1">'2-04'!$A$22:$O$98</definedName>
    <definedName name="_xlnm._FilterDatabase" localSheetId="10" hidden="1">'3-03'!$A$3:$E$54</definedName>
    <definedName name="_xlnm._FilterDatabase" localSheetId="11" hidden="1">'3-04'!$A$3:$H$3</definedName>
    <definedName name="_xlnm._FilterDatabase" localSheetId="12" hidden="1">'3-05'!$A$3:$H$3</definedName>
    <definedName name="_xlnm._FilterDatabase" localSheetId="13" hidden="1">'3-06'!$A$5:$X$761</definedName>
    <definedName name="CIQWBGuid" hidden="1">"4c07ec0d-a4bd-43e1-8f7d-edc964c69827"</definedName>
    <definedName name="_xlnm.Extract" localSheetId="10">'3-03'!$A$57:$E$57</definedName>
    <definedName name="_xlnm.Extract" localSheetId="11">'3-04'!$A$59:$E$59</definedName>
    <definedName name="_xlnm.Extract" localSheetId="12">'3-05'!$A$59:$E$59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41647.7127314815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um">'2-04'!$A$6:$B$9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46" l="1"/>
  <c r="B56" i="46" s="1"/>
  <c r="B57" i="46" s="1"/>
  <c r="B58" i="46" s="1"/>
  <c r="B59" i="46" s="1"/>
  <c r="B60" i="46" s="1"/>
  <c r="B54" i="46"/>
  <c r="B53" i="46"/>
  <c r="B52" i="46"/>
  <c r="G104" i="30" l="1"/>
  <c r="F104" i="30"/>
  <c r="E104" i="30"/>
  <c r="H103" i="30"/>
  <c r="I103" i="30" s="1"/>
  <c r="J103" i="30" s="1"/>
  <c r="K103" i="30" s="1"/>
  <c r="L103" i="30" s="1"/>
  <c r="G100" i="30"/>
  <c r="G106" i="30" s="1"/>
  <c r="F100" i="30"/>
  <c r="F101" i="30" s="1"/>
  <c r="E100" i="30"/>
  <c r="E101" i="30" s="1"/>
  <c r="D100" i="30"/>
  <c r="D106" i="30" s="1"/>
  <c r="C100" i="30"/>
  <c r="C106" i="30" s="1"/>
  <c r="G98" i="30"/>
  <c r="F98" i="30"/>
  <c r="E98" i="30"/>
  <c r="H97" i="30"/>
  <c r="I97" i="30" s="1"/>
  <c r="J97" i="30" s="1"/>
  <c r="K97" i="30" s="1"/>
  <c r="L97" i="30" s="1"/>
  <c r="G95" i="30"/>
  <c r="F95" i="30"/>
  <c r="E95" i="30"/>
  <c r="H94" i="30"/>
  <c r="I94" i="30" s="1"/>
  <c r="J94" i="30" s="1"/>
  <c r="K94" i="30" s="1"/>
  <c r="L94" i="30" s="1"/>
  <c r="G92" i="30"/>
  <c r="F92" i="30"/>
  <c r="E92" i="30"/>
  <c r="H91" i="30"/>
  <c r="I91" i="30" s="1"/>
  <c r="J91" i="30" s="1"/>
  <c r="K91" i="30" s="1"/>
  <c r="L91" i="30" s="1"/>
  <c r="G89" i="30"/>
  <c r="F89" i="30"/>
  <c r="E89" i="30"/>
  <c r="H88" i="30"/>
  <c r="I88" i="30" s="1"/>
  <c r="J88" i="30" s="1"/>
  <c r="K88" i="30" s="1"/>
  <c r="L88" i="30" s="1"/>
  <c r="G86" i="30"/>
  <c r="F86" i="30"/>
  <c r="E86" i="30"/>
  <c r="H85" i="30"/>
  <c r="I85" i="30" s="1"/>
  <c r="G76" i="30"/>
  <c r="F76" i="30"/>
  <c r="E76" i="30"/>
  <c r="D76" i="30"/>
  <c r="C75" i="30"/>
  <c r="E70" i="30"/>
  <c r="F70" i="30" s="1"/>
  <c r="G70" i="30" s="1"/>
  <c r="H70" i="30" s="1"/>
  <c r="I70" i="30" s="1"/>
  <c r="J70" i="30" s="1"/>
  <c r="K70" i="30" s="1"/>
  <c r="L70" i="30" s="1"/>
  <c r="D70" i="30"/>
  <c r="G68" i="30"/>
  <c r="G71" i="30" s="1"/>
  <c r="F68" i="30"/>
  <c r="F71" i="30" s="1"/>
  <c r="E68" i="30"/>
  <c r="E71" i="30" s="1"/>
  <c r="D68" i="30"/>
  <c r="D71" i="30" s="1"/>
  <c r="C68" i="30"/>
  <c r="C71" i="30" s="1"/>
  <c r="C67" i="30"/>
  <c r="G63" i="30"/>
  <c r="F63" i="30"/>
  <c r="E63" i="30"/>
  <c r="D63" i="30"/>
  <c r="G61" i="30"/>
  <c r="F61" i="30"/>
  <c r="E61" i="30"/>
  <c r="D61" i="30"/>
  <c r="G58" i="30"/>
  <c r="F58" i="30"/>
  <c r="E58" i="30"/>
  <c r="D58" i="30"/>
  <c r="G56" i="30"/>
  <c r="F56" i="30"/>
  <c r="E56" i="30"/>
  <c r="D56" i="30"/>
  <c r="G55" i="30"/>
  <c r="F55" i="30"/>
  <c r="E55" i="30"/>
  <c r="D55" i="30"/>
  <c r="E53" i="30"/>
  <c r="G52" i="30"/>
  <c r="F52" i="30"/>
  <c r="E52" i="30"/>
  <c r="D52" i="30"/>
  <c r="G51" i="30"/>
  <c r="F51" i="30"/>
  <c r="E51" i="30"/>
  <c r="D51" i="30"/>
  <c r="G42" i="30"/>
  <c r="F42" i="30"/>
  <c r="E42" i="30"/>
  <c r="D42" i="30"/>
  <c r="C42" i="30"/>
  <c r="G39" i="30"/>
  <c r="F39" i="30"/>
  <c r="E39" i="30"/>
  <c r="D39" i="30"/>
  <c r="C39" i="30"/>
  <c r="G38" i="30"/>
  <c r="F38" i="30"/>
  <c r="E38" i="30"/>
  <c r="E37" i="30"/>
  <c r="G36" i="30"/>
  <c r="F36" i="30"/>
  <c r="E36" i="30"/>
  <c r="D36" i="30"/>
  <c r="C36" i="30"/>
  <c r="G35" i="30"/>
  <c r="F35" i="30"/>
  <c r="E35" i="30"/>
  <c r="D35" i="30"/>
  <c r="C35" i="30"/>
  <c r="D33" i="30"/>
  <c r="C33" i="30"/>
  <c r="G32" i="30"/>
  <c r="F32" i="30"/>
  <c r="E32" i="30"/>
  <c r="D32" i="30"/>
  <c r="C32" i="30"/>
  <c r="G31" i="30"/>
  <c r="F31" i="30"/>
  <c r="E31" i="30"/>
  <c r="D31" i="30"/>
  <c r="C31" i="30"/>
  <c r="C30" i="30"/>
  <c r="C50" i="30" s="1"/>
  <c r="L25" i="30"/>
  <c r="K25" i="30"/>
  <c r="J25" i="30"/>
  <c r="I25" i="30"/>
  <c r="H25" i="30"/>
  <c r="L24" i="30"/>
  <c r="K24" i="30"/>
  <c r="J24" i="30"/>
  <c r="I24" i="30"/>
  <c r="H24" i="30"/>
  <c r="E12" i="30"/>
  <c r="E16" i="30" s="1"/>
  <c r="D12" i="30"/>
  <c r="D37" i="30" s="1"/>
  <c r="C12" i="30"/>
  <c r="C37" i="30" s="1"/>
  <c r="G8" i="30"/>
  <c r="G33" i="30" s="1"/>
  <c r="F8" i="30"/>
  <c r="F53" i="30" s="1"/>
  <c r="E8" i="30"/>
  <c r="E33" i="30" s="1"/>
  <c r="D8" i="30"/>
  <c r="C8" i="30"/>
  <c r="D53" i="30" s="1"/>
  <c r="D5" i="30"/>
  <c r="E5" i="30" s="1"/>
  <c r="E30" i="30" l="1"/>
  <c r="E50" i="30" s="1"/>
  <c r="E67" i="30"/>
  <c r="E75" i="30" s="1"/>
  <c r="F5" i="30"/>
  <c r="E47" i="30"/>
  <c r="E41" i="30"/>
  <c r="E18" i="30"/>
  <c r="J85" i="30"/>
  <c r="I100" i="30"/>
  <c r="F12" i="30"/>
  <c r="G53" i="30"/>
  <c r="D57" i="30"/>
  <c r="D67" i="30"/>
  <c r="D75" i="30" s="1"/>
  <c r="D77" i="30"/>
  <c r="D81" i="30" s="1"/>
  <c r="G101" i="30"/>
  <c r="E106" i="30"/>
  <c r="G12" i="30"/>
  <c r="C16" i="30"/>
  <c r="F33" i="30"/>
  <c r="E57" i="30"/>
  <c r="E77" i="30"/>
  <c r="E81" i="30" s="1"/>
  <c r="H100" i="30"/>
  <c r="F106" i="30"/>
  <c r="D16" i="30"/>
  <c r="E60" i="30" s="1"/>
  <c r="D30" i="30"/>
  <c r="D50" i="30" s="1"/>
  <c r="E44" i="30" l="1"/>
  <c r="E43" i="30"/>
  <c r="E20" i="30"/>
  <c r="H106" i="30"/>
  <c r="H6" i="30" s="1"/>
  <c r="H101" i="30"/>
  <c r="D47" i="30"/>
  <c r="D41" i="30"/>
  <c r="D60" i="30"/>
  <c r="D18" i="30"/>
  <c r="F67" i="30"/>
  <c r="F75" i="30" s="1"/>
  <c r="G5" i="30"/>
  <c r="F30" i="30"/>
  <c r="F50" i="30" s="1"/>
  <c r="C47" i="30"/>
  <c r="C41" i="30"/>
  <c r="C18" i="30"/>
  <c r="F37" i="30"/>
  <c r="F16" i="30"/>
  <c r="F77" i="30"/>
  <c r="F81" i="30" s="1"/>
  <c r="F57" i="30"/>
  <c r="K85" i="30"/>
  <c r="J100" i="30"/>
  <c r="G37" i="30"/>
  <c r="G16" i="30"/>
  <c r="G77" i="30"/>
  <c r="G81" i="30" s="1"/>
  <c r="G57" i="30"/>
  <c r="I106" i="30"/>
  <c r="I6" i="30" s="1"/>
  <c r="I101" i="30"/>
  <c r="J106" i="30" l="1"/>
  <c r="J6" i="30" s="1"/>
  <c r="J101" i="30"/>
  <c r="K100" i="30"/>
  <c r="L85" i="30"/>
  <c r="L100" i="30" s="1"/>
  <c r="H51" i="30"/>
  <c r="H13" i="30"/>
  <c r="H68" i="30"/>
  <c r="H71" i="30" s="1"/>
  <c r="H8" i="30"/>
  <c r="H31" i="30"/>
  <c r="H14" i="30"/>
  <c r="H58" i="30" s="1"/>
  <c r="H7" i="30"/>
  <c r="H52" i="30" s="1"/>
  <c r="H17" i="30"/>
  <c r="H61" i="30" s="1"/>
  <c r="H10" i="30"/>
  <c r="H55" i="30" s="1"/>
  <c r="H11" i="30"/>
  <c r="H56" i="30" s="1"/>
  <c r="G67" i="30"/>
  <c r="G75" i="30" s="1"/>
  <c r="H5" i="30"/>
  <c r="G30" i="30"/>
  <c r="G50" i="30" s="1"/>
  <c r="E69" i="30"/>
  <c r="E45" i="30"/>
  <c r="C20" i="30"/>
  <c r="C44" i="30"/>
  <c r="C43" i="30"/>
  <c r="I68" i="30"/>
  <c r="I71" i="30" s="1"/>
  <c r="I31" i="30"/>
  <c r="I14" i="30"/>
  <c r="I58" i="30" s="1"/>
  <c r="I7" i="30"/>
  <c r="I52" i="30" s="1"/>
  <c r="I17" i="30"/>
  <c r="I61" i="30" s="1"/>
  <c r="I10" i="30"/>
  <c r="I55" i="30" s="1"/>
  <c r="I11" i="30"/>
  <c r="I56" i="30" s="1"/>
  <c r="I51" i="30"/>
  <c r="I13" i="30"/>
  <c r="G60" i="30"/>
  <c r="G18" i="30"/>
  <c r="G47" i="30"/>
  <c r="G41" i="30"/>
  <c r="F47" i="30"/>
  <c r="F41" i="30"/>
  <c r="F60" i="30"/>
  <c r="F18" i="30"/>
  <c r="D44" i="30"/>
  <c r="D62" i="30"/>
  <c r="D43" i="30"/>
  <c r="D20" i="30"/>
  <c r="E62" i="30"/>
  <c r="D64" i="30" l="1"/>
  <c r="D78" i="30"/>
  <c r="D69" i="30"/>
  <c r="D45" i="30"/>
  <c r="C69" i="30"/>
  <c r="C72" i="30" s="1"/>
  <c r="C45" i="30"/>
  <c r="H33" i="30"/>
  <c r="H12" i="30"/>
  <c r="H53" i="30"/>
  <c r="L106" i="30"/>
  <c r="L6" i="30" s="1"/>
  <c r="L101" i="30"/>
  <c r="H67" i="30"/>
  <c r="H75" i="30" s="1"/>
  <c r="I5" i="30"/>
  <c r="H30" i="30"/>
  <c r="H50" i="30" s="1"/>
  <c r="G62" i="30"/>
  <c r="G43" i="30"/>
  <c r="G20" i="30"/>
  <c r="G44" i="30"/>
  <c r="E78" i="30"/>
  <c r="K106" i="30"/>
  <c r="K6" i="30" s="1"/>
  <c r="K101" i="30"/>
  <c r="F62" i="30"/>
  <c r="F43" i="30"/>
  <c r="F20" i="30"/>
  <c r="F44" i="30"/>
  <c r="I8" i="30"/>
  <c r="E64" i="30"/>
  <c r="J31" i="30"/>
  <c r="J14" i="30"/>
  <c r="J58" i="30" s="1"/>
  <c r="J7" i="30"/>
  <c r="J52" i="30" s="1"/>
  <c r="J17" i="30"/>
  <c r="J61" i="30" s="1"/>
  <c r="J10" i="30"/>
  <c r="J55" i="30" s="1"/>
  <c r="J11" i="30"/>
  <c r="J56" i="30" s="1"/>
  <c r="J51" i="30"/>
  <c r="J13" i="30"/>
  <c r="J68" i="30"/>
  <c r="J71" i="30" s="1"/>
  <c r="H37" i="30" l="1"/>
  <c r="H41" i="30" s="1"/>
  <c r="H43" i="30" s="1"/>
  <c r="H16" i="30"/>
  <c r="H57" i="30"/>
  <c r="K31" i="30"/>
  <c r="K14" i="30"/>
  <c r="K58" i="30" s="1"/>
  <c r="K7" i="30"/>
  <c r="K52" i="30" s="1"/>
  <c r="K17" i="30"/>
  <c r="K61" i="30" s="1"/>
  <c r="K10" i="30"/>
  <c r="K55" i="30" s="1"/>
  <c r="K11" i="30"/>
  <c r="K56" i="30" s="1"/>
  <c r="K51" i="30"/>
  <c r="K13" i="30"/>
  <c r="K68" i="30"/>
  <c r="K71" i="30" s="1"/>
  <c r="I67" i="30"/>
  <c r="I75" i="30" s="1"/>
  <c r="J5" i="30"/>
  <c r="I30" i="30"/>
  <c r="I50" i="30" s="1"/>
  <c r="I33" i="30"/>
  <c r="I12" i="30"/>
  <c r="I53" i="30"/>
  <c r="L17" i="30"/>
  <c r="L10" i="30"/>
  <c r="L55" i="30" s="1"/>
  <c r="L11" i="30"/>
  <c r="L56" i="30" s="1"/>
  <c r="L51" i="30"/>
  <c r="L13" i="30"/>
  <c r="L68" i="30"/>
  <c r="L71" i="30" s="1"/>
  <c r="L31" i="30"/>
  <c r="L14" i="30"/>
  <c r="L58" i="30" s="1"/>
  <c r="L7" i="30"/>
  <c r="D72" i="30"/>
  <c r="G78" i="30"/>
  <c r="G69" i="30"/>
  <c r="G72" i="30" s="1"/>
  <c r="G45" i="30"/>
  <c r="G64" i="30"/>
  <c r="E72" i="30"/>
  <c r="D82" i="30"/>
  <c r="D80" i="30"/>
  <c r="J8" i="30"/>
  <c r="E82" i="30"/>
  <c r="E80" i="30"/>
  <c r="F78" i="30"/>
  <c r="F69" i="30"/>
  <c r="F72" i="30" s="1"/>
  <c r="F45" i="30"/>
  <c r="F64" i="30"/>
  <c r="J67" i="30" l="1"/>
  <c r="J75" i="30" s="1"/>
  <c r="K5" i="30"/>
  <c r="J30" i="30"/>
  <c r="J50" i="30" s="1"/>
  <c r="L52" i="30"/>
  <c r="K8" i="30"/>
  <c r="L61" i="30"/>
  <c r="L8" i="30"/>
  <c r="I16" i="30"/>
  <c r="I57" i="30"/>
  <c r="I37" i="30"/>
  <c r="I41" i="30" s="1"/>
  <c r="I43" i="30" s="1"/>
  <c r="H60" i="30"/>
  <c r="H18" i="30"/>
  <c r="G82" i="30"/>
  <c r="G80" i="30"/>
  <c r="J33" i="30"/>
  <c r="J12" i="30"/>
  <c r="J53" i="30"/>
  <c r="F82" i="30"/>
  <c r="F80" i="30"/>
  <c r="J57" i="30" l="1"/>
  <c r="J37" i="30"/>
  <c r="J41" i="30" s="1"/>
  <c r="J43" i="30" s="1"/>
  <c r="J16" i="30"/>
  <c r="I60" i="30"/>
  <c r="I18" i="30"/>
  <c r="K33" i="30"/>
  <c r="K12" i="30"/>
  <c r="K53" i="30"/>
  <c r="H20" i="30"/>
  <c r="H19" i="30"/>
  <c r="H63" i="30" s="1"/>
  <c r="H62" i="30"/>
  <c r="L33" i="30"/>
  <c r="L12" i="30"/>
  <c r="L53" i="30"/>
  <c r="K67" i="30"/>
  <c r="K75" i="30" s="1"/>
  <c r="L5" i="30"/>
  <c r="K30" i="30"/>
  <c r="K50" i="30" s="1"/>
  <c r="K57" i="30" l="1"/>
  <c r="K37" i="30"/>
  <c r="K41" i="30" s="1"/>
  <c r="K43" i="30" s="1"/>
  <c r="K16" i="30"/>
  <c r="L30" i="30"/>
  <c r="L50" i="30" s="1"/>
  <c r="L67" i="30"/>
  <c r="L75" i="30" s="1"/>
  <c r="I19" i="30"/>
  <c r="I63" i="30" s="1"/>
  <c r="I62" i="30"/>
  <c r="J18" i="30"/>
  <c r="J60" i="30"/>
  <c r="H45" i="30"/>
  <c r="H22" i="30"/>
  <c r="H64" i="30"/>
  <c r="H21" i="30"/>
  <c r="H69" i="30"/>
  <c r="H72" i="30" s="1"/>
  <c r="L37" i="30"/>
  <c r="L41" i="30" s="1"/>
  <c r="L43" i="30" s="1"/>
  <c r="L16" i="30"/>
  <c r="L57" i="30"/>
  <c r="I20" i="30" l="1"/>
  <c r="K60" i="30"/>
  <c r="K18" i="30"/>
  <c r="L60" i="30"/>
  <c r="L18" i="30"/>
  <c r="J19" i="30"/>
  <c r="J63" i="30" s="1"/>
  <c r="J62" i="30"/>
  <c r="J20" i="30" l="1"/>
  <c r="L19" i="30"/>
  <c r="L62" i="30"/>
  <c r="L20" i="30"/>
  <c r="K19" i="30"/>
  <c r="K63" i="30" s="1"/>
  <c r="K62" i="30"/>
  <c r="I22" i="30"/>
  <c r="I64" i="30"/>
  <c r="I21" i="30"/>
  <c r="I69" i="30"/>
  <c r="I72" i="30" s="1"/>
  <c r="I45" i="30"/>
  <c r="K20" i="30" l="1"/>
  <c r="L64" i="30" s="1"/>
  <c r="L63" i="30"/>
  <c r="L21" i="30"/>
  <c r="L69" i="30"/>
  <c r="L72" i="30" s="1"/>
  <c r="L45" i="30"/>
  <c r="L22" i="30"/>
  <c r="J64" i="30"/>
  <c r="J21" i="30"/>
  <c r="J69" i="30"/>
  <c r="J72" i="30" s="1"/>
  <c r="J45" i="30"/>
  <c r="J22" i="30"/>
  <c r="K64" i="30" l="1"/>
  <c r="K21" i="30"/>
  <c r="K69" i="30"/>
  <c r="K72" i="30" s="1"/>
  <c r="K45" i="30"/>
  <c r="K22" i="30"/>
  <c r="F5" i="4" l="1"/>
  <c r="C5" i="4"/>
  <c r="D5" i="4"/>
  <c r="E5" i="4"/>
  <c r="G5" i="4"/>
  <c r="H5" i="4"/>
  <c r="I5" i="4"/>
  <c r="J5" i="4"/>
  <c r="K5" i="4"/>
  <c r="L5" i="4"/>
  <c r="M5" i="4"/>
  <c r="B5" i="4"/>
  <c r="N3" i="4"/>
  <c r="O3" i="4" s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5" i="7"/>
  <c r="E26" i="7"/>
  <c r="E25" i="7"/>
  <c r="E24" i="7"/>
  <c r="E22" i="7"/>
  <c r="E21" i="7"/>
  <c r="E20" i="7"/>
  <c r="E19" i="7"/>
  <c r="E18" i="7"/>
  <c r="E17" i="7"/>
  <c r="E15" i="7"/>
  <c r="E14" i="7"/>
  <c r="E13" i="7"/>
  <c r="E11" i="7"/>
  <c r="E10" i="7"/>
  <c r="E9" i="7"/>
  <c r="E8" i="7"/>
  <c r="E7" i="7"/>
  <c r="E6" i="7"/>
  <c r="E5" i="7"/>
  <c r="B27" i="6"/>
  <c r="B28" i="6" s="1"/>
  <c r="B29" i="6" s="1"/>
  <c r="B30" i="6" s="1"/>
  <c r="B31" i="6" s="1"/>
  <c r="B32" i="6" s="1"/>
  <c r="B33" i="6" s="1"/>
  <c r="B26" i="6"/>
  <c r="B25" i="6"/>
  <c r="F8" i="6"/>
  <c r="F7" i="6"/>
  <c r="F6" i="6"/>
  <c r="F5" i="6"/>
  <c r="F4" i="6"/>
  <c r="X24" i="5"/>
  <c r="X25" i="5"/>
  <c r="X26" i="5"/>
  <c r="X27" i="5"/>
  <c r="X23" i="5"/>
  <c r="T24" i="5"/>
  <c r="T25" i="5"/>
  <c r="T26" i="5"/>
  <c r="T27" i="5"/>
  <c r="T23" i="5"/>
  <c r="O11" i="5"/>
  <c r="O10" i="5"/>
  <c r="B9" i="5"/>
  <c r="B8" i="5"/>
  <c r="B7" i="5"/>
  <c r="B6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23" i="5"/>
  <c r="G41" i="3" l="1"/>
  <c r="G43" i="3"/>
  <c r="G42" i="3"/>
  <c r="E61" i="2"/>
  <c r="E62" i="2"/>
  <c r="E63" i="2"/>
  <c r="E64" i="2"/>
  <c r="E65" i="2"/>
  <c r="E66" i="2"/>
  <c r="E67" i="2"/>
  <c r="E68" i="2"/>
  <c r="E69" i="2"/>
  <c r="E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13ECD0-3155-4B9B-9178-2D8EC7946049}" keepAlive="1" name="Query - 03-02-Data import file" description="Connection to the '03-02-Data import file' query in the workbook." type="5" refreshedVersion="8" background="1" saveData="1">
    <dbPr connection="Provider=Microsoft.Mashup.OleDb.1;Data Source=$Workbook$;Location=&quot;03-02-Data import file&quot;;Extended Properties=&quot;&quot;" command="SELECT * FROM [03-02-Data import file]"/>
  </connection>
</connections>
</file>

<file path=xl/sharedStrings.xml><?xml version="1.0" encoding="utf-8"?>
<sst xmlns="http://schemas.openxmlformats.org/spreadsheetml/2006/main" count="5944" uniqueCount="2240">
  <si>
    <t>ABC Company</t>
  </si>
  <si>
    <t>Income Statement (Consolidated)</t>
  </si>
  <si>
    <t>(in mUSD, except per share amounts)</t>
  </si>
  <si>
    <t>Net sales</t>
  </si>
  <si>
    <t>Cost of sales</t>
  </si>
  <si>
    <t xml:space="preserve">  Gross profit</t>
  </si>
  <si>
    <t>Selling, general and administrative expenses</t>
  </si>
  <si>
    <t>Other (income) expense, net</t>
  </si>
  <si>
    <t>EBIT</t>
  </si>
  <si>
    <t>Non-service related postretirement costs</t>
  </si>
  <si>
    <t xml:space="preserve">Interest expense, net </t>
  </si>
  <si>
    <t>EBT</t>
  </si>
  <si>
    <t>Provision for income taxes</t>
  </si>
  <si>
    <t xml:space="preserve">  Net income including noncontrolling interests</t>
  </si>
  <si>
    <t>Less: Net income attributable to noncontrolling interests</t>
  </si>
  <si>
    <t xml:space="preserve">  Net income attributable to ABC Company</t>
  </si>
  <si>
    <t>Earnings per common share, basic</t>
  </si>
  <si>
    <t>Earnings per common share, diluted</t>
  </si>
  <si>
    <t>Basic Weighted Average Shares</t>
  </si>
  <si>
    <t>Diluted Weighted Average Shares</t>
  </si>
  <si>
    <t>EBITDA</t>
  </si>
  <si>
    <t xml:space="preserve"> </t>
  </si>
  <si>
    <t>Vertical Analysis</t>
  </si>
  <si>
    <t xml:space="preserve">  Gross profit Margin</t>
  </si>
  <si>
    <t xml:space="preserve">  Operating profit Margin (EBIT Margin)</t>
  </si>
  <si>
    <t>Income before income taxes (EBT Margin)</t>
  </si>
  <si>
    <t xml:space="preserve">  Net income Margin including noncontrolling interests</t>
  </si>
  <si>
    <t>Less: Net income attributable to noncontrolling interests (% of Net Income)</t>
  </si>
  <si>
    <t xml:space="preserve">  Net income Margin</t>
  </si>
  <si>
    <t>Effective Tax Rates</t>
  </si>
  <si>
    <t>Horizontal Analysis</t>
  </si>
  <si>
    <t xml:space="preserve">  Operating profit</t>
  </si>
  <si>
    <t>Income before income taxes</t>
  </si>
  <si>
    <t>Trend Analysis</t>
  </si>
  <si>
    <t>Sales</t>
  </si>
  <si>
    <t>Net Profit</t>
  </si>
  <si>
    <t>Business Risk</t>
  </si>
  <si>
    <t>Sales (% growth)</t>
  </si>
  <si>
    <t>Operating Profit (EBIT)  (% growth)</t>
  </si>
  <si>
    <t>Net Income  (% growth)</t>
  </si>
  <si>
    <t>Total Leverage</t>
  </si>
  <si>
    <t>Operating Leverage</t>
  </si>
  <si>
    <t>Financial Leverage</t>
  </si>
  <si>
    <t>Automobiles</t>
  </si>
  <si>
    <t>North America</t>
  </si>
  <si>
    <t>% growth (yoy)</t>
  </si>
  <si>
    <t>Latin America</t>
  </si>
  <si>
    <t>Europe/South Pacific</t>
  </si>
  <si>
    <t>Asia</t>
  </si>
  <si>
    <t>Africa/Eurasia</t>
  </si>
  <si>
    <t>Total Automobiles</t>
  </si>
  <si>
    <t>Trucks</t>
  </si>
  <si>
    <t>Total Net sales</t>
  </si>
  <si>
    <t>Module 2-01: Viewing, entering and copying data</t>
  </si>
  <si>
    <t>Good Guys Of Chattanooga Inc. (T-Mobile Client)</t>
  </si>
  <si>
    <t>Account Id</t>
  </si>
  <si>
    <t>Account Name</t>
  </si>
  <si>
    <t>Main Contact Email</t>
  </si>
  <si>
    <t>Main Fleet Contact Name</t>
  </si>
  <si>
    <t>Currency</t>
  </si>
  <si>
    <t>Granite Heavy Equipment Repair</t>
  </si>
  <si>
    <t>USD</t>
  </si>
  <si>
    <t>RSB Logistic Inc</t>
  </si>
  <si>
    <t>CAD</t>
  </si>
  <si>
    <t>PassTime GPS</t>
  </si>
  <si>
    <t>Zancon Group of Companies</t>
  </si>
  <si>
    <t>A1 Bonding Co-Operative</t>
  </si>
  <si>
    <t>Martin Grove Volkswagen</t>
  </si>
  <si>
    <t>Capital City Renewables</t>
  </si>
  <si>
    <t>US1 Transport Inc</t>
  </si>
  <si>
    <t>Sister Towing (T-Mobile Client)</t>
  </si>
  <si>
    <t>Brian Nolan</t>
  </si>
  <si>
    <t>Vince Cambell</t>
  </si>
  <si>
    <t>Jake Rockwell</t>
  </si>
  <si>
    <t>John Andrews</t>
  </si>
  <si>
    <t>granite@gmail.com</t>
  </si>
  <si>
    <t>Brian@rlogistic.com</t>
  </si>
  <si>
    <t>vcambell@passtimeusa.com</t>
  </si>
  <si>
    <t>strif@zancone.com</t>
  </si>
  <si>
    <t>imanimens@gmail.com</t>
  </si>
  <si>
    <t>jake@martingrovevw.ca</t>
  </si>
  <si>
    <t>klozan@ccrwind.com</t>
  </si>
  <si>
    <t>transport@gmail.com</t>
  </si>
  <si>
    <t>day@bellsouth.net</t>
  </si>
  <si>
    <t>Profit (2016)</t>
  </si>
  <si>
    <t>Profit (2017)</t>
  </si>
  <si>
    <t>Total Profit (2016+2017)</t>
  </si>
  <si>
    <t>Revenue</t>
  </si>
  <si>
    <t>Profit</t>
  </si>
  <si>
    <t>Expenses</t>
  </si>
  <si>
    <t>January</t>
  </si>
  <si>
    <t>February</t>
  </si>
  <si>
    <t>March</t>
  </si>
  <si>
    <t>April</t>
  </si>
  <si>
    <t>May</t>
  </si>
  <si>
    <t>June</t>
  </si>
  <si>
    <t>Module 2-02: Filling and formatting cells</t>
  </si>
  <si>
    <t>Date Issued</t>
  </si>
  <si>
    <t>Sales Associate</t>
  </si>
  <si>
    <t>Amount</t>
  </si>
  <si>
    <t>Date Redeemed</t>
  </si>
  <si>
    <t>Days Since Issue</t>
  </si>
  <si>
    <t>Ticket number</t>
  </si>
  <si>
    <t>Customer</t>
  </si>
  <si>
    <t>Jill Hadlee</t>
  </si>
  <si>
    <t>Marissa May</t>
  </si>
  <si>
    <t xml:space="preserve">John Donavan </t>
  </si>
  <si>
    <t>Mike</t>
  </si>
  <si>
    <t>Jack</t>
  </si>
  <si>
    <t>Andi</t>
  </si>
  <si>
    <t>Financial data</t>
  </si>
  <si>
    <t>Umar</t>
  </si>
  <si>
    <t>Jan</t>
  </si>
  <si>
    <t>Feb</t>
  </si>
  <si>
    <t>Mar</t>
  </si>
  <si>
    <t>Apr</t>
  </si>
  <si>
    <t>Jun</t>
  </si>
  <si>
    <t>Total</t>
  </si>
  <si>
    <t>Average</t>
  </si>
  <si>
    <t>Module 2-03: Excel Formula Basics</t>
  </si>
  <si>
    <t>Jul</t>
  </si>
  <si>
    <t>Aug</t>
  </si>
  <si>
    <t>Sep</t>
  </si>
  <si>
    <t>Oct</t>
  </si>
  <si>
    <t>Nov</t>
  </si>
  <si>
    <t>Dec</t>
  </si>
  <si>
    <t>Module 2-04: Exploring Excel Functions</t>
  </si>
  <si>
    <t>Department</t>
  </si>
  <si>
    <t>-</t>
  </si>
  <si>
    <t>Account Management</t>
  </si>
  <si>
    <t>Marketing</t>
  </si>
  <si>
    <t>HR</t>
  </si>
  <si>
    <t>Finance</t>
  </si>
  <si>
    <t>Legal</t>
  </si>
  <si>
    <t>Product Development</t>
  </si>
  <si>
    <t>Success</t>
  </si>
  <si>
    <t>Support</t>
  </si>
  <si>
    <t>Management</t>
  </si>
  <si>
    <t>Employee ID</t>
  </si>
  <si>
    <t>John</t>
  </si>
  <si>
    <t>Rohan</t>
  </si>
  <si>
    <t>Emily</t>
  </si>
  <si>
    <t>Robert</t>
  </si>
  <si>
    <t>Sanchez</t>
  </si>
  <si>
    <t>Junlyn</t>
  </si>
  <si>
    <t>Paul</t>
  </si>
  <si>
    <t>Maricynth</t>
  </si>
  <si>
    <t>Nenad</t>
  </si>
  <si>
    <t>Yaroslav</t>
  </si>
  <si>
    <t>Florian</t>
  </si>
  <si>
    <t>Gundogdu</t>
  </si>
  <si>
    <t>Raheem</t>
  </si>
  <si>
    <t>Augustin</t>
  </si>
  <si>
    <t>Deepti</t>
  </si>
  <si>
    <t>Michael</t>
  </si>
  <si>
    <t>Marianne</t>
  </si>
  <si>
    <t>Sheldon</t>
  </si>
  <si>
    <t>Mary</t>
  </si>
  <si>
    <t>Ibraheem</t>
  </si>
  <si>
    <t>Shakib</t>
  </si>
  <si>
    <t>Jonathan</t>
  </si>
  <si>
    <t>Jure</t>
  </si>
  <si>
    <t>Victor</t>
  </si>
  <si>
    <t>Aleksandar</t>
  </si>
  <si>
    <t>Arman</t>
  </si>
  <si>
    <t>Sladjan</t>
  </si>
  <si>
    <t>Usman</t>
  </si>
  <si>
    <t>Sazidur</t>
  </si>
  <si>
    <t>Jairo</t>
  </si>
  <si>
    <t>Josan</t>
  </si>
  <si>
    <t>Anne</t>
  </si>
  <si>
    <t>Mubariz</t>
  </si>
  <si>
    <t>Milan</t>
  </si>
  <si>
    <t>Joseph</t>
  </si>
  <si>
    <t>Katherina</t>
  </si>
  <si>
    <t>Gurgen</t>
  </si>
  <si>
    <t>Ivy</t>
  </si>
  <si>
    <t>Rachel</t>
  </si>
  <si>
    <t>Kaosara</t>
  </si>
  <si>
    <t>Nensi</t>
  </si>
  <si>
    <t>Masandiswe</t>
  </si>
  <si>
    <t>Seb</t>
  </si>
  <si>
    <t>Dhruv</t>
  </si>
  <si>
    <t>Ajay</t>
  </si>
  <si>
    <t>Neelam</t>
  </si>
  <si>
    <t>Krunal</t>
  </si>
  <si>
    <t>Prem</t>
  </si>
  <si>
    <t>Shubham</t>
  </si>
  <si>
    <t>Alexis</t>
  </si>
  <si>
    <t>Paras</t>
  </si>
  <si>
    <t>Mihaly</t>
  </si>
  <si>
    <t>Giuseppe</t>
  </si>
  <si>
    <t>Renu</t>
  </si>
  <si>
    <t>Vida</t>
  </si>
  <si>
    <t>Ashish</t>
  </si>
  <si>
    <t>Dmitry</t>
  </si>
  <si>
    <t>Gracie</t>
  </si>
  <si>
    <t>Ihor</t>
  </si>
  <si>
    <t>Daiane</t>
  </si>
  <si>
    <t>Andreea</t>
  </si>
  <si>
    <t>Igor</t>
  </si>
  <si>
    <t>Muzammil</t>
  </si>
  <si>
    <t>Diego</t>
  </si>
  <si>
    <t>Oscar</t>
  </si>
  <si>
    <t>Mahesh</t>
  </si>
  <si>
    <t>Muhammad</t>
  </si>
  <si>
    <t>Marnelie</t>
  </si>
  <si>
    <t>Kamal</t>
  </si>
  <si>
    <t>Arpit</t>
  </si>
  <si>
    <t>Rupam</t>
  </si>
  <si>
    <t>Alex</t>
  </si>
  <si>
    <t>Denis</t>
  </si>
  <si>
    <t>Andrey</t>
  </si>
  <si>
    <t>NikolaI</t>
  </si>
  <si>
    <t>Employee First Name</t>
  </si>
  <si>
    <t>ID</t>
  </si>
  <si>
    <t>First Name</t>
  </si>
  <si>
    <t>Total salary</t>
  </si>
  <si>
    <t>Total Salary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</si>
  <si>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</si>
  <si>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</si>
  <si>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</si>
  <si>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</si>
  <si>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</si>
  <si>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</si>
  <si>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</si>
  <si>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</si>
  <si>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</si>
  <si>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</si>
  <si>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</si>
  <si>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</si>
  <si>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1st Quarter</t>
  </si>
  <si>
    <t>2nd Quarter</t>
  </si>
  <si>
    <t>3rd Quarter</t>
  </si>
  <si>
    <t>4th Quarter</t>
  </si>
  <si>
    <t>Units sold by country</t>
  </si>
  <si>
    <t>Canada</t>
  </si>
  <si>
    <t>Germany</t>
  </si>
  <si>
    <t>India</t>
  </si>
  <si>
    <t>Brazil</t>
  </si>
  <si>
    <t>July</t>
  </si>
  <si>
    <t>August</t>
  </si>
  <si>
    <t>September</t>
  </si>
  <si>
    <t>October</t>
  </si>
  <si>
    <t>November</t>
  </si>
  <si>
    <t>December</t>
  </si>
  <si>
    <t>Module 2-05: Referencing Data in Formulas</t>
  </si>
  <si>
    <t>Q4</t>
  </si>
  <si>
    <t>Q1 and Q4</t>
  </si>
  <si>
    <t>Monthly Revenues</t>
  </si>
  <si>
    <t>Growth Rate</t>
  </si>
  <si>
    <t>Headcount</t>
  </si>
  <si>
    <t>Office</t>
  </si>
  <si>
    <t>Name</t>
  </si>
  <si>
    <t>Phone</t>
  </si>
  <si>
    <t>Date</t>
  </si>
  <si>
    <t>4/11/2014 - Present</t>
  </si>
  <si>
    <t>1/15/1997 - 10/26/2014</t>
  </si>
  <si>
    <t>10/6/1998 - 7/24/2013</t>
  </si>
  <si>
    <t>6/18/1997 - 1/7/2009</t>
  </si>
  <si>
    <t>9/29/1997 - 3/19/2009</t>
  </si>
  <si>
    <t>9/6/1996 - 12/10/2013</t>
  </si>
  <si>
    <t>5/14/2003 - 6/17/2013</t>
  </si>
  <si>
    <t>3/18/2003 - 4/21/2013</t>
  </si>
  <si>
    <t>1/19/2003 - 11/6/2014</t>
  </si>
  <si>
    <t>10/11/1998 - 8/26/2015</t>
  </si>
  <si>
    <t>10/11/2000 - 7/27/2015</t>
  </si>
  <si>
    <t>12/20/2001 - 7/8/2009</t>
  </si>
  <si>
    <t>11/1/2003 - 5/8/2015</t>
  </si>
  <si>
    <t>1/26/2004 - 11/12/2009</t>
  </si>
  <si>
    <t>12/10/2004 - Present</t>
  </si>
  <si>
    <t>3/6/2007 - Present</t>
  </si>
  <si>
    <t>9/6/2008 - 7/25/2015</t>
  </si>
  <si>
    <t>1/11/2013 - Present</t>
  </si>
  <si>
    <t>6/26/2007 - 7/13/2009</t>
  </si>
  <si>
    <t>Last</t>
  </si>
  <si>
    <t>Central</t>
  </si>
  <si>
    <t>Eastern</t>
  </si>
  <si>
    <t>(916) 755-4598</t>
  </si>
  <si>
    <t>706-699-7043</t>
  </si>
  <si>
    <t>763-784-4022</t>
  </si>
  <si>
    <t>405-670-5338</t>
  </si>
  <si>
    <t>503-761-2038</t>
  </si>
  <si>
    <t>479-474-8668</t>
  </si>
  <si>
    <t>218-326-9637</t>
  </si>
  <si>
    <t>204-637-2429</t>
  </si>
  <si>
    <t>636-528-5863</t>
  </si>
  <si>
    <t>830 741 9019</t>
  </si>
  <si>
    <t>573-474-2065</t>
  </si>
  <si>
    <t>775-786-2677</t>
  </si>
  <si>
    <t>847-447-3222</t>
  </si>
  <si>
    <t>507-299-2122</t>
  </si>
  <si>
    <t>502-810-9979</t>
  </si>
  <si>
    <t>519-738-6333</t>
  </si>
  <si>
    <t>989-475-9301</t>
  </si>
  <si>
    <t>941 809 7961</t>
  </si>
  <si>
    <t>318-742-5881</t>
  </si>
  <si>
    <t>719-473-8251</t>
  </si>
  <si>
    <t>405-605-5436</t>
  </si>
  <si>
    <t>580-310-0090</t>
  </si>
  <si>
    <t>888-997-5886</t>
  </si>
  <si>
    <t>502-583-4402</t>
  </si>
  <si>
    <t>720-540-4285</t>
  </si>
  <si>
    <t>775 856 8008</t>
  </si>
  <si>
    <t>905-564-7788</t>
  </si>
  <si>
    <t>780-652-0328</t>
  </si>
  <si>
    <t>973-233-4233</t>
  </si>
  <si>
    <t>561-418-7200</t>
  </si>
  <si>
    <t>519-737-1111</t>
  </si>
  <si>
    <t>225-757-5268</t>
  </si>
  <si>
    <t>612-286-1603</t>
  </si>
  <si>
    <t>763-533-4301</t>
  </si>
  <si>
    <t>718-724-3558</t>
  </si>
  <si>
    <t>718-475-6071</t>
  </si>
  <si>
    <t>(416) 455-5997</t>
  </si>
  <si>
    <t>Mountain</t>
  </si>
  <si>
    <t>(403) 732-5641</t>
  </si>
  <si>
    <t>(647) 679-5856</t>
  </si>
  <si>
    <t>(506) 850-2971</t>
  </si>
  <si>
    <t>905-330-7864</t>
  </si>
  <si>
    <t>Pacific</t>
  </si>
  <si>
    <t>667-391-4761</t>
  </si>
  <si>
    <t>855-998-4465</t>
  </si>
  <si>
    <t>(678) 805-3911</t>
  </si>
  <si>
    <t>+91 8109171515</t>
  </si>
  <si>
    <t>817 932 5524</t>
  </si>
  <si>
    <t>(519)818-4608</t>
  </si>
  <si>
    <t>(416) 576-2167</t>
  </si>
  <si>
    <t>903-759-4955</t>
  </si>
  <si>
    <t>(541) 342-1835</t>
  </si>
  <si>
    <t>(480) 245-7200</t>
  </si>
  <si>
    <t>(816) 389-4000</t>
  </si>
  <si>
    <t>(215)-675-8900</t>
  </si>
  <si>
    <t>800-889-2309</t>
  </si>
  <si>
    <t>610-926-7070</t>
  </si>
  <si>
    <t>508-482-0060 ext 246</t>
  </si>
  <si>
    <t>252-946-8164</t>
  </si>
  <si>
    <t>203-375-1383</t>
  </si>
  <si>
    <t>(801) 282-3330</t>
  </si>
  <si>
    <t>Lead Id</t>
  </si>
  <si>
    <t>Time Zone</t>
  </si>
  <si>
    <t>Company</t>
  </si>
  <si>
    <t>Email</t>
  </si>
  <si>
    <t>Lead Status</t>
  </si>
  <si>
    <t>State/Province</t>
  </si>
  <si>
    <t>Country (A-Z)</t>
  </si>
  <si>
    <t>Lead Owner</t>
  </si>
  <si>
    <t>Lead Source</t>
  </si>
  <si>
    <t>Last Name</t>
  </si>
  <si>
    <t>ABA Services</t>
  </si>
  <si>
    <t>stephen.martin@abas.build</t>
  </si>
  <si>
    <t>Stephen</t>
  </si>
  <si>
    <t>Not Contacted</t>
  </si>
  <si>
    <t>TX</t>
  </si>
  <si>
    <t>USA</t>
  </si>
  <si>
    <t>joseph@gofleet.com</t>
  </si>
  <si>
    <t>MVF</t>
  </si>
  <si>
    <t>Martin</t>
  </si>
  <si>
    <t>S&amp;D Landscapes LLC</t>
  </si>
  <si>
    <t>kirk@landscapevermont.com</t>
  </si>
  <si>
    <t>Kirk</t>
  </si>
  <si>
    <t>Not Qualified - Product Not a Fit</t>
  </si>
  <si>
    <t>VT</t>
  </si>
  <si>
    <t>shanerobinson@gofleet.com</t>
  </si>
  <si>
    <t>Smith</t>
  </si>
  <si>
    <t>Sapphire Gas Solutions</t>
  </si>
  <si>
    <t>nmchone@sapphirenatgas.com</t>
  </si>
  <si>
    <t>Neal</t>
  </si>
  <si>
    <t>Attempted</t>
  </si>
  <si>
    <t>McHone</t>
  </si>
  <si>
    <t>Ricca American Motor Freight</t>
  </si>
  <si>
    <t>kbodewes@riccamf.com</t>
  </si>
  <si>
    <t>Karen</t>
  </si>
  <si>
    <t>Invalid MVF</t>
  </si>
  <si>
    <t>MD</t>
  </si>
  <si>
    <t>Bodewes</t>
  </si>
  <si>
    <t>I Didn'T Have One, It'S For My Self.</t>
  </si>
  <si>
    <t>velkins14@gmail.com</t>
  </si>
  <si>
    <t>Vernice</t>
  </si>
  <si>
    <t>jabierkhan@zenduit.com</t>
  </si>
  <si>
    <t>Elkins</t>
  </si>
  <si>
    <t>Scavolini Store Roseville</t>
  </si>
  <si>
    <t>paul@spectrum-1.com</t>
  </si>
  <si>
    <t>United State</t>
  </si>
  <si>
    <t>Cold Call - BDR</t>
  </si>
  <si>
    <t>Borodenko</t>
  </si>
  <si>
    <t>Mag Carriers</t>
  </si>
  <si>
    <t>Heather.Lightner@magcarriers.com</t>
  </si>
  <si>
    <t>Heather</t>
  </si>
  <si>
    <t>Lightner</t>
  </si>
  <si>
    <t>Manning Transfer</t>
  </si>
  <si>
    <t>kacie@manningtransfer.com</t>
  </si>
  <si>
    <t>Cassondra</t>
  </si>
  <si>
    <t>(Kacie) Jestus</t>
  </si>
  <si>
    <t>Washita Valley Enterprises</t>
  </si>
  <si>
    <t>BCoppenbarger@wvei.com</t>
  </si>
  <si>
    <t>Britt</t>
  </si>
  <si>
    <t>Coppenbarger</t>
  </si>
  <si>
    <t>B &amp; G Excavation &amp; Plumbing</t>
  </si>
  <si>
    <t>bubba@bgplmg.com</t>
  </si>
  <si>
    <t>G. Umemoto</t>
  </si>
  <si>
    <t>Aj Greenwood Plumbing &amp; Excavation</t>
  </si>
  <si>
    <t>office.ajgreenwood@yahoo.com</t>
  </si>
  <si>
    <t>Andy</t>
  </si>
  <si>
    <t>Greenwood</t>
  </si>
  <si>
    <t>Casper Construction</t>
  </si>
  <si>
    <t>BobBenson@caspercon.com</t>
  </si>
  <si>
    <t>Bob</t>
  </si>
  <si>
    <t>Benson</t>
  </si>
  <si>
    <t>Landwehr Construction</t>
  </si>
  <si>
    <t>paul@lightwaytransportinc.com</t>
  </si>
  <si>
    <t>Eull</t>
  </si>
  <si>
    <t>Geeding Construction</t>
  </si>
  <si>
    <t>sday@geedingconst.com</t>
  </si>
  <si>
    <t>Skyla</t>
  </si>
  <si>
    <t>Day</t>
  </si>
  <si>
    <t>Cuatro T Construction</t>
  </si>
  <si>
    <t>cuatrotsafety@gmail.com</t>
  </si>
  <si>
    <t>Norman</t>
  </si>
  <si>
    <t>Owen</t>
  </si>
  <si>
    <t>Sellenriek Construction</t>
  </si>
  <si>
    <t>Ralphc@sellcon.us</t>
  </si>
  <si>
    <t>Ralph</t>
  </si>
  <si>
    <t>Caleca</t>
  </si>
  <si>
    <t>Q&amp;D Construction, Inc.</t>
  </si>
  <si>
    <t>Mkenneson@qdconstruction.com</t>
  </si>
  <si>
    <t>Matt</t>
  </si>
  <si>
    <t>Kenneson</t>
  </si>
  <si>
    <t>Ayala Transport, LLC</t>
  </si>
  <si>
    <t>lulu@ayalatransport.com</t>
  </si>
  <si>
    <t>Lourdes</t>
  </si>
  <si>
    <t>Gutierrez/ Lulu</t>
  </si>
  <si>
    <t>Ss Transportation LLC</t>
  </si>
  <si>
    <t>dispatch@sstransportation.net</t>
  </si>
  <si>
    <t>Sexton</t>
  </si>
  <si>
    <t>Kentucky Container Service</t>
  </si>
  <si>
    <t>sholt@kyfi.com</t>
  </si>
  <si>
    <t>Samuel</t>
  </si>
  <si>
    <t>Holt</t>
  </si>
  <si>
    <t>Southern Oaks</t>
  </si>
  <si>
    <t>rob@southernoaksltd.com</t>
  </si>
  <si>
    <t>Rob</t>
  </si>
  <si>
    <t>Robinson</t>
  </si>
  <si>
    <t>Stone Transportation Company</t>
  </si>
  <si>
    <t>michelle.green@stonetransport.com</t>
  </si>
  <si>
    <t>Michelle</t>
  </si>
  <si>
    <t>Green</t>
  </si>
  <si>
    <t>Peak Supply Chain Solutions</t>
  </si>
  <si>
    <t>SethDoranth@peakscs.com</t>
  </si>
  <si>
    <t>Seth</t>
  </si>
  <si>
    <t>Doranth</t>
  </si>
  <si>
    <t>Gss Construction &amp; Oilfield Supply</t>
  </si>
  <si>
    <t>kmacs@gsssupply.com</t>
  </si>
  <si>
    <t>Kim</t>
  </si>
  <si>
    <t>Macs</t>
  </si>
  <si>
    <t>Taylor Farms Colorado</t>
  </si>
  <si>
    <t>Rlongwell@taylorfarms.com</t>
  </si>
  <si>
    <t>Ron</t>
  </si>
  <si>
    <t>Longwell</t>
  </si>
  <si>
    <t>chemoil</t>
  </si>
  <si>
    <t>cindy.mccormick@chemoil.com</t>
  </si>
  <si>
    <t>Cindy</t>
  </si>
  <si>
    <t>Mccormick</t>
  </si>
  <si>
    <t>Hoppe's Construction</t>
  </si>
  <si>
    <t>cody@hoppesconstruction.com</t>
  </si>
  <si>
    <t>Cody</t>
  </si>
  <si>
    <t>Hefley</t>
  </si>
  <si>
    <t>Pluto Transport Inc</t>
  </si>
  <si>
    <t>manpreet@plutotransport.com</t>
  </si>
  <si>
    <t>Manpreet</t>
  </si>
  <si>
    <t>Singh Sran</t>
  </si>
  <si>
    <t>Caudill Seed And Warehouse Co</t>
  </si>
  <si>
    <t>KJones@caudillseed.com</t>
  </si>
  <si>
    <t>Kevin</t>
  </si>
  <si>
    <t>Jones</t>
  </si>
  <si>
    <t>Coltoncooper LLC</t>
  </si>
  <si>
    <t>KellyU@coltoncooperlogistics.com</t>
  </si>
  <si>
    <t>Kelly</t>
  </si>
  <si>
    <t>Unverzagt</t>
  </si>
  <si>
    <t>California Sierra Express</t>
  </si>
  <si>
    <t>safety@calsierraexpress.com</t>
  </si>
  <si>
    <t>Gaines</t>
  </si>
  <si>
    <t>Roll X Carriers Inc</t>
  </si>
  <si>
    <t>Khurram@rollxcarriers.com</t>
  </si>
  <si>
    <t>Khurram</t>
  </si>
  <si>
    <t>Awan</t>
  </si>
  <si>
    <t>SPS Logistics</t>
  </si>
  <si>
    <t>safety@spslogistics.ca</t>
  </si>
  <si>
    <t>Satver</t>
  </si>
  <si>
    <t>Kaur</t>
  </si>
  <si>
    <t>Ground Force Freight</t>
  </si>
  <si>
    <t>bradc@groundforcelogistics.com</t>
  </si>
  <si>
    <t>Brad</t>
  </si>
  <si>
    <t>Caracciola</t>
  </si>
  <si>
    <t>Zariz Transport</t>
  </si>
  <si>
    <t>Zach@zariztransport.com</t>
  </si>
  <si>
    <t>Zach</t>
  </si>
  <si>
    <t>Jacob</t>
  </si>
  <si>
    <t>Hemo Logistics</t>
  </si>
  <si>
    <t>acurbelo@hemologistics.ca</t>
  </si>
  <si>
    <t>Andres</t>
  </si>
  <si>
    <t>Curbelo</t>
  </si>
  <si>
    <t>Ferrara Transport Services</t>
  </si>
  <si>
    <t>chris@ferraratransport.com</t>
  </si>
  <si>
    <t>Christopher</t>
  </si>
  <si>
    <t>Ferrara</t>
  </si>
  <si>
    <t>Habil Transportation</t>
  </si>
  <si>
    <t>habiltransportation@gmail.com</t>
  </si>
  <si>
    <t>Bille</t>
  </si>
  <si>
    <t>Hashi</t>
  </si>
  <si>
    <t>Master Transfer Co. Inc.</t>
  </si>
  <si>
    <t>mark@mtlcompanies.com</t>
  </si>
  <si>
    <t>Mark</t>
  </si>
  <si>
    <t>Master</t>
  </si>
  <si>
    <t>Shax Express Cargo</t>
  </si>
  <si>
    <t>shaxexpresscargo@gmail.com</t>
  </si>
  <si>
    <t>Sheroz</t>
  </si>
  <si>
    <t>Vafaev</t>
  </si>
  <si>
    <t>One Moment Logistics</t>
  </si>
  <si>
    <t>info@onemomentlogistics.com</t>
  </si>
  <si>
    <t>Errol</t>
  </si>
  <si>
    <t>Constantine Henry</t>
  </si>
  <si>
    <t>Spee-dee Services</t>
  </si>
  <si>
    <t>jessdtrucking@gmail.com</t>
  </si>
  <si>
    <t>Zenduit</t>
  </si>
  <si>
    <t>Jessica Patrick</t>
  </si>
  <si>
    <t>MBS Equipment Company Canada</t>
  </si>
  <si>
    <t>thaoduong@mbseco.ca</t>
  </si>
  <si>
    <t>Thao</t>
  </si>
  <si>
    <t>ON</t>
  </si>
  <si>
    <t>Geotab Referral Reseller Gofleet</t>
  </si>
  <si>
    <t>Duong</t>
  </si>
  <si>
    <t>Van Raay Paskal Trucking</t>
  </si>
  <si>
    <t>david.fehr@vrpfarms.ca</t>
  </si>
  <si>
    <t>David</t>
  </si>
  <si>
    <t>AB</t>
  </si>
  <si>
    <t>Fehr</t>
  </si>
  <si>
    <t>MYCU</t>
  </si>
  <si>
    <t>harpal.jadav1140@gmail.com</t>
  </si>
  <si>
    <t>Harpalsingh</t>
  </si>
  <si>
    <t>Jadav</t>
  </si>
  <si>
    <t>Encore Express a div. of Morrells trucking Ltd</t>
  </si>
  <si>
    <t>encore.exp@gmail.com</t>
  </si>
  <si>
    <t>Marika</t>
  </si>
  <si>
    <t>NB</t>
  </si>
  <si>
    <t>Thomas-Long</t>
  </si>
  <si>
    <t>QuantumEV Inc</t>
  </si>
  <si>
    <t>fazal.husain@quantumev.ca</t>
  </si>
  <si>
    <t>Fazal</t>
  </si>
  <si>
    <t>Husain</t>
  </si>
  <si>
    <t>SBC</t>
  </si>
  <si>
    <t>mike@sbctoledo.com</t>
  </si>
  <si>
    <t>OH</t>
  </si>
  <si>
    <t>Michael Lucht</t>
  </si>
  <si>
    <t>daily</t>
  </si>
  <si>
    <t>saningolivingston19@gmail.com</t>
  </si>
  <si>
    <t>livingston</t>
  </si>
  <si>
    <t>Not Qualified - Junk</t>
  </si>
  <si>
    <t>Kazakhstan</t>
  </si>
  <si>
    <t>kirankumar@gofleet.com</t>
  </si>
  <si>
    <t>Gofleet</t>
  </si>
  <si>
    <t>saningo</t>
  </si>
  <si>
    <t>Falcon Logistics LLC</t>
  </si>
  <si>
    <t>vinayak@thefalconlgx.com</t>
  </si>
  <si>
    <t>IL</t>
  </si>
  <si>
    <t>Vinayak G</t>
  </si>
  <si>
    <t>L. Eshkawkogan Resource Services</t>
  </si>
  <si>
    <t>jackson_sl51@hotmail.com</t>
  </si>
  <si>
    <t>Google Ads</t>
  </si>
  <si>
    <t>Linda Eshkawkogan</t>
  </si>
  <si>
    <t>BIGZZ SANITATION</t>
  </si>
  <si>
    <t>birneydavis73@yahoo.com</t>
  </si>
  <si>
    <t>Birney</t>
  </si>
  <si>
    <t>Not Qualified - No Interest/Other</t>
  </si>
  <si>
    <t>WY</t>
  </si>
  <si>
    <t>Davis</t>
  </si>
  <si>
    <t>GPRS</t>
  </si>
  <si>
    <t>Rob.peters@gprsinc.com</t>
  </si>
  <si>
    <t>Rob Peterds</t>
  </si>
  <si>
    <t>Roots And Beats</t>
  </si>
  <si>
    <t>trashdancemagic@gmail.com</t>
  </si>
  <si>
    <t>Jennifer</t>
  </si>
  <si>
    <t>Melody</t>
  </si>
  <si>
    <t>Zircon Inc</t>
  </si>
  <si>
    <t>gmahelen82@gmail.com</t>
  </si>
  <si>
    <t>Helen</t>
  </si>
  <si>
    <t>CA</t>
  </si>
  <si>
    <t>Blanding</t>
  </si>
  <si>
    <t>Miami first</t>
  </si>
  <si>
    <t>gilrukchin@gmail.com</t>
  </si>
  <si>
    <t>FL</t>
  </si>
  <si>
    <t>gil rukchin</t>
  </si>
  <si>
    <t>Sagarmani Inc</t>
  </si>
  <si>
    <t>gocooltiwari7@gmail.com</t>
  </si>
  <si>
    <t>Gocool</t>
  </si>
  <si>
    <t>CO</t>
  </si>
  <si>
    <t>Tiwari</t>
  </si>
  <si>
    <t>First Element Fuel</t>
  </si>
  <si>
    <t>michael.tran@firstelementfuel.com</t>
  </si>
  <si>
    <t>Not Qualified - Existing Customer</t>
  </si>
  <si>
    <t>ThinSiC, Inc.</t>
  </si>
  <si>
    <t>kelly.moyers@thinsic.com</t>
  </si>
  <si>
    <t>NJ</t>
  </si>
  <si>
    <t>Moyers</t>
  </si>
  <si>
    <t>XWhat028</t>
  </si>
  <si>
    <t>jameslifford276@gmail.com</t>
  </si>
  <si>
    <t>James Lifford</t>
  </si>
  <si>
    <t>Shop 5, 360 Logan Road, Stones Corner QLD 4120</t>
  </si>
  <si>
    <t>jacob@figjamandco.com.au</t>
  </si>
  <si>
    <t>Australia</t>
  </si>
  <si>
    <t>Jacob Anthony Davidson</t>
  </si>
  <si>
    <t>THINK Wireless Solutions Inc</t>
  </si>
  <si>
    <t>marco@thinkwirelesssolutions.com</t>
  </si>
  <si>
    <t>Marco</t>
  </si>
  <si>
    <t>gregpatterson@zenduit.com</t>
  </si>
  <si>
    <t>Cold Call</t>
  </si>
  <si>
    <t>Provenzano</t>
  </si>
  <si>
    <t>UNITS Moving and Portable Storage</t>
  </si>
  <si>
    <t>ccamasta@unitsstorage.com</t>
  </si>
  <si>
    <t>SC</t>
  </si>
  <si>
    <t>Chris Camasta</t>
  </si>
  <si>
    <t>Yannuzzi Group</t>
  </si>
  <si>
    <t>joe@yannuzzigroup.com</t>
  </si>
  <si>
    <t>Joe</t>
  </si>
  <si>
    <t>Lucarelli</t>
  </si>
  <si>
    <t>Lucky Indian Cuisine Inc</t>
  </si>
  <si>
    <t>sbfoodmart@gmail.com</t>
  </si>
  <si>
    <t>Lucky</t>
  </si>
  <si>
    <t>IN</t>
  </si>
  <si>
    <t>Singh</t>
  </si>
  <si>
    <t>Peggs</t>
  </si>
  <si>
    <t>anthonycollins50@yahoo.com</t>
  </si>
  <si>
    <t>Anthony</t>
  </si>
  <si>
    <t>WA</t>
  </si>
  <si>
    <t>Collins</t>
  </si>
  <si>
    <t>Julie</t>
  </si>
  <si>
    <t>alisonmaxjulie@yahoo.com</t>
  </si>
  <si>
    <t>WI</t>
  </si>
  <si>
    <t>Le</t>
  </si>
  <si>
    <t>HREF</t>
  </si>
  <si>
    <t>reteste@gmail.com</t>
  </si>
  <si>
    <t>Reteste</t>
  </si>
  <si>
    <t>Restando</t>
  </si>
  <si>
    <t>CARONOCO LLC</t>
  </si>
  <si>
    <t>zapatayermi@gmail.com</t>
  </si>
  <si>
    <t>NY</t>
  </si>
  <si>
    <t>Yermi</t>
  </si>
  <si>
    <t>Under Tow</t>
  </si>
  <si>
    <t>undertowga@gmail.com</t>
  </si>
  <si>
    <t>Bryan</t>
  </si>
  <si>
    <t>GA</t>
  </si>
  <si>
    <t>Dean</t>
  </si>
  <si>
    <t>sollio</t>
  </si>
  <si>
    <t>justin.smith@sollio.ag</t>
  </si>
  <si>
    <t>justin</t>
  </si>
  <si>
    <t>BP Real Estate Group</t>
  </si>
  <si>
    <t>jsullivan@bprealestategroup.com</t>
  </si>
  <si>
    <t>IA</t>
  </si>
  <si>
    <t>Sullivan</t>
  </si>
  <si>
    <t>Dg Construction</t>
  </si>
  <si>
    <t>rodbusterchris83@gmail.com</t>
  </si>
  <si>
    <t>Danny</t>
  </si>
  <si>
    <t>Gonzalez</t>
  </si>
  <si>
    <t>JConnelly</t>
  </si>
  <si>
    <t>fast586@optonline.net</t>
  </si>
  <si>
    <t>Reiley</t>
  </si>
  <si>
    <t>Reggie</t>
  </si>
  <si>
    <t>reginald7s@yahoo.com</t>
  </si>
  <si>
    <t>Reginald</t>
  </si>
  <si>
    <t>Stubblefield</t>
  </si>
  <si>
    <t>3 T\'s Logistics and Logistics LLC</t>
  </si>
  <si>
    <t>cheezefilms@hotmail.com</t>
  </si>
  <si>
    <t>VA</t>
  </si>
  <si>
    <t>Toshan Cox</t>
  </si>
  <si>
    <t>Royal Rideshare Rentals</t>
  </si>
  <si>
    <t>royalrideautorentals@gmail.com</t>
  </si>
  <si>
    <t>AZ</t>
  </si>
  <si>
    <t>George Shamoon</t>
  </si>
  <si>
    <t>Bbandej</t>
  </si>
  <si>
    <t>bg3420204@gmail.com</t>
  </si>
  <si>
    <t>Brian</t>
  </si>
  <si>
    <t>Garcia</t>
  </si>
  <si>
    <t>Webvillee Technologies</t>
  </si>
  <si>
    <t>hardik.d1@webvillee.in</t>
  </si>
  <si>
    <t>Hardik</t>
  </si>
  <si>
    <t>Xoco Transport, LLC</t>
  </si>
  <si>
    <t>kassandra@xocotransport.com</t>
  </si>
  <si>
    <t>Kassandra Hernandez</t>
  </si>
  <si>
    <t>Wts</t>
  </si>
  <si>
    <t>heribertosierra553@gmail.com</t>
  </si>
  <si>
    <t>Heriberto E Sierra Rodriguez</t>
  </si>
  <si>
    <t>Amco Express</t>
  </si>
  <si>
    <t>logistics@amcogroup.biz</t>
  </si>
  <si>
    <t>Peeyush Yesodharan</t>
  </si>
  <si>
    <t>T.B.S. Paving &amp; Construction Inc</t>
  </si>
  <si>
    <t>danny@tbspaving.com</t>
  </si>
  <si>
    <t>Call In</t>
  </si>
  <si>
    <t>Spano</t>
  </si>
  <si>
    <t>Clark Enterprise</t>
  </si>
  <si>
    <t>reggie_clark68@yahoo.com</t>
  </si>
  <si>
    <t>Clark</t>
  </si>
  <si>
    <t>Americas First Security Company</t>
  </si>
  <si>
    <t>christianapaza1972@yahoo.com</t>
  </si>
  <si>
    <t>Chris</t>
  </si>
  <si>
    <t>Apaza</t>
  </si>
  <si>
    <t>Blackbyrd</t>
  </si>
  <si>
    <t>apallen03@icloud.com</t>
  </si>
  <si>
    <t>Anita</t>
  </si>
  <si>
    <t>Allen</t>
  </si>
  <si>
    <t>Appliance Force</t>
  </si>
  <si>
    <t>Patrickj@applianceforce.ca</t>
  </si>
  <si>
    <t>Patrick</t>
  </si>
  <si>
    <t>Jordan</t>
  </si>
  <si>
    <t>Gabela</t>
  </si>
  <si>
    <t>gabz_jc@yahoo.com</t>
  </si>
  <si>
    <t>Cleo</t>
  </si>
  <si>
    <t>LifeReach Transportation</t>
  </si>
  <si>
    <t>john@lifereachvans.com</t>
  </si>
  <si>
    <t>Trendsetter Construction, Inc.</t>
  </si>
  <si>
    <t>Jesse.Kee@trendsetterconstruction.com</t>
  </si>
  <si>
    <t>Jesse</t>
  </si>
  <si>
    <t>United States</t>
  </si>
  <si>
    <t>Kee</t>
  </si>
  <si>
    <t>Rexius</t>
  </si>
  <si>
    <t>ryank@rexius.com</t>
  </si>
  <si>
    <t>Ryan</t>
  </si>
  <si>
    <t>Kossol</t>
  </si>
  <si>
    <t>EC Source Services, LLC</t>
  </si>
  <si>
    <t>SGrimes@ecsourceservices.com</t>
  </si>
  <si>
    <t>Scott</t>
  </si>
  <si>
    <t>Grimes</t>
  </si>
  <si>
    <t>Capital Electric Line Builders</t>
  </si>
  <si>
    <t>james.cowling@capitalelectric.com</t>
  </si>
  <si>
    <t>James</t>
  </si>
  <si>
    <t>Cowling</t>
  </si>
  <si>
    <t>Delaware Valley Concrete</t>
  </si>
  <si>
    <t>jstellwagon@delvalconcrete.com</t>
  </si>
  <si>
    <t>Jeffrey</t>
  </si>
  <si>
    <t>A. Stellwagon</t>
  </si>
  <si>
    <t>Finley Asphalt &amp; Concrete</t>
  </si>
  <si>
    <t>nick@finleyasphalt.com</t>
  </si>
  <si>
    <t>Nick</t>
  </si>
  <si>
    <t>Finley</t>
  </si>
  <si>
    <t>Schlouch Incorporated</t>
  </si>
  <si>
    <t>TDelong@schlouch.com</t>
  </si>
  <si>
    <t>Tina</t>
  </si>
  <si>
    <t>Delong</t>
  </si>
  <si>
    <t>Marguerite Concrete, Inc</t>
  </si>
  <si>
    <t>EJannell@margueriteconcreteinc.com</t>
  </si>
  <si>
    <t>Eric</t>
  </si>
  <si>
    <t>Jannell</t>
  </si>
  <si>
    <t>River City Construction Inc</t>
  </si>
  <si>
    <t>ckennedy@rivercityinc.net</t>
  </si>
  <si>
    <t>Kennedy</t>
  </si>
  <si>
    <t>Burns Construction Company, Inc.</t>
  </si>
  <si>
    <t>mike@burnsconstruction.com</t>
  </si>
  <si>
    <t>Bean</t>
  </si>
  <si>
    <t>Mountain Crane Service</t>
  </si>
  <si>
    <t>Cameron.Phillips@mountaincrane.com</t>
  </si>
  <si>
    <t>Cameron</t>
  </si>
  <si>
    <t>Phillips</t>
  </si>
  <si>
    <t>since</t>
  </si>
  <si>
    <t>Contract</t>
  </si>
  <si>
    <t>Value</t>
  </si>
  <si>
    <t>Notes</t>
  </si>
  <si>
    <t>Full</t>
  </si>
  <si>
    <t>Module 3-01: Introduction to Data Quality</t>
  </si>
  <si>
    <t>of birth</t>
  </si>
  <si>
    <t>Age</t>
  </si>
  <si>
    <t>Module 3-02: Importing File Data</t>
  </si>
  <si>
    <t>Module 3-03: Removing duplicates and inaccurate data</t>
  </si>
  <si>
    <t>Andrews</t>
  </si>
  <si>
    <t>Patel</t>
  </si>
  <si>
    <t>Johnson</t>
  </si>
  <si>
    <t>Junior</t>
  </si>
  <si>
    <t>Xi</t>
  </si>
  <si>
    <t>McFadden</t>
  </si>
  <si>
    <t>Jovick</t>
  </si>
  <si>
    <t>Raslow</t>
  </si>
  <si>
    <t>Leslie</t>
  </si>
  <si>
    <t>Kemal</t>
  </si>
  <si>
    <t>Sorinson</t>
  </si>
  <si>
    <t>Delgado</t>
  </si>
  <si>
    <t>Sharma</t>
  </si>
  <si>
    <t>Rampaul</t>
  </si>
  <si>
    <t>Stevenson</t>
  </si>
  <si>
    <t>Cooper</t>
  </si>
  <si>
    <t>Alfonso</t>
  </si>
  <si>
    <t>Khan</t>
  </si>
  <si>
    <t>Hassan</t>
  </si>
  <si>
    <t>Tremlett</t>
  </si>
  <si>
    <t>Rinkaul</t>
  </si>
  <si>
    <t>Start Date</t>
  </si>
  <si>
    <t>JohnAndrews@abc777.com</t>
  </si>
  <si>
    <t>JackRobert@abc777.com</t>
  </si>
  <si>
    <t>RohanPatel@abc777.com</t>
  </si>
  <si>
    <t>EmilyRobinson@abc777.com</t>
  </si>
  <si>
    <t>RobertJohnson@abc777.com</t>
  </si>
  <si>
    <t>SanchezJunior@abc777.com</t>
  </si>
  <si>
    <t>JunlynXi@abc777.com</t>
  </si>
  <si>
    <t>PaulMcFadden@abc777.com</t>
  </si>
  <si>
    <t>MaricynthJacob@abc777.com</t>
  </si>
  <si>
    <t>NenadJovick@abc777.com</t>
  </si>
  <si>
    <t>YaroslavRaslow@abc777.com</t>
  </si>
  <si>
    <t>FlorianLeslie@abc777.com</t>
  </si>
  <si>
    <t>GundogduKemal@abc777.com</t>
  </si>
  <si>
    <t>RaheemSorinson@abc777.com</t>
  </si>
  <si>
    <t>AugustinDelgado@abc777.com</t>
  </si>
  <si>
    <t>DeeptiSharma@abc777.com</t>
  </si>
  <si>
    <t>MichaelRampaul@abc777.com</t>
  </si>
  <si>
    <t>MarianneStevenson@abc777.com</t>
  </si>
  <si>
    <t>SheldonCooper@abc777.com</t>
  </si>
  <si>
    <t>MaryAlfonso@abc777.com</t>
  </si>
  <si>
    <t>IbraheemKhan@abc777.com</t>
  </si>
  <si>
    <t>ShakibHassan@abc777.com</t>
  </si>
  <si>
    <t>JonathanTremlett@abc777.com</t>
  </si>
  <si>
    <t>JureRinkaul@abc777.com</t>
  </si>
  <si>
    <t>NikolaIPrem@abc777.com</t>
  </si>
  <si>
    <t>AndreyKrunal@abc777.com</t>
  </si>
  <si>
    <t>DenisNeelam@abc777.com</t>
  </si>
  <si>
    <t>AlexAjay@abc777.com</t>
  </si>
  <si>
    <t>RupamDhruv@abc777.com</t>
  </si>
  <si>
    <t>ArpitSeb@abc777.com</t>
  </si>
  <si>
    <t>KamalMasandiswe@abc777.com</t>
  </si>
  <si>
    <t>MarnelieNensi@abc777.com</t>
  </si>
  <si>
    <t>MuhammadKaosara@abc777.com</t>
  </si>
  <si>
    <t>MaheshRachel@abc777.com</t>
  </si>
  <si>
    <t>OscarIvy@abc777.com</t>
  </si>
  <si>
    <t>DiegoGurgen@abc777.com</t>
  </si>
  <si>
    <t>MuzammilKatherina@abc777.com</t>
  </si>
  <si>
    <t>IgorJoseph@abc777.com</t>
  </si>
  <si>
    <t>AndreeaMilan@abc777.com</t>
  </si>
  <si>
    <t>DaianeMubariz@abc777.com</t>
  </si>
  <si>
    <t>IhorAnne@abc777.com</t>
  </si>
  <si>
    <t>GracieJosan@abc777.com</t>
  </si>
  <si>
    <t>DmitryJairo@abc777.com</t>
  </si>
  <si>
    <t>AshishSazidur@abc777.com</t>
  </si>
  <si>
    <t>VidaUsman@abc777.com</t>
  </si>
  <si>
    <t>RenuSladjan@abc777.com</t>
  </si>
  <si>
    <t>GiuseppeArman@abc777.com</t>
  </si>
  <si>
    <t>MihalyAleksandar@abc777.com</t>
  </si>
  <si>
    <t>ParasVictor@abc777.com</t>
  </si>
  <si>
    <t>Logistics</t>
  </si>
  <si>
    <t>Operations</t>
  </si>
  <si>
    <t>0300-113</t>
  </si>
  <si>
    <t>0200-111</t>
  </si>
  <si>
    <t>0200-100</t>
  </si>
  <si>
    <t>0200-124</t>
  </si>
  <si>
    <t>0200-119</t>
  </si>
  <si>
    <t>0200-137</t>
  </si>
  <si>
    <t>0200-265</t>
  </si>
  <si>
    <t>0200-891</t>
  </si>
  <si>
    <t>0200-453</t>
  </si>
  <si>
    <t>0200-515</t>
  </si>
  <si>
    <t>0200-657</t>
  </si>
  <si>
    <t>0200-733</t>
  </si>
  <si>
    <t>0800-1</t>
  </si>
  <si>
    <t>0800-7</t>
  </si>
  <si>
    <t>0800-11</t>
  </si>
  <si>
    <t>0800-19</t>
  </si>
  <si>
    <t>0800-23</t>
  </si>
  <si>
    <t>0800-37</t>
  </si>
  <si>
    <t>600-345</t>
  </si>
  <si>
    <t>600-35</t>
  </si>
  <si>
    <t>600-333</t>
  </si>
  <si>
    <t>600-217</t>
  </si>
  <si>
    <t>600-234</t>
  </si>
  <si>
    <t>600-786</t>
  </si>
  <si>
    <t>600-547</t>
  </si>
  <si>
    <t>600-548</t>
  </si>
  <si>
    <t>600-114</t>
  </si>
  <si>
    <t>600-308</t>
  </si>
  <si>
    <t>0300-569</t>
  </si>
  <si>
    <t>0300-512</t>
  </si>
  <si>
    <t>0300-217</t>
  </si>
  <si>
    <t>0300-187</t>
  </si>
  <si>
    <t>0300-176</t>
  </si>
  <si>
    <t>0300-111</t>
  </si>
  <si>
    <t>0300-157</t>
  </si>
  <si>
    <t>0300-110</t>
  </si>
  <si>
    <t>500-345</t>
  </si>
  <si>
    <t>500-114</t>
  </si>
  <si>
    <t>500-190</t>
  </si>
  <si>
    <t>500-145</t>
  </si>
  <si>
    <t>500-098</t>
  </si>
  <si>
    <t>500-045</t>
  </si>
  <si>
    <t>500-871</t>
  </si>
  <si>
    <t>500-750</t>
  </si>
  <si>
    <t>500-158</t>
  </si>
  <si>
    <t>500-118</t>
  </si>
  <si>
    <t>500-119</t>
  </si>
  <si>
    <t>500-187</t>
  </si>
  <si>
    <t>500-116</t>
  </si>
  <si>
    <t>Salary</t>
  </si>
  <si>
    <t>Module 03-04: Identifying Data Attributes</t>
  </si>
  <si>
    <t>Module 03-05: Cleaning Data</t>
  </si>
  <si>
    <t>andrews</t>
  </si>
  <si>
    <t>robert</t>
  </si>
  <si>
    <t>patel</t>
  </si>
  <si>
    <t>robinson</t>
  </si>
  <si>
    <t>johnson</t>
  </si>
  <si>
    <t>junior</t>
  </si>
  <si>
    <t>xi</t>
  </si>
  <si>
    <t>mcfadden</t>
  </si>
  <si>
    <t>jacob</t>
  </si>
  <si>
    <t>jovick</t>
  </si>
  <si>
    <t>raslow</t>
  </si>
  <si>
    <t>leslie</t>
  </si>
  <si>
    <t>kemal</t>
  </si>
  <si>
    <t>sorinson</t>
  </si>
  <si>
    <t>delgado</t>
  </si>
  <si>
    <t>sharma</t>
  </si>
  <si>
    <t>rampaul</t>
  </si>
  <si>
    <t>stevenson</t>
  </si>
  <si>
    <t>cooper</t>
  </si>
  <si>
    <t>alfonso</t>
  </si>
  <si>
    <t>khan</t>
  </si>
  <si>
    <t>hassan</t>
  </si>
  <si>
    <t>tremlett</t>
  </si>
  <si>
    <t>rinkaul</t>
  </si>
  <si>
    <t>prem</t>
  </si>
  <si>
    <t>krunal</t>
  </si>
  <si>
    <t>neelam</t>
  </si>
  <si>
    <t>ajay</t>
  </si>
  <si>
    <t>dhruv</t>
  </si>
  <si>
    <t>seb</t>
  </si>
  <si>
    <t>masandiswe</t>
  </si>
  <si>
    <t>nensi</t>
  </si>
  <si>
    <t>kaosara</t>
  </si>
  <si>
    <t>rachel</t>
  </si>
  <si>
    <t>ivy</t>
  </si>
  <si>
    <t>gurgen</t>
  </si>
  <si>
    <t>katherina</t>
  </si>
  <si>
    <t>joseph</t>
  </si>
  <si>
    <t>milan</t>
  </si>
  <si>
    <t>mubariz</t>
  </si>
  <si>
    <t>anne</t>
  </si>
  <si>
    <t>josan</t>
  </si>
  <si>
    <t>jairo</t>
  </si>
  <si>
    <t>sazidur</t>
  </si>
  <si>
    <t>usman</t>
  </si>
  <si>
    <t>sladjan</t>
  </si>
  <si>
    <t>arman</t>
  </si>
  <si>
    <t>aleksandar</t>
  </si>
  <si>
    <t>victor</t>
  </si>
  <si>
    <t>JOHN</t>
  </si>
  <si>
    <t>JACK</t>
  </si>
  <si>
    <t>ROHAN</t>
  </si>
  <si>
    <t>EMILY</t>
  </si>
  <si>
    <t>ROBERT</t>
  </si>
  <si>
    <t>SANCHEZ</t>
  </si>
  <si>
    <t>JUNLYN</t>
  </si>
  <si>
    <t>PAUL</t>
  </si>
  <si>
    <t>MARICYNTH</t>
  </si>
  <si>
    <t>NENAD</t>
  </si>
  <si>
    <t>YAROSLAV</t>
  </si>
  <si>
    <t>FLORIAN</t>
  </si>
  <si>
    <t>GUNDOGDU</t>
  </si>
  <si>
    <t>RAHEEM</t>
  </si>
  <si>
    <t>AUGUSTIN</t>
  </si>
  <si>
    <t>DEEPTI</t>
  </si>
  <si>
    <t>MICHAEL</t>
  </si>
  <si>
    <t>MARIANNE</t>
  </si>
  <si>
    <t>SHELDON</t>
  </si>
  <si>
    <t>MARY</t>
  </si>
  <si>
    <t>IBRAHEEM</t>
  </si>
  <si>
    <t>SHAKIB</t>
  </si>
  <si>
    <t>JONATHAN</t>
  </si>
  <si>
    <t>JURE</t>
  </si>
  <si>
    <t>NIKOLAI</t>
  </si>
  <si>
    <t>ANDREY</t>
  </si>
  <si>
    <t>DENIS</t>
  </si>
  <si>
    <t>ALEX</t>
  </si>
  <si>
    <t>RUPAM</t>
  </si>
  <si>
    <t>ARPIT</t>
  </si>
  <si>
    <t>KAMAL</t>
  </si>
  <si>
    <t>MARNELIE</t>
  </si>
  <si>
    <t>MUHAMMAD</t>
  </si>
  <si>
    <t>MAHESH</t>
  </si>
  <si>
    <t>OSCAR</t>
  </si>
  <si>
    <t>DIEGO</t>
  </si>
  <si>
    <t>MUZAMMIL</t>
  </si>
  <si>
    <t>IGOR</t>
  </si>
  <si>
    <t>ANDREEA</t>
  </si>
  <si>
    <t>DAIANE</t>
  </si>
  <si>
    <t>IHOR</t>
  </si>
  <si>
    <t>GRACIE</t>
  </si>
  <si>
    <t>DMITRY</t>
  </si>
  <si>
    <t>ASHISH</t>
  </si>
  <si>
    <t>VIDA</t>
  </si>
  <si>
    <t>RENU</t>
  </si>
  <si>
    <t>GIUSEPPE</t>
  </si>
  <si>
    <t>MIHALY</t>
  </si>
  <si>
    <t>PARAS</t>
  </si>
  <si>
    <t xml:space="preserve">     JohnAndrews@abc777.com     </t>
  </si>
  <si>
    <t xml:space="preserve">     JackRobert@abc777.com     </t>
  </si>
  <si>
    <t xml:space="preserve">     RohanPatel@abc777.com     </t>
  </si>
  <si>
    <t xml:space="preserve">     EmilyRobinson@abc777.com     </t>
  </si>
  <si>
    <t xml:space="preserve">     RobertJohnson@abc777.com     </t>
  </si>
  <si>
    <t xml:space="preserve">     SanchezJunior@abc777.com     </t>
  </si>
  <si>
    <t xml:space="preserve">     JunlynXi@abc777.com     </t>
  </si>
  <si>
    <t xml:space="preserve">     PaulMcFadden@abc777.com     </t>
  </si>
  <si>
    <t xml:space="preserve">     MaricynthJacob@abc777.com     </t>
  </si>
  <si>
    <t xml:space="preserve">     NenadJovick@abc777.com     </t>
  </si>
  <si>
    <t xml:space="preserve">     YaroslavRaslow@abc777.com     </t>
  </si>
  <si>
    <t xml:space="preserve">     FlorianLeslie@abc777.com     </t>
  </si>
  <si>
    <t xml:space="preserve">     GundogduKemal@abc777.com     </t>
  </si>
  <si>
    <t xml:space="preserve">     RaheemSorinson@abc777.com     </t>
  </si>
  <si>
    <t xml:space="preserve">     AugustinDelgado@abc777.com     </t>
  </si>
  <si>
    <t xml:space="preserve">     DeeptiSharma@abc777.com     </t>
  </si>
  <si>
    <t xml:space="preserve">     MichaelRampaul@abc777.com     </t>
  </si>
  <si>
    <t xml:space="preserve">     MarianneStevenson@abc777.com     </t>
  </si>
  <si>
    <t xml:space="preserve">     SheldonCooper@abc777.com     </t>
  </si>
  <si>
    <t xml:space="preserve">     MaryAlfonso@abc777.com     </t>
  </si>
  <si>
    <t xml:space="preserve">     IbraheemKhan@abc777.com     </t>
  </si>
  <si>
    <t xml:space="preserve">     ShakibHassan@abc777.com     </t>
  </si>
  <si>
    <t xml:space="preserve">     JonathanTremlett@abc777.com     </t>
  </si>
  <si>
    <t xml:space="preserve">     JureRinkaul@abc777.com     </t>
  </si>
  <si>
    <t xml:space="preserve">     NikolaIPrem@abc777.com     </t>
  </si>
  <si>
    <t xml:space="preserve">     AndreyKrunal@abc777.com     </t>
  </si>
  <si>
    <t xml:space="preserve">     DenisNeelam@abc777.com     </t>
  </si>
  <si>
    <t xml:space="preserve">     AlexAjay@abc777.com     </t>
  </si>
  <si>
    <t xml:space="preserve">     RupamDhruv@abc777.com     </t>
  </si>
  <si>
    <t xml:space="preserve">     ArpitSeb@abc777.com     </t>
  </si>
  <si>
    <t xml:space="preserve">     KamalMasandiswe@abc777.com     </t>
  </si>
  <si>
    <t xml:space="preserve">     MarnelieNensi@abc777.com     </t>
  </si>
  <si>
    <t xml:space="preserve">     MuhammadKaosara@abc777.com     </t>
  </si>
  <si>
    <t xml:space="preserve">     MaheshRachel@abc777.com     </t>
  </si>
  <si>
    <t xml:space="preserve">     OscarIvy@abc777.com     </t>
  </si>
  <si>
    <t xml:space="preserve">     DiegoGurgen@abc777.com     </t>
  </si>
  <si>
    <t xml:space="preserve">     MuzammilKatherina@abc777.com     </t>
  </si>
  <si>
    <t xml:space="preserve">     IgorJoseph@abc777.com     </t>
  </si>
  <si>
    <t xml:space="preserve">     AndreeaMilan@abc777.com     </t>
  </si>
  <si>
    <t xml:space="preserve">     DaianeMubariz@abc777.com     </t>
  </si>
  <si>
    <t xml:space="preserve">     IhorAnne@abc777.com     </t>
  </si>
  <si>
    <t xml:space="preserve">     GracieJosan@abc777.com     </t>
  </si>
  <si>
    <t xml:space="preserve">     DmitryJairo@abc777.com     </t>
  </si>
  <si>
    <t xml:space="preserve">     AshishSazidur@abc777.com     </t>
  </si>
  <si>
    <t xml:space="preserve">     VidaUsman@abc777.com     </t>
  </si>
  <si>
    <t xml:space="preserve">     RenuSladjan@abc777.com     </t>
  </si>
  <si>
    <t xml:space="preserve">     GiuseppeArman@abc777.com     </t>
  </si>
  <si>
    <t xml:space="preserve">     MihalyAleksandar@abc777.com     </t>
  </si>
  <si>
    <t xml:space="preserve">     ParasVictor@abc777.com     </t>
  </si>
  <si>
    <t>Paper</t>
  </si>
  <si>
    <t>Module 1-03: Data Types in Excel</t>
  </si>
  <si>
    <t>Country</t>
  </si>
  <si>
    <t>Algeria</t>
  </si>
  <si>
    <t>Denmark</t>
  </si>
  <si>
    <t>Bangladesh</t>
  </si>
  <si>
    <t>Estonia</t>
  </si>
  <si>
    <t>Finland</t>
  </si>
  <si>
    <t>Hungary</t>
  </si>
  <si>
    <t>Iceland</t>
  </si>
  <si>
    <t>Japan</t>
  </si>
  <si>
    <t>Kenya</t>
  </si>
  <si>
    <t>Luxembourg</t>
  </si>
  <si>
    <t>Maldives</t>
  </si>
  <si>
    <t>Nigeria</t>
  </si>
  <si>
    <t>Portugal</t>
  </si>
  <si>
    <t>Zambia</t>
  </si>
  <si>
    <t>Intel</t>
  </si>
  <si>
    <t>General Motors</t>
  </si>
  <si>
    <t>Microsoft</t>
  </si>
  <si>
    <t>Google</t>
  </si>
  <si>
    <t>Alibaba</t>
  </si>
  <si>
    <t>City</t>
  </si>
  <si>
    <t>Budapest</t>
  </si>
  <si>
    <t>London</t>
  </si>
  <si>
    <t>Helsinki</t>
  </si>
  <si>
    <t>Paris</t>
  </si>
  <si>
    <t>Berlin</t>
  </si>
  <si>
    <t>Washington</t>
  </si>
  <si>
    <t>Appliances</t>
  </si>
  <si>
    <t>Tables</t>
  </si>
  <si>
    <t>Ford Motor Company</t>
  </si>
  <si>
    <t>Cables</t>
  </si>
  <si>
    <t>Employee</t>
  </si>
  <si>
    <t>Maria Tot</t>
  </si>
  <si>
    <t>Natalie Porter</t>
  </si>
  <si>
    <t>Gary Miller</t>
  </si>
  <si>
    <t>Richard Elliot</t>
  </si>
  <si>
    <t>Paul Hill</t>
  </si>
  <si>
    <t>Betina Bauer</t>
  </si>
  <si>
    <t>Daniela Schreiber</t>
  </si>
  <si>
    <t>Dan Ziegler</t>
  </si>
  <si>
    <t>Robert Richardson</t>
  </si>
  <si>
    <t>Robert Blume</t>
  </si>
  <si>
    <t>R&amp;D</t>
  </si>
  <si>
    <t>Jack Johnson</t>
  </si>
  <si>
    <t>Robert Speck</t>
  </si>
  <si>
    <t>Peter Daniels</t>
  </si>
  <si>
    <t>Robert Andrew</t>
  </si>
  <si>
    <t>Andrew Cairns</t>
  </si>
  <si>
    <t>Bettina Gurtler</t>
  </si>
  <si>
    <t>Paul Schwab</t>
  </si>
  <si>
    <t>Alessandro Trani</t>
  </si>
  <si>
    <t>Victor Meier</t>
  </si>
  <si>
    <t>Aaron Ramsy</t>
  </si>
  <si>
    <t>Jason Bond</t>
  </si>
  <si>
    <t>Andrey Cooper</t>
  </si>
  <si>
    <t>Robert Muller</t>
  </si>
  <si>
    <t>Anne Withers</t>
  </si>
  <si>
    <t>Corinna Schmidh</t>
  </si>
  <si>
    <t>Mike Johnston</t>
  </si>
  <si>
    <t>Roger Mund</t>
  </si>
  <si>
    <t>Richard Garrett</t>
  </si>
  <si>
    <t>Cristopher Doyle</t>
  </si>
  <si>
    <t>Lukas Williams</t>
  </si>
  <si>
    <t>Steven Robinson</t>
  </si>
  <si>
    <t>Chris Pike</t>
  </si>
  <si>
    <t>Roberta Davies</t>
  </si>
  <si>
    <t>Phil Salt</t>
  </si>
  <si>
    <t>Claire Munsey</t>
  </si>
  <si>
    <t>Investment Rate</t>
  </si>
  <si>
    <t>Initial investment</t>
  </si>
  <si>
    <t>Wolfgang Klaus</t>
  </si>
  <si>
    <t>TABLE 1</t>
  </si>
  <si>
    <t>TABLE 2</t>
  </si>
  <si>
    <t>CATEGORY</t>
  </si>
  <si>
    <t>SUB-CATEGORY</t>
  </si>
  <si>
    <t>ITEM</t>
  </si>
  <si>
    <t>DESCRIPTION</t>
  </si>
  <si>
    <t>Appliance Gourmet</t>
  </si>
  <si>
    <t>Bread making machine</t>
  </si>
  <si>
    <t>Cuisinart</t>
  </si>
  <si>
    <t>Chafing Dishes</t>
  </si>
  <si>
    <t>Coffee maker, Espresso</t>
  </si>
  <si>
    <t>Krups</t>
  </si>
  <si>
    <t>Electric Grill</t>
  </si>
  <si>
    <t>George Foreman</t>
  </si>
  <si>
    <t>Electric knife</t>
  </si>
  <si>
    <t>Hamilton Beach</t>
  </si>
  <si>
    <t>Fondue set</t>
  </si>
  <si>
    <t>Electric-Cuisinart</t>
  </si>
  <si>
    <t>Electric-Rival</t>
  </si>
  <si>
    <t>Set with rotating sauce cups</t>
  </si>
  <si>
    <t>Ice cream maker</t>
  </si>
  <si>
    <t>Ice crusher</t>
  </si>
  <si>
    <t>Waring Pro.</t>
  </si>
  <si>
    <t>Juicer</t>
  </si>
  <si>
    <t>Breville</t>
  </si>
  <si>
    <t>Knife Sharpener</t>
  </si>
  <si>
    <t>Electric-Wusthof</t>
  </si>
  <si>
    <t>Meat grinder</t>
  </si>
  <si>
    <t>Kitchen Aid attachment to mixer</t>
  </si>
  <si>
    <t>Pasta maker</t>
  </si>
  <si>
    <t>Rice cooker</t>
  </si>
  <si>
    <t>Cuisinart 8 cup</t>
  </si>
  <si>
    <t>Salad spinner</t>
  </si>
  <si>
    <t>Sterno fuel</t>
  </si>
  <si>
    <t>Case of 24 with external wick</t>
  </si>
  <si>
    <t>Yogurt maker</t>
  </si>
  <si>
    <t>Euro Cuisine</t>
  </si>
  <si>
    <t>Appliance Large</t>
  </si>
  <si>
    <t>Disposer wrench</t>
  </si>
  <si>
    <t>Dryer</t>
  </si>
  <si>
    <t>Gas--top of line</t>
  </si>
  <si>
    <t>Refrigerator</t>
  </si>
  <si>
    <t>GE Profile 25 cu ft</t>
  </si>
  <si>
    <t>GE 21.7 cu ft</t>
  </si>
  <si>
    <t>Refrigerator, wine</t>
  </si>
  <si>
    <t>Haier wine cooler</t>
  </si>
  <si>
    <t>Trash compactor bags</t>
  </si>
  <si>
    <t>Washer</t>
  </si>
  <si>
    <t>Top Loading top of line</t>
  </si>
  <si>
    <t>Appliance Small</t>
  </si>
  <si>
    <t>Blender</t>
  </si>
  <si>
    <t>Oster</t>
  </si>
  <si>
    <t>Blender-Hand</t>
  </si>
  <si>
    <t xml:space="preserve">Can opener-electric </t>
  </si>
  <si>
    <t>Chopper</t>
  </si>
  <si>
    <t>Mini chopper--Krups</t>
  </si>
  <si>
    <t>Coffee Grinder</t>
  </si>
  <si>
    <t>Cuisinart, Burr Mill</t>
  </si>
  <si>
    <t>Coffee maker</t>
  </si>
  <si>
    <t>Mr. Coffee</t>
  </si>
  <si>
    <t>Crock pot</t>
  </si>
  <si>
    <t>Rival--6 qt</t>
  </si>
  <si>
    <t>Rival-4.5 qt</t>
  </si>
  <si>
    <t>Fabric steamer</t>
  </si>
  <si>
    <t>Food processor</t>
  </si>
  <si>
    <t>Vitamix</t>
  </si>
  <si>
    <t>Cuisinart--14 cup</t>
  </si>
  <si>
    <t>Food processor-Mini</t>
  </si>
  <si>
    <t>Iced Tea maker</t>
  </si>
  <si>
    <t>Mr Coffee</t>
  </si>
  <si>
    <t>Massager</t>
  </si>
  <si>
    <t>Electric</t>
  </si>
  <si>
    <t>Rhythm Touch Therapy Massager</t>
  </si>
  <si>
    <t>Mixer, grinder attachment</t>
  </si>
  <si>
    <t>Kitchen Aid</t>
  </si>
  <si>
    <t>Mixer, hand-held</t>
  </si>
  <si>
    <t>Mixer, stand</t>
  </si>
  <si>
    <t>Portable fan</t>
  </si>
  <si>
    <t>tower</t>
  </si>
  <si>
    <t>Portable heater</t>
  </si>
  <si>
    <t>Toaster</t>
  </si>
  <si>
    <t>Vibrator</t>
  </si>
  <si>
    <t>Rabbit</t>
  </si>
  <si>
    <t>various</t>
  </si>
  <si>
    <t>Waffle iron</t>
  </si>
  <si>
    <t>Calphalon</t>
  </si>
  <si>
    <t>Warming buffet</t>
  </si>
  <si>
    <t>Bella Cucina</t>
  </si>
  <si>
    <t>Warming tray, electric</t>
  </si>
  <si>
    <t>Salton --Crate and Barrel</t>
  </si>
  <si>
    <t>Wok, electric</t>
  </si>
  <si>
    <t>Food</t>
  </si>
  <si>
    <t>Beverages</t>
  </si>
  <si>
    <t>Beer(s)</t>
  </si>
  <si>
    <t>4 cases--Miller Lite; Heineken;</t>
  </si>
  <si>
    <t>Bottled water</t>
  </si>
  <si>
    <t>4 cases--Arrowhead</t>
  </si>
  <si>
    <t>gallons</t>
  </si>
  <si>
    <t>Canned juices</t>
  </si>
  <si>
    <t>apple; pinneapple</t>
  </si>
  <si>
    <t>Coffee</t>
  </si>
  <si>
    <t>decaf beans</t>
  </si>
  <si>
    <t>Reg drip</t>
  </si>
  <si>
    <t>Frozen juices</t>
  </si>
  <si>
    <t>grape, berry cans</t>
  </si>
  <si>
    <t>Juices</t>
  </si>
  <si>
    <t>organic grapefruit; cherry; cider,cranberry</t>
  </si>
  <si>
    <t>Kool-aid mixes</t>
  </si>
  <si>
    <t>Lemonade</t>
  </si>
  <si>
    <t>crystal light--box</t>
  </si>
  <si>
    <t>Liquor</t>
  </si>
  <si>
    <t>Baileys</t>
  </si>
  <si>
    <t>Campari</t>
  </si>
  <si>
    <t>Chambord</t>
  </si>
  <si>
    <t>Cointreau</t>
  </si>
  <si>
    <t>Courvoisier XO</t>
  </si>
  <si>
    <t>Crème de Cacao</t>
  </si>
  <si>
    <t>Crème de Menthe</t>
  </si>
  <si>
    <t>Disaronno Amaretto</t>
  </si>
  <si>
    <t>Frangelico</t>
  </si>
  <si>
    <t>Gin--Tanqueray</t>
  </si>
  <si>
    <t xml:space="preserve">Grand Marnier </t>
  </si>
  <si>
    <t>Grand Marnier Cinquantenaire</t>
  </si>
  <si>
    <t>Harvey's Bristol Cream</t>
  </si>
  <si>
    <t>Hennessey XO</t>
  </si>
  <si>
    <t>Jack Daniels</t>
  </si>
  <si>
    <t>Jim Bean</t>
  </si>
  <si>
    <t>Kahlua</t>
  </si>
  <si>
    <t>Kirsch</t>
  </si>
  <si>
    <t>Lemoncello</t>
  </si>
  <si>
    <t>Macallan 12 single Malt</t>
  </si>
  <si>
    <t>Peppermint Schnapps</t>
  </si>
  <si>
    <t>Remy Martin XO</t>
  </si>
  <si>
    <t>Rum-Bacardi Dark</t>
  </si>
  <si>
    <t>Rum-Bacardi Light</t>
  </si>
  <si>
    <t>Rye Wiskey-Canadian Club</t>
  </si>
  <si>
    <t>Sake, Murai</t>
  </si>
  <si>
    <t>Sake, Kaika Tobindori Shizuki</t>
  </si>
  <si>
    <t>Sake, Narutotai</t>
  </si>
  <si>
    <t>Scotch-Johnnie Walker Black</t>
  </si>
  <si>
    <t>Scotch-Johnnie Walker Blue Label King George V</t>
  </si>
  <si>
    <t>Scotch-Johnnie Walker Blue--750ml</t>
  </si>
  <si>
    <t>Seagrams 7 Crown</t>
  </si>
  <si>
    <t>Southern Comfort</t>
  </si>
  <si>
    <t>Tequila-Don Julio 1942 Anejo--750ml</t>
  </si>
  <si>
    <t>Tequila-Gran Patron Platinum--1.75 L</t>
  </si>
  <si>
    <t>Tequila-Jose Cuervo 1849</t>
  </si>
  <si>
    <t>Tequila-Jose Cuervo Gold</t>
  </si>
  <si>
    <t>Tequila-Patron Silver 1.75 L</t>
  </si>
  <si>
    <t>Triple Sec</t>
  </si>
  <si>
    <t>Vermouth-Dry</t>
  </si>
  <si>
    <t>Vermouth-Sweet</t>
  </si>
  <si>
    <t>Vodka-Absolut</t>
  </si>
  <si>
    <t>Vodka-Absolut Mandarin</t>
  </si>
  <si>
    <t>Vodka-Absolut Peppar</t>
  </si>
  <si>
    <t>Vodka-Absolut Rasberry</t>
  </si>
  <si>
    <t>Vodka-Absolut Vanilla</t>
  </si>
  <si>
    <t>Vodka-Grey Goose</t>
  </si>
  <si>
    <t xml:space="preserve">Wild Turkey </t>
  </si>
  <si>
    <t>Wild Turkey Bourbon</t>
  </si>
  <si>
    <t>Mixers</t>
  </si>
  <si>
    <t>Mr. and Mrs. T</t>
  </si>
  <si>
    <t>soda water; ginger ale; tonic--6 packs</t>
  </si>
  <si>
    <t>Protein drinks</t>
  </si>
  <si>
    <t>Muscle milk, EAS--24 pk</t>
  </si>
  <si>
    <t>Soft drinks</t>
  </si>
  <si>
    <t>diet pepsi; coke; 7-up; diet coke 12 packs</t>
  </si>
  <si>
    <t>hansens, rootbeer, orange--6 packs</t>
  </si>
  <si>
    <t xml:space="preserve">Tea(s) </t>
  </si>
  <si>
    <t>Reg and decaf--green, constant comment; english; red; peach; chamomille,lemon, smooth move, licorice, etc.</t>
  </si>
  <si>
    <t>Water</t>
  </si>
  <si>
    <t>Pellegrino</t>
  </si>
  <si>
    <t>Perrier</t>
  </si>
  <si>
    <t>Vitamin, Gatorade - case</t>
  </si>
  <si>
    <t>Wine(s)  [LIST]</t>
  </si>
  <si>
    <t>See attached list</t>
  </si>
  <si>
    <t>Condiments</t>
  </si>
  <si>
    <t>Catsup</t>
  </si>
  <si>
    <t>64oz</t>
  </si>
  <si>
    <t>Chutney</t>
  </si>
  <si>
    <t>8oz</t>
  </si>
  <si>
    <t>Cooking wine</t>
  </si>
  <si>
    <t>Red--16oz</t>
  </si>
  <si>
    <t>White--16oz</t>
  </si>
  <si>
    <t>Sherry--16oz</t>
  </si>
  <si>
    <t>Marsala--16oz</t>
  </si>
  <si>
    <t>Gravy master</t>
  </si>
  <si>
    <t>Honey</t>
  </si>
  <si>
    <t>Sue Bee 24oz</t>
  </si>
  <si>
    <t>Horseradish</t>
  </si>
  <si>
    <t>Creamy, Plain</t>
  </si>
  <si>
    <t xml:space="preserve">Jam  </t>
  </si>
  <si>
    <t xml:space="preserve">Smuckers </t>
  </si>
  <si>
    <t>Jelly</t>
  </si>
  <si>
    <t>grape, mint</t>
  </si>
  <si>
    <t>Ketchup</t>
  </si>
  <si>
    <t>Heinz</t>
  </si>
  <si>
    <t>Maple syrup</t>
  </si>
  <si>
    <t>Grade B lg--trader joes</t>
  </si>
  <si>
    <t>Aunt Jemima lite</t>
  </si>
  <si>
    <t>Sugar free</t>
  </si>
  <si>
    <t>Mayonnaise</t>
  </si>
  <si>
    <t>Hellmans 22oz Ezout</t>
  </si>
  <si>
    <t>Molasses</t>
  </si>
  <si>
    <t>Grandma's 20oz</t>
  </si>
  <si>
    <t>Mustard</t>
  </si>
  <si>
    <t>French's Lg 20oz</t>
  </si>
  <si>
    <t>Dijon--Grey Poupon</t>
  </si>
  <si>
    <t>Fancy--Hot, Sweet, Honey, Garlic</t>
  </si>
  <si>
    <t>Oil, canola</t>
  </si>
  <si>
    <t>48oz</t>
  </si>
  <si>
    <t>Oil, olive, extra virgin</t>
  </si>
  <si>
    <t>17oz</t>
  </si>
  <si>
    <t>Organic infused</t>
  </si>
  <si>
    <t>Lucini --lg bottle</t>
  </si>
  <si>
    <t>Napa Style olive oil set of 3</t>
  </si>
  <si>
    <t>Oil, other</t>
  </si>
  <si>
    <t>Flaxseed--Henry's</t>
  </si>
  <si>
    <t>Oil, sesame</t>
  </si>
  <si>
    <t>5oz</t>
  </si>
  <si>
    <t>Oil, vegetable</t>
  </si>
  <si>
    <t>Wesson--1/2 Gallon</t>
  </si>
  <si>
    <t>Oil, walnut</t>
  </si>
  <si>
    <t>8.45oz</t>
  </si>
  <si>
    <t>Olives</t>
  </si>
  <si>
    <t>Black-large canned-5.75oz</t>
  </si>
  <si>
    <t>Green--10oz</t>
  </si>
  <si>
    <t>Pickle relish</t>
  </si>
  <si>
    <t>sweet, dill</t>
  </si>
  <si>
    <t>Pickles, banana peppers</t>
  </si>
  <si>
    <t>lg jar</t>
  </si>
  <si>
    <t>Pickles, jalapanas</t>
  </si>
  <si>
    <t>12 oz</t>
  </si>
  <si>
    <t>Pickles, dill</t>
  </si>
  <si>
    <t>large jar--baby dills--20oz</t>
  </si>
  <si>
    <t>Pickles, sweet</t>
  </si>
  <si>
    <t>24 oz</t>
  </si>
  <si>
    <t>Pimentos, sliced</t>
  </si>
  <si>
    <t>2 oz</t>
  </si>
  <si>
    <t>Salad dressing</t>
  </si>
  <si>
    <t>Various flavors--16oz</t>
  </si>
  <si>
    <t>24oz--ranch, thousand island</t>
  </si>
  <si>
    <t>Salsa</t>
  </si>
  <si>
    <t>Various types--16oz</t>
  </si>
  <si>
    <t>Sauce, A-1</t>
  </si>
  <si>
    <t>lg bottle</t>
  </si>
  <si>
    <t>Sauce, barbecue</t>
  </si>
  <si>
    <t>40 oz</t>
  </si>
  <si>
    <t>Sauce, Cocktail</t>
  </si>
  <si>
    <t>Sauce, hoisin</t>
  </si>
  <si>
    <t>Sauce, horseradish</t>
  </si>
  <si>
    <t>Sauce, hot</t>
  </si>
  <si>
    <t>Sriracha</t>
  </si>
  <si>
    <t>El Tapatio--10oz</t>
  </si>
  <si>
    <t>Mongolian fire oil--10oz</t>
  </si>
  <si>
    <t>Sauce, Liquid Smoke</t>
  </si>
  <si>
    <t>5 oz</t>
  </si>
  <si>
    <t>Sauce, Mint</t>
  </si>
  <si>
    <t>Sauce, Potsticker</t>
  </si>
  <si>
    <t>Ling ling--lg bottle</t>
  </si>
  <si>
    <t>Sauce, soy</t>
  </si>
  <si>
    <t>Reg, lite--20oz</t>
  </si>
  <si>
    <t>Sauce, Tabasco</t>
  </si>
  <si>
    <t>green, red--12 oz</t>
  </si>
  <si>
    <t>Sauce, taco</t>
  </si>
  <si>
    <t>12oz</t>
  </si>
  <si>
    <t>Sauce, Tartar</t>
  </si>
  <si>
    <t>11.5 oz</t>
  </si>
  <si>
    <t>Sauce, teriyaki</t>
  </si>
  <si>
    <t>20 oz</t>
  </si>
  <si>
    <t>Sauce, Worcestershire</t>
  </si>
  <si>
    <t>15 oz</t>
  </si>
  <si>
    <t>Tomatoes, sun dried</t>
  </si>
  <si>
    <t>Bottle--8.5 oz</t>
  </si>
  <si>
    <t>Vinegar, white</t>
  </si>
  <si>
    <t>half gallon</t>
  </si>
  <si>
    <t>Vinegar, apple cider</t>
  </si>
  <si>
    <t>Qt--reg</t>
  </si>
  <si>
    <t>Vinegar, balsamic</t>
  </si>
  <si>
    <t>Lg bottle</t>
  </si>
  <si>
    <t>Avanti 3 bottle set</t>
  </si>
  <si>
    <t>Campari 15 yr aged</t>
  </si>
  <si>
    <t>Fancy bottles infused with herbs</t>
  </si>
  <si>
    <t>Vinegar, champagne</t>
  </si>
  <si>
    <t>Vinegar, other</t>
  </si>
  <si>
    <t>organic apple-16oz</t>
  </si>
  <si>
    <t>Vinegar, red wine</t>
  </si>
  <si>
    <t>lg bottle-Regina</t>
  </si>
  <si>
    <t>Vinegar, white wine</t>
  </si>
  <si>
    <t>16 oz</t>
  </si>
  <si>
    <t>16oz</t>
  </si>
  <si>
    <t>large</t>
  </si>
  <si>
    <t>Furniture</t>
  </si>
  <si>
    <t>wood</t>
  </si>
  <si>
    <t>Included in Staples shopping cart</t>
  </si>
  <si>
    <t>wooden</t>
  </si>
  <si>
    <t>Table, bedside</t>
  </si>
  <si>
    <t>cylindrical --wood</t>
  </si>
  <si>
    <t>night stands--wood</t>
  </si>
  <si>
    <t>Table, cocktail</t>
  </si>
  <si>
    <t>metal and glass</t>
  </si>
  <si>
    <t>Wood and glass</t>
  </si>
  <si>
    <t>Table, Dining</t>
  </si>
  <si>
    <t>Wood, Double pedestal</t>
  </si>
  <si>
    <t>Table, end</t>
  </si>
  <si>
    <t>Hexagonal, wood</t>
  </si>
  <si>
    <t xml:space="preserve">Bronze finished metal </t>
  </si>
  <si>
    <t>Strand chairside--wood</t>
  </si>
  <si>
    <t>Olive ash chairside--wood</t>
  </si>
  <si>
    <t>Essex leather wrap wood</t>
  </si>
  <si>
    <t>Table, folding</t>
  </si>
  <si>
    <t>(1) 8 ft.  (2) 6 ft.</t>
  </si>
  <si>
    <t>folds in half</t>
  </si>
  <si>
    <t>Table, kitchen</t>
  </si>
  <si>
    <t>Metal with thick beveled glass top</t>
  </si>
  <si>
    <t>Tables, nesting</t>
  </si>
  <si>
    <t>Table, sofa</t>
  </si>
  <si>
    <t>wood, sofa table</t>
  </si>
  <si>
    <t>House</t>
  </si>
  <si>
    <t>Collectibles</t>
  </si>
  <si>
    <t xml:space="preserve">Baseball trading cards </t>
  </si>
  <si>
    <t>Unopened packages--400 packs. Box of12 packs</t>
  </si>
  <si>
    <t>Individual cards</t>
  </si>
  <si>
    <t>Baseball trading cards</t>
  </si>
  <si>
    <t>Valuable Individual</t>
  </si>
  <si>
    <t>Coins</t>
  </si>
  <si>
    <t>New State Quarters</t>
  </si>
  <si>
    <t>Proof sets  1960-2009  1 each</t>
  </si>
  <si>
    <t>Penny, nickel, dime, quarter sets</t>
  </si>
  <si>
    <t>Memorabilia, sports</t>
  </si>
  <si>
    <t>Reggie Jackson autographed baseball</t>
  </si>
  <si>
    <t>Nolan Ryan autographed baseball</t>
  </si>
  <si>
    <t xml:space="preserve">Memorabilia, television </t>
  </si>
  <si>
    <t>Bill Cosby autographed wine bottle</t>
  </si>
  <si>
    <t>Artificial fruit</t>
  </si>
  <si>
    <t>beaded pieces</t>
  </si>
  <si>
    <t>Dishes &amp; Table setting</t>
  </si>
  <si>
    <t>Baking Pan</t>
  </si>
  <si>
    <t>Denby Regency Green med</t>
  </si>
  <si>
    <t>Bowl(s)</t>
  </si>
  <si>
    <t>cut Glass and crystal: thick sides with ripples</t>
  </si>
  <si>
    <t>Crystal fern</t>
  </si>
  <si>
    <t>bone china turine with cover</t>
  </si>
  <si>
    <t>glass bowl set for cooking</t>
  </si>
  <si>
    <t>Herend Q Victoria soup turine</t>
  </si>
  <si>
    <t>pyrex with covers, various sizes</t>
  </si>
  <si>
    <t>ceramic, various</t>
  </si>
  <si>
    <t>Bowl, dip</t>
  </si>
  <si>
    <t>Bowl, fruit</t>
  </si>
  <si>
    <t>wicker &amp; metal</t>
  </si>
  <si>
    <t>Bowl, miscellaneous</t>
  </si>
  <si>
    <t>copper</t>
  </si>
  <si>
    <t>Bowl, mixing</t>
  </si>
  <si>
    <t>Stainless--All Clad</t>
  </si>
  <si>
    <t>Bowl, nesting</t>
  </si>
  <si>
    <t xml:space="preserve">set </t>
  </si>
  <si>
    <t>Bowl, Rice</t>
  </si>
  <si>
    <t>Chinese rice, blue.</t>
  </si>
  <si>
    <t>Denby Regency Green</t>
  </si>
  <si>
    <t>Bowl, salad</t>
  </si>
  <si>
    <t>Extra large wooden</t>
  </si>
  <si>
    <t>Bowl, serving</t>
  </si>
  <si>
    <t>misc. some with metal stands and covers</t>
  </si>
  <si>
    <t>Bowl, sugar</t>
  </si>
  <si>
    <t xml:space="preserve">White </t>
  </si>
  <si>
    <t>Butter dish</t>
  </si>
  <si>
    <t>glass</t>
  </si>
  <si>
    <t>Butter dish, covered</t>
  </si>
  <si>
    <t>Denby Regency</t>
  </si>
  <si>
    <t>Casseroles</t>
  </si>
  <si>
    <t>Corning ware set with covers</t>
  </si>
  <si>
    <t>Chafing dish</t>
  </si>
  <si>
    <t>2 tone metal</t>
  </si>
  <si>
    <t>Chargers</t>
  </si>
  <si>
    <t>Silver-set of 4</t>
  </si>
  <si>
    <t>Condiment dishes, bowls</t>
  </si>
  <si>
    <t>Creamer</t>
  </si>
  <si>
    <t>Cruet set</t>
  </si>
  <si>
    <t>with rack</t>
  </si>
  <si>
    <t>Cups, demitasse</t>
  </si>
  <si>
    <t>set of 2</t>
  </si>
  <si>
    <t>Cups, Styrofoam</t>
  </si>
  <si>
    <t>package</t>
  </si>
  <si>
    <t>Cups, tea</t>
  </si>
  <si>
    <t>Chinese</t>
  </si>
  <si>
    <t>Decanter(s)</t>
  </si>
  <si>
    <t>Glass</t>
  </si>
  <si>
    <t xml:space="preserve">crystal, yeoward </t>
  </si>
  <si>
    <t>crystal</t>
  </si>
  <si>
    <t>Dip and Chip set</t>
  </si>
  <si>
    <t>Ceramic</t>
  </si>
  <si>
    <t>Dish set, Kitchen</t>
  </si>
  <si>
    <t>Denby Regency green 4 pc place set</t>
  </si>
  <si>
    <t>Corelle service for 12 plus serving bowls</t>
  </si>
  <si>
    <t>Dish set, semi-formal</t>
  </si>
  <si>
    <t>Pfaltzgraff Yorktowne</t>
  </si>
  <si>
    <t>Dish set, formal</t>
  </si>
  <si>
    <t>Lenox Interlude China</t>
  </si>
  <si>
    <t>Dishes</t>
  </si>
  <si>
    <t>Chinese dipping sauce</t>
  </si>
  <si>
    <t>Glasses, beer</t>
  </si>
  <si>
    <t>pilsner, waterford</t>
  </si>
  <si>
    <t>Glasses, champagne</t>
  </si>
  <si>
    <t>Waterford Wishes</t>
  </si>
  <si>
    <t>Riedel Crystal</t>
  </si>
  <si>
    <t>Bride and groom set, crystal</t>
  </si>
  <si>
    <t>Glasses, cordial</t>
  </si>
  <si>
    <t>Glasses, everyday</t>
  </si>
  <si>
    <t>set of 36</t>
  </si>
  <si>
    <t>Glasses, flutes</t>
  </si>
  <si>
    <t>Cairo Champagne</t>
  </si>
  <si>
    <t>Glasses, highball</t>
  </si>
  <si>
    <t>Glasses, martini</t>
  </si>
  <si>
    <t>crystal, set of 2</t>
  </si>
  <si>
    <t>hand painted</t>
  </si>
  <si>
    <t>Glasses, Margharita</t>
  </si>
  <si>
    <t>set of 8</t>
  </si>
  <si>
    <t>Glasses, old fashion</t>
  </si>
  <si>
    <t>saucer champagne, Wm Yeoward, crystal</t>
  </si>
  <si>
    <t>Glasses, shot glasses</t>
  </si>
  <si>
    <t>Glasses, snifter</t>
  </si>
  <si>
    <t>small</t>
  </si>
  <si>
    <t>crystal, large, set of 2</t>
  </si>
  <si>
    <t>Glasses, wine</t>
  </si>
  <si>
    <t>Riedel Bordeaux</t>
  </si>
  <si>
    <t>XL cabernet</t>
  </si>
  <si>
    <t>Chardonney</t>
  </si>
  <si>
    <t>Glassware</t>
  </si>
  <si>
    <t>Pean Doubulyu glasses, pitcher, bowls</t>
  </si>
  <si>
    <t>Goblets</t>
  </si>
  <si>
    <t>Crystal, wm yeoward</t>
  </si>
  <si>
    <t>glass, water, green</t>
  </si>
  <si>
    <t>glass, water, burgundy</t>
  </si>
  <si>
    <t>Gravy ladle</t>
  </si>
  <si>
    <t>stainless with design</t>
  </si>
  <si>
    <t>Gravy boat</t>
  </si>
  <si>
    <t>stainless</t>
  </si>
  <si>
    <t>Ice Bucket</t>
  </si>
  <si>
    <t>Crystal</t>
  </si>
  <si>
    <t>metal with top</t>
  </si>
  <si>
    <t>Knives, butter</t>
  </si>
  <si>
    <t>Mug(s), beer</t>
  </si>
  <si>
    <t>set of 4</t>
  </si>
  <si>
    <t>Mug(s)</t>
  </si>
  <si>
    <t>large blue ceramic</t>
  </si>
  <si>
    <t>Mug(s), coffee</t>
  </si>
  <si>
    <t>large green</t>
  </si>
  <si>
    <t>large green and purple</t>
  </si>
  <si>
    <t>rabbit</t>
  </si>
  <si>
    <t>Napkin rings</t>
  </si>
  <si>
    <t>varioua</t>
  </si>
  <si>
    <t>Napkins</t>
  </si>
  <si>
    <t>Taylor Ivory set of 4</t>
  </si>
  <si>
    <t>Reticella lace-each</t>
  </si>
  <si>
    <t>cloth</t>
  </si>
  <si>
    <t>Napkins, cloth</t>
  </si>
  <si>
    <t>lace</t>
  </si>
  <si>
    <t>Pan</t>
  </si>
  <si>
    <t>Broiler</t>
  </si>
  <si>
    <t>Placemats</t>
  </si>
  <si>
    <t>vinyl</t>
  </si>
  <si>
    <t>Pitcher(s)</t>
  </si>
  <si>
    <t>crystal martini with stirrer</t>
  </si>
  <si>
    <t>Plates</t>
  </si>
  <si>
    <t>Waterford 3 section</t>
  </si>
  <si>
    <t>Waterford cake plate</t>
  </si>
  <si>
    <t>ceramic purple/green</t>
  </si>
  <si>
    <t>Platters</t>
  </si>
  <si>
    <t>Crystal etched platter</t>
  </si>
  <si>
    <t>Asparagus ceramic</t>
  </si>
  <si>
    <t>Herend Q. Victoria</t>
  </si>
  <si>
    <t>Wedgwood turkey</t>
  </si>
  <si>
    <t>Wedgwood oval</t>
  </si>
  <si>
    <t>Nambe metal platter</t>
  </si>
  <si>
    <t>Platter, carving</t>
  </si>
  <si>
    <t>Wood-Carving board with gripping ring</t>
  </si>
  <si>
    <t>Salad serving set</t>
  </si>
  <si>
    <t>wood--Xtra lg bowl, lg bowl, 16 small bowls, fork, spoon</t>
  </si>
  <si>
    <t>Salad Servers</t>
  </si>
  <si>
    <t>Sterling Silver</t>
  </si>
  <si>
    <t>Stainless</t>
  </si>
  <si>
    <t>Salt and pepper shakers</t>
  </si>
  <si>
    <t>mini sets of 2, Gorham--8 pkg</t>
  </si>
  <si>
    <t>Glass and metal</t>
  </si>
  <si>
    <t>Asparagus set; walnut set</t>
  </si>
  <si>
    <t>Server, tea</t>
  </si>
  <si>
    <t>Serving bowls, covers</t>
  </si>
  <si>
    <t>Serving plates, platters</t>
  </si>
  <si>
    <t>Silverware, Stainless Steel</t>
  </si>
  <si>
    <t>Oneida Dover Stainless-Lifetime warranty</t>
  </si>
  <si>
    <t>Silverware storage chest</t>
  </si>
  <si>
    <t>Silverware, Sterling silver</t>
  </si>
  <si>
    <t>Sterling Silver service for 12 plus serving pieces</t>
  </si>
  <si>
    <t>Silverware, sterling silver</t>
  </si>
  <si>
    <t>cake server--Gorham</t>
  </si>
  <si>
    <t>Spoon, grapefruit</t>
  </si>
  <si>
    <t>Spoon, large serving</t>
  </si>
  <si>
    <t>stainless, misc</t>
  </si>
  <si>
    <t>Spoons, Chinese soup</t>
  </si>
  <si>
    <t>Table pads</t>
  </si>
  <si>
    <t>Table cloths</t>
  </si>
  <si>
    <t>Taylor  70x108</t>
  </si>
  <si>
    <t>Taylor  70x126</t>
  </si>
  <si>
    <t>Reticella lace 72x144</t>
  </si>
  <si>
    <t>Table runner</t>
  </si>
  <si>
    <t>Tapestry material</t>
  </si>
  <si>
    <t>Lace</t>
  </si>
  <si>
    <t>Satin</t>
  </si>
  <si>
    <t>Tablespoons</t>
  </si>
  <si>
    <t>Tea service</t>
  </si>
  <si>
    <t>Teaspoons</t>
  </si>
  <si>
    <t>Tray</t>
  </si>
  <si>
    <t>Large plastic</t>
  </si>
  <si>
    <t>metal filagree</t>
  </si>
  <si>
    <t>Tray, relish</t>
  </si>
  <si>
    <t>Trivets</t>
  </si>
  <si>
    <t>Wine coaster</t>
  </si>
  <si>
    <t>metal, glass</t>
  </si>
  <si>
    <t>Electronics</t>
  </si>
  <si>
    <t>Cell phone, synch cord</t>
  </si>
  <si>
    <t>PC synch cord</t>
  </si>
  <si>
    <t>Card Scan</t>
  </si>
  <si>
    <t>business card scanner</t>
  </si>
  <si>
    <t>Cell phone, A/C charger</t>
  </si>
  <si>
    <t>Cell phone, car charger</t>
  </si>
  <si>
    <t>Cell phone, earpiece, Bluetooth</t>
  </si>
  <si>
    <t>Cell phone, Bluetooth, charger</t>
  </si>
  <si>
    <t>Charging Stations</t>
  </si>
  <si>
    <t>Computer battery</t>
  </si>
  <si>
    <t>Spare laptop battery for IBM laptops</t>
  </si>
  <si>
    <t>Computer, desktop</t>
  </si>
  <si>
    <t>HP</t>
  </si>
  <si>
    <t>Computer headset</t>
  </si>
  <si>
    <t>USB headset with microphone</t>
  </si>
  <si>
    <t>Computer, laptop</t>
  </si>
  <si>
    <t>Toshiba Qosmio</t>
  </si>
  <si>
    <t>IBM  T41</t>
  </si>
  <si>
    <t>Docking Station--Think pad advanced</t>
  </si>
  <si>
    <t>spare AC power cord</t>
  </si>
  <si>
    <t>Computer, speakers</t>
  </si>
  <si>
    <t>Bose with subwoofer</t>
  </si>
  <si>
    <t>Drive, flash</t>
  </si>
  <si>
    <t>Drive, hard</t>
  </si>
  <si>
    <t>External Simpletech 500gb</t>
  </si>
  <si>
    <t>Drive, hard, portable</t>
  </si>
  <si>
    <t>GPS</t>
  </si>
  <si>
    <t>Garmin NUVI wall and car chargers</t>
  </si>
  <si>
    <t>Exercise Garmin</t>
  </si>
  <si>
    <t>Keyboard</t>
  </si>
  <si>
    <t>Keyboard, wireless</t>
  </si>
  <si>
    <t>Laser pointer</t>
  </si>
  <si>
    <t>Brass, 5 lights</t>
  </si>
  <si>
    <t>Slim line</t>
  </si>
  <si>
    <t>Black</t>
  </si>
  <si>
    <t>Modem, cable</t>
  </si>
  <si>
    <t>Monitor, LCD</t>
  </si>
  <si>
    <t>Samsung 22" wide screen</t>
  </si>
  <si>
    <t>Mouse</t>
  </si>
  <si>
    <t>Mouse pad(s)</t>
  </si>
  <si>
    <t>Mouse, Travel</t>
  </si>
  <si>
    <t>Mouse, wireless</t>
  </si>
  <si>
    <t>Personal Digital Assistant</t>
  </si>
  <si>
    <t>Palm lifedrive</t>
  </si>
  <si>
    <t>Palm lifedrive applications</t>
  </si>
  <si>
    <t>Presentation pointer</t>
  </si>
  <si>
    <t>Targus with Laser pointer</t>
  </si>
  <si>
    <t>Printer, laserjet</t>
  </si>
  <si>
    <t>Hp Laserjet p1006</t>
  </si>
  <si>
    <t>HP Laserjet P4014dn</t>
  </si>
  <si>
    <t>Printer, all-in-one</t>
  </si>
  <si>
    <t>HP Officejet Pro 8500 all in one</t>
  </si>
  <si>
    <t>Printer, photograph</t>
  </si>
  <si>
    <t>Epson Photo  SP 1400</t>
  </si>
  <si>
    <t>Printer</t>
  </si>
  <si>
    <t>HP Mobile H470b</t>
  </si>
  <si>
    <t>Printer, ink cartridge</t>
  </si>
  <si>
    <t>Black, Attachment 149</t>
  </si>
  <si>
    <t>Printer, toner cartridge</t>
  </si>
  <si>
    <t>For laser printers</t>
  </si>
  <si>
    <t>Printer, ink cartridge, color</t>
  </si>
  <si>
    <t>Router</t>
  </si>
  <si>
    <t>Netgear cable gateway</t>
  </si>
  <si>
    <t>Network antennae</t>
  </si>
  <si>
    <t>High gain</t>
  </si>
  <si>
    <t>Scanner</t>
  </si>
  <si>
    <t>Epson Perfection V700 flatbed</t>
  </si>
  <si>
    <t>Computer Software</t>
  </si>
  <si>
    <t>MS Office Std</t>
  </si>
  <si>
    <t>PowerPoint</t>
  </si>
  <si>
    <t>Adobe Acrobat Pro</t>
  </si>
  <si>
    <t>Adobe Pagemaker</t>
  </si>
  <si>
    <t>Adobe Acrobat Std</t>
  </si>
  <si>
    <t>Photoshop Elements</t>
  </si>
  <si>
    <t>Paperport</t>
  </si>
  <si>
    <t>Quicken</t>
  </si>
  <si>
    <t>Prophet</t>
  </si>
  <si>
    <t xml:space="preserve">Norton Antivirus </t>
  </si>
  <si>
    <t>Acronis Back up</t>
  </si>
  <si>
    <t>Palm applications</t>
  </si>
  <si>
    <t>MS Office Professional</t>
  </si>
  <si>
    <t>Entellium Rave</t>
  </si>
  <si>
    <t>Will maker</t>
  </si>
  <si>
    <t>Quickbooks</t>
  </si>
  <si>
    <t>Telephone(s)</t>
  </si>
  <si>
    <t>Panasonic 2-line corded with answering</t>
  </si>
  <si>
    <t>Panasonic cordless handsets</t>
  </si>
  <si>
    <t>Panasonic cordless with answering</t>
  </si>
  <si>
    <t xml:space="preserve">Uniden wireless </t>
  </si>
  <si>
    <t>Wall mount</t>
  </si>
  <si>
    <t>2-line corded</t>
  </si>
  <si>
    <t>Plantronics cordless phone headset--CT12</t>
  </si>
  <si>
    <t>Plantronics cordless phone headset--CT10</t>
  </si>
  <si>
    <t>Sony single line</t>
  </si>
  <si>
    <t>15'</t>
  </si>
  <si>
    <t>Telephone cord</t>
  </si>
  <si>
    <t>25'</t>
  </si>
  <si>
    <t>USB 16'</t>
  </si>
  <si>
    <t>CAT5e 25'</t>
  </si>
  <si>
    <t>USB extender</t>
  </si>
  <si>
    <t>Zip Drive</t>
  </si>
  <si>
    <t>Iomega</t>
  </si>
  <si>
    <t>Zip discs</t>
  </si>
  <si>
    <t>4/pack</t>
  </si>
  <si>
    <t>Books</t>
  </si>
  <si>
    <t>Bottles</t>
  </si>
  <si>
    <t>Oregon Scientific</t>
  </si>
  <si>
    <t>Trowel</t>
  </si>
  <si>
    <t>Dish pan</t>
  </si>
  <si>
    <t>plastic</t>
  </si>
  <si>
    <t>Matches</t>
  </si>
  <si>
    <t>Soap dish</t>
  </si>
  <si>
    <t>Wine opener</t>
  </si>
  <si>
    <t>Towels</t>
  </si>
  <si>
    <t>Compass</t>
  </si>
  <si>
    <t>Glue</t>
  </si>
  <si>
    <t>Pencils</t>
  </si>
  <si>
    <t>Pens</t>
  </si>
  <si>
    <t>vinyl with cloth back</t>
  </si>
  <si>
    <t>Ribbons</t>
  </si>
  <si>
    <t>Medical</t>
  </si>
  <si>
    <t>Emergency Supplies</t>
  </si>
  <si>
    <t>Detailed area maps</t>
  </si>
  <si>
    <t>AAA set</t>
  </si>
  <si>
    <t>Food  [5 day supply/person]</t>
  </si>
  <si>
    <t>Food, pets</t>
  </si>
  <si>
    <t>dog food</t>
  </si>
  <si>
    <t>Heavy-duty aluminum foil</t>
  </si>
  <si>
    <t>Walkie-talkies</t>
  </si>
  <si>
    <t>Motorola</t>
  </si>
  <si>
    <t>Water, bottled [1 gal/person/day]</t>
  </si>
  <si>
    <t>Other</t>
  </si>
  <si>
    <t>Business Materials</t>
  </si>
  <si>
    <t>Reference</t>
  </si>
  <si>
    <t>MTC training manual</t>
  </si>
  <si>
    <t>DISC/ marketing materials</t>
  </si>
  <si>
    <t>MTC Role Play manual</t>
  </si>
  <si>
    <t>Transcribed course--20 hours</t>
  </si>
  <si>
    <t>Morgan Training LLC Book--leather</t>
  </si>
  <si>
    <t>Copies of course evals</t>
  </si>
  <si>
    <t>Trade Show business cards</t>
  </si>
  <si>
    <t>Client and Prospect Information</t>
  </si>
  <si>
    <t>DVD's</t>
  </si>
  <si>
    <t>Customer Mktg DVD's--Psom</t>
  </si>
  <si>
    <t>Scanned course evals</t>
  </si>
  <si>
    <t>Programs</t>
  </si>
  <si>
    <t>Sales Success Seminars</t>
  </si>
  <si>
    <t>Ad Boards</t>
  </si>
  <si>
    <t xml:space="preserve">MTC trade show </t>
  </si>
  <si>
    <t>Clemson Marketing</t>
  </si>
  <si>
    <t>MTC student books</t>
  </si>
  <si>
    <t>Career Development</t>
  </si>
  <si>
    <t>Audio Programs</t>
  </si>
  <si>
    <t>Sandler Managers Set</t>
  </si>
  <si>
    <t>Sandler Pro Summit Complete Sets</t>
  </si>
  <si>
    <t>Sandler Selling System</t>
  </si>
  <si>
    <t>Covey--Let's Get Real Set</t>
  </si>
  <si>
    <t>Sandler Close the Deal</t>
  </si>
  <si>
    <t>RAC Managerial set--4 volumes</t>
  </si>
  <si>
    <t>Time Mangement Program</t>
  </si>
  <si>
    <t>Objective Management System</t>
  </si>
  <si>
    <t>Positive Changes Program</t>
  </si>
  <si>
    <t>Sandler No Guts - No Gain</t>
  </si>
  <si>
    <t>Sandler Corporate Selling</t>
  </si>
  <si>
    <t>Sandler Quarterly Schools taped sessions</t>
  </si>
  <si>
    <t>Vocab Improvement--Verbal Advantage</t>
  </si>
  <si>
    <t>Sandler President's Club Materials incl book</t>
  </si>
  <si>
    <t>Sandler manuals</t>
  </si>
  <si>
    <t>Sandler Quick start Book and tapes</t>
  </si>
  <si>
    <t>Elementary School Visual Perception set</t>
  </si>
  <si>
    <t>Nelson Negotiation</t>
  </si>
  <si>
    <t>Condry Management</t>
  </si>
  <si>
    <t>Articles</t>
  </si>
  <si>
    <t>Copies. Ave 4 pgs ea</t>
  </si>
  <si>
    <t>Seminar materials</t>
  </si>
  <si>
    <t>Miller Heiman Strategic Selling Program</t>
  </si>
  <si>
    <t>Miller Heiman Conceptual Selling Program</t>
  </si>
  <si>
    <t>Appointment Getter</t>
  </si>
  <si>
    <t>Car Personal Property</t>
  </si>
  <si>
    <t>Bicycle rack</t>
  </si>
  <si>
    <t>2 bike hitch mount rack</t>
  </si>
  <si>
    <t>4 bike hitch mount rack</t>
  </si>
  <si>
    <t>Blanket</t>
  </si>
  <si>
    <t>Green Fleece &amp; Red Fleece</t>
  </si>
  <si>
    <t>Wool Indian</t>
  </si>
  <si>
    <t>Bra</t>
  </si>
  <si>
    <t>Genuine Mazda 3 Full-Front</t>
  </si>
  <si>
    <t>Bucket</t>
  </si>
  <si>
    <t>6 gallon</t>
  </si>
  <si>
    <t>Car battery charger</t>
  </si>
  <si>
    <t>Craftsman Diehard</t>
  </si>
  <si>
    <t>Car chamois</t>
  </si>
  <si>
    <t>Natural</t>
  </si>
  <si>
    <t>Car first aid kit</t>
  </si>
  <si>
    <t>Car inverter</t>
  </si>
  <si>
    <t>DC to AC</t>
  </si>
  <si>
    <t>Car license plate bracket</t>
  </si>
  <si>
    <t>Car shampoo</t>
  </si>
  <si>
    <t>Half-Gallon</t>
  </si>
  <si>
    <t>Car stereo</t>
  </si>
  <si>
    <t>AIWA CD changer</t>
  </si>
  <si>
    <t>JBL speakers</t>
  </si>
  <si>
    <t>Car sponge</t>
  </si>
  <si>
    <t>Car towels</t>
  </si>
  <si>
    <t>Car rugs</t>
  </si>
  <si>
    <t>for Lexus, set of 4</t>
  </si>
  <si>
    <t>Car Wash Mitt</t>
  </si>
  <si>
    <t>Car wax</t>
  </si>
  <si>
    <t>Meguiar liquid</t>
  </si>
  <si>
    <t>Cigarette lighter adapter</t>
  </si>
  <si>
    <t>Adapter 1x3</t>
  </si>
  <si>
    <t>Cleaners</t>
  </si>
  <si>
    <t>Armor-All Upholstery, Tire</t>
  </si>
  <si>
    <t>Fluid, coolant</t>
  </si>
  <si>
    <t>Peak &amp; Zerex</t>
  </si>
  <si>
    <t>Gas cans</t>
  </si>
  <si>
    <t>a-5 gal; 1-2 gal</t>
  </si>
  <si>
    <t>Jumper cables</t>
  </si>
  <si>
    <t>Craftsman deluxe</t>
  </si>
  <si>
    <t>Oil, motor</t>
  </si>
  <si>
    <t>Quarts</t>
  </si>
  <si>
    <t>Paint, touch up</t>
  </si>
  <si>
    <t>for 4 vehicles</t>
  </si>
  <si>
    <t>Ski rack</t>
  </si>
  <si>
    <t>Thule Universal flat top</t>
  </si>
  <si>
    <t>Tire chains</t>
  </si>
  <si>
    <t>SCC for SUVs</t>
  </si>
  <si>
    <t>Tire gauge</t>
  </si>
  <si>
    <t>1 Pencil gauge; 2 digital</t>
  </si>
  <si>
    <t>Torque Wrench</t>
  </si>
  <si>
    <t xml:space="preserve">Craftsman 1/2" Ratcheting </t>
  </si>
  <si>
    <t>Trouble Light</t>
  </si>
  <si>
    <t>Coleman</t>
  </si>
  <si>
    <t>Trunk organizer</t>
  </si>
  <si>
    <t>Cargo cover for Lexus</t>
  </si>
  <si>
    <t>Whisk broom</t>
  </si>
  <si>
    <t>Windshield scraper</t>
  </si>
  <si>
    <t>Cleaning</t>
  </si>
  <si>
    <t>All-purpose cleaner, liquid</t>
  </si>
  <si>
    <t>Pinesol</t>
  </si>
  <si>
    <t>Air freshener(s)</t>
  </si>
  <si>
    <t>Febreze</t>
  </si>
  <si>
    <t>Plugins</t>
  </si>
  <si>
    <t>All-purpose cleaner, spray</t>
  </si>
  <si>
    <t>Ammonia</t>
  </si>
  <si>
    <t>Bathroom cleaner(s)</t>
  </si>
  <si>
    <t>Tiles</t>
  </si>
  <si>
    <t>Brillo pads</t>
  </si>
  <si>
    <t>SOS</t>
  </si>
  <si>
    <t>Broom(s)</t>
  </si>
  <si>
    <t>Bucket(s)</t>
  </si>
  <si>
    <t>Carpet shampoo</t>
  </si>
  <si>
    <t>Carpet spotter</t>
  </si>
  <si>
    <t>Cleanser, cook top</t>
  </si>
  <si>
    <t>Bar Keepers</t>
  </si>
  <si>
    <t>Degreaser</t>
  </si>
  <si>
    <t>goo gone, degrease it</t>
  </si>
  <si>
    <t>Drain Maintenance</t>
  </si>
  <si>
    <t>Drano, liquid plumber</t>
  </si>
  <si>
    <t>Dust mop</t>
  </si>
  <si>
    <t>Dust pan</t>
  </si>
  <si>
    <t>large aluminum</t>
  </si>
  <si>
    <t>Duster, feather</t>
  </si>
  <si>
    <t>Duster, with extension</t>
  </si>
  <si>
    <t>Hi reach kit</t>
  </si>
  <si>
    <t>Furniture polish, spray</t>
  </si>
  <si>
    <t>pledge, endust</t>
  </si>
  <si>
    <t>Gloves</t>
  </si>
  <si>
    <t>Granite Cleaner</t>
  </si>
  <si>
    <t>Stone care kit</t>
  </si>
  <si>
    <t>Gel spray</t>
  </si>
  <si>
    <t>Insect spray</t>
  </si>
  <si>
    <t>Raid</t>
  </si>
  <si>
    <t>Insect baits</t>
  </si>
  <si>
    <t>ants</t>
  </si>
  <si>
    <t>Metal polish</t>
  </si>
  <si>
    <t>Metal polish, silver</t>
  </si>
  <si>
    <t>cleanser</t>
  </si>
  <si>
    <t>cleaning plate</t>
  </si>
  <si>
    <t>Mop</t>
  </si>
  <si>
    <t>Oil soap for wood</t>
  </si>
  <si>
    <t>Murphy's</t>
  </si>
  <si>
    <t>Oven cleaner</t>
  </si>
  <si>
    <t>Easy off</t>
  </si>
  <si>
    <t>Scratch remover, cover-up</t>
  </si>
  <si>
    <t>Scrub brushes</t>
  </si>
  <si>
    <t>Shoe water repellant</t>
  </si>
  <si>
    <t>Shoe, boot polish, creams</t>
  </si>
  <si>
    <t>Sponges</t>
  </si>
  <si>
    <t>Scotch Brite assorted</t>
  </si>
  <si>
    <t>Sweeper, "Swifter"</t>
  </si>
  <si>
    <t>refills</t>
  </si>
  <si>
    <t>Squeegee</t>
  </si>
  <si>
    <t>16"</t>
  </si>
  <si>
    <t>window washer</t>
  </si>
  <si>
    <t>Toilet bowl brush</t>
  </si>
  <si>
    <t>Toilet plunger</t>
  </si>
  <si>
    <t>TSP Tri-sodium phosphate</t>
  </si>
  <si>
    <t>Vacuum cleaner</t>
  </si>
  <si>
    <t>Hoover upright</t>
  </si>
  <si>
    <t>Eureka canister</t>
  </si>
  <si>
    <t>Vacuum cleaner attachments</t>
  </si>
  <si>
    <t>for central vac</t>
  </si>
  <si>
    <t>Vacuum cleaner bags</t>
  </si>
  <si>
    <t>White toothpaste</t>
  </si>
  <si>
    <t>oxy clean</t>
  </si>
  <si>
    <t>Window cleaner</t>
  </si>
  <si>
    <t>windex</t>
  </si>
  <si>
    <t>Balls</t>
  </si>
  <si>
    <t>Lighting</t>
  </si>
  <si>
    <t>Stuffed animals</t>
  </si>
  <si>
    <t>Poncho</t>
  </si>
  <si>
    <t>Recreation</t>
  </si>
  <si>
    <t>Camping</t>
  </si>
  <si>
    <t>Air mattress(es)</t>
  </si>
  <si>
    <t>Queen</t>
  </si>
  <si>
    <t>Air pump</t>
  </si>
  <si>
    <t>Altimeters</t>
  </si>
  <si>
    <t>Suunto</t>
  </si>
  <si>
    <t>Casio</t>
  </si>
  <si>
    <t>Ax</t>
  </si>
  <si>
    <t>Gerber</t>
  </si>
  <si>
    <t>Backpack, external</t>
  </si>
  <si>
    <t>Jansport</t>
  </si>
  <si>
    <t>Backpack, internal</t>
  </si>
  <si>
    <t>Kelty</t>
  </si>
  <si>
    <t>Blankets, insulated</t>
  </si>
  <si>
    <t>Space</t>
  </si>
  <si>
    <t>Bottled fuel</t>
  </si>
  <si>
    <t>Primus &amp; Coleman</t>
  </si>
  <si>
    <t>Bowl(s), unbreakable</t>
  </si>
  <si>
    <t>Broom, small</t>
  </si>
  <si>
    <t>and dust pan</t>
  </si>
  <si>
    <t>Can opener</t>
  </si>
  <si>
    <t>Container(s)</t>
  </si>
  <si>
    <t>Cook stove</t>
  </si>
  <si>
    <t>High Altitude Primus</t>
  </si>
  <si>
    <t>Coleman 3 burner</t>
  </si>
  <si>
    <t>Cot(s)</t>
  </si>
  <si>
    <t>with foam pad</t>
  </si>
  <si>
    <t>Detergent</t>
  </si>
  <si>
    <t>Camp suds 16 oz</t>
  </si>
  <si>
    <t>Camp suds, 2 oz</t>
  </si>
  <si>
    <t>Dish towels</t>
  </si>
  <si>
    <t>Flashlight(s)</t>
  </si>
  <si>
    <t>Headlamps-Petzel</t>
  </si>
  <si>
    <t>pen flashlights--Maglite</t>
  </si>
  <si>
    <t>Food storage bags</t>
  </si>
  <si>
    <t>Ziplocks</t>
  </si>
  <si>
    <t>Cookware</t>
  </si>
  <si>
    <t>MSR Flex 4 cookset</t>
  </si>
  <si>
    <t>Hat</t>
  </si>
  <si>
    <t>insect repellent</t>
  </si>
  <si>
    <t>Ice chest</t>
  </si>
  <si>
    <t>Knives</t>
  </si>
  <si>
    <t>Swiss Army Knives</t>
  </si>
  <si>
    <t>Lantern</t>
  </si>
  <si>
    <t>Coleman 2 mantle</t>
  </si>
  <si>
    <t>Matches, waterproof tin</t>
  </si>
  <si>
    <t>Mat(s)</t>
  </si>
  <si>
    <t>Therm-a-rest</t>
  </si>
  <si>
    <t>Clothing</t>
  </si>
  <si>
    <t>Raingear-Northface (pants and jacket)</t>
  </si>
  <si>
    <t>Saw, folding</t>
  </si>
  <si>
    <t>Sleeping bags</t>
  </si>
  <si>
    <t>REI--3 season</t>
  </si>
  <si>
    <t>Marmot  0 degree</t>
  </si>
  <si>
    <t>Toilet paper</t>
  </si>
  <si>
    <t>table cloth</t>
  </si>
  <si>
    <t>Day Packs</t>
  </si>
  <si>
    <t>Mosquito suit--Pants &amp; Shirt Buzzoff</t>
  </si>
  <si>
    <t>Hiking pants with buzzoff</t>
  </si>
  <si>
    <t>Fleece zip jacket--Patagonia</t>
  </si>
  <si>
    <t>Mosquito netting</t>
  </si>
  <si>
    <t>Spin rim for head</t>
  </si>
  <si>
    <t>Packframe poncho</t>
  </si>
  <si>
    <t>Hiking Hat--Columbia</t>
  </si>
  <si>
    <t>Gaiters</t>
  </si>
  <si>
    <t>Fleece gloves</t>
  </si>
  <si>
    <t>Stuff Sack</t>
  </si>
  <si>
    <t>Sleeping Bag</t>
  </si>
  <si>
    <t>Compression Sack</t>
  </si>
  <si>
    <t>Granite Gear</t>
  </si>
  <si>
    <t>Ditty Bags</t>
  </si>
  <si>
    <t>Misc</t>
  </si>
  <si>
    <t>Pillows, Camping</t>
  </si>
  <si>
    <t>Compressible</t>
  </si>
  <si>
    <t>Chair, Trail</t>
  </si>
  <si>
    <t>Crazy Creek</t>
  </si>
  <si>
    <t>Stool, trail</t>
  </si>
  <si>
    <t>Hiking Poles</t>
  </si>
  <si>
    <t>Leki</t>
  </si>
  <si>
    <t>Backpack, fast dry</t>
  </si>
  <si>
    <t>Stuff Sacks</t>
  </si>
  <si>
    <t>Sm, Med, Lg</t>
  </si>
  <si>
    <t>Mesh</t>
  </si>
  <si>
    <t>Web Strapping</t>
  </si>
  <si>
    <t>24"-60"</t>
  </si>
  <si>
    <t>Water Purifier</t>
  </si>
  <si>
    <t>Katadyne Hiker Pro</t>
  </si>
  <si>
    <t>Replacement Cartridge</t>
  </si>
  <si>
    <t>Tent</t>
  </si>
  <si>
    <t>Eureka 3 man</t>
  </si>
  <si>
    <t>REI Halfdome</t>
  </si>
  <si>
    <t>Mountain Hardware</t>
  </si>
  <si>
    <t>Sierra 6-person</t>
  </si>
  <si>
    <t>Tent, floorsavers</t>
  </si>
  <si>
    <t>Coleman Distribution Tree</t>
  </si>
  <si>
    <t>Coleman 8' hose extension</t>
  </si>
  <si>
    <t>Spare Mantles</t>
  </si>
  <si>
    <t>Utensils, unbreakable</t>
  </si>
  <si>
    <t>Knife, fork, spoon sets</t>
  </si>
  <si>
    <t>Cup</t>
  </si>
  <si>
    <t>Thermal</t>
  </si>
  <si>
    <t>Waist Pack</t>
  </si>
  <si>
    <t>Northface</t>
  </si>
  <si>
    <t>REI Double Shot</t>
  </si>
  <si>
    <t>Nalgene Bottles</t>
  </si>
  <si>
    <t>32 oz</t>
  </si>
  <si>
    <t>Bottle Bags</t>
  </si>
  <si>
    <t>outdoor products</t>
  </si>
  <si>
    <t>Bottle Holster</t>
  </si>
  <si>
    <t>Ultimate Direction</t>
  </si>
  <si>
    <t>Duffle Bags</t>
  </si>
  <si>
    <t>REI Cargo Adventure</t>
  </si>
  <si>
    <t>Topo Maps</t>
  </si>
  <si>
    <t>Various Areas</t>
  </si>
  <si>
    <t>Hydration</t>
  </si>
  <si>
    <t>Camelback Mule 100 oz</t>
  </si>
  <si>
    <t>Camelback UnBottle</t>
  </si>
  <si>
    <t>Camelback Cleaning Kit</t>
  </si>
  <si>
    <t>Camelback Alpine Explorer</t>
  </si>
  <si>
    <t>Camelback Classic</t>
  </si>
  <si>
    <t>Camelback spare parts kit</t>
  </si>
  <si>
    <t>Convertible pants</t>
  </si>
  <si>
    <t>Hiking Socks</t>
  </si>
  <si>
    <t>Hiking Sock Liners</t>
  </si>
  <si>
    <t>Hiking Shirts</t>
  </si>
  <si>
    <t>Buss off shirts</t>
  </si>
  <si>
    <t>Freeze dried entrees</t>
  </si>
  <si>
    <t>Bear Canisters</t>
  </si>
  <si>
    <t>First Aid kit</t>
  </si>
  <si>
    <t>Backpackers</t>
  </si>
  <si>
    <t>Santo</t>
  </si>
  <si>
    <t>Silva</t>
  </si>
  <si>
    <t>Lighter</t>
  </si>
  <si>
    <t>Helios storm proof</t>
  </si>
  <si>
    <t>Insect Repellent</t>
  </si>
  <si>
    <t>Jungle Juice</t>
  </si>
  <si>
    <t>Stormproof</t>
  </si>
  <si>
    <t>Plastic match box</t>
  </si>
  <si>
    <t>Nalgene Travel Bottle Kit</t>
  </si>
  <si>
    <t>Whistles</t>
  </si>
  <si>
    <t>Dry Bag Canoeing 20 liter</t>
  </si>
  <si>
    <t>Crafts</t>
  </si>
  <si>
    <t>Brushes</t>
  </si>
  <si>
    <t>pkg of 9</t>
  </si>
  <si>
    <t>Craft containers</t>
  </si>
  <si>
    <t xml:space="preserve">plastic </t>
  </si>
  <si>
    <t>Fabric</t>
  </si>
  <si>
    <t>various--felt</t>
  </si>
  <si>
    <t>Floral supplies</t>
  </si>
  <si>
    <t>wire, foam, rocks, etc.</t>
  </si>
  <si>
    <t>Foam Board</t>
  </si>
  <si>
    <t>Glitter</t>
  </si>
  <si>
    <t>craft, hobby</t>
  </si>
  <si>
    <t>Lacquers</t>
  </si>
  <si>
    <t>Mounting boards</t>
  </si>
  <si>
    <t>poster size</t>
  </si>
  <si>
    <t>Paints</t>
  </si>
  <si>
    <t>sets</t>
  </si>
  <si>
    <t>enamel .5 oz</t>
  </si>
  <si>
    <t>spray</t>
  </si>
  <si>
    <t>Paper pads</t>
  </si>
  <si>
    <t>drawing</t>
  </si>
  <si>
    <t>Construction</t>
  </si>
  <si>
    <t>Colored--box</t>
  </si>
  <si>
    <t>Colored markers, glitter, various tips, sets of 8</t>
  </si>
  <si>
    <t>Poster board</t>
  </si>
  <si>
    <t>3 pk</t>
  </si>
  <si>
    <t>Sand art</t>
  </si>
  <si>
    <t>completed bottles</t>
  </si>
  <si>
    <t>Scrapbooks</t>
  </si>
  <si>
    <t>extra pages</t>
  </si>
  <si>
    <t>Scrapbook materials</t>
  </si>
  <si>
    <t>paper, stickers, mats, etc.</t>
  </si>
  <si>
    <t>Yarn</t>
  </si>
  <si>
    <t>Toys</t>
  </si>
  <si>
    <t>small stuffed</t>
  </si>
  <si>
    <t>Blast a ball</t>
  </si>
  <si>
    <t>Pair</t>
  </si>
  <si>
    <t>Boomerang</t>
  </si>
  <si>
    <t>Guns</t>
  </si>
  <si>
    <t>Davy Crocket Rifle</t>
  </si>
  <si>
    <t>Micro machines</t>
  </si>
  <si>
    <t>Fold up garage with 50 micro machines</t>
  </si>
  <si>
    <t>Nerf guns</t>
  </si>
  <si>
    <t>with foam darts</t>
  </si>
  <si>
    <t>Puzzles</t>
  </si>
  <si>
    <t>Snow toy, saucer</t>
  </si>
  <si>
    <t>Reunite Penguin--3' high</t>
  </si>
  <si>
    <t>Beanie Babies--30 per boy</t>
  </si>
  <si>
    <t>Toys, Legos</t>
  </si>
  <si>
    <t>Assorted Items--32 sets</t>
  </si>
  <si>
    <t>Toys, trucks</t>
  </si>
  <si>
    <t>Hess truck</t>
  </si>
  <si>
    <t>Train set</t>
  </si>
  <si>
    <t>Brio train pieces</t>
  </si>
  <si>
    <t>Wagon</t>
  </si>
  <si>
    <t>Radio Flyer</t>
  </si>
  <si>
    <t>Travel</t>
  </si>
  <si>
    <t>Adaptor plugs, electrical</t>
  </si>
  <si>
    <t>International set</t>
  </si>
  <si>
    <t>Backpack(s)</t>
  </si>
  <si>
    <t>School</t>
  </si>
  <si>
    <t>Belt(s)</t>
  </si>
  <si>
    <t>Luggage</t>
  </si>
  <si>
    <t>Camera film</t>
  </si>
  <si>
    <t>35 mm</t>
  </si>
  <si>
    <t>Camera lens</t>
  </si>
  <si>
    <t>Sigma wide angle 28-70mm</t>
  </si>
  <si>
    <t>Sigma telephoto 70-210mm</t>
  </si>
  <si>
    <t>Canon SLR normal 50mm</t>
  </si>
  <si>
    <t>Canon 28-135 telephoto lens</t>
  </si>
  <si>
    <t>Camera, digital</t>
  </si>
  <si>
    <t>Nikon Coolpix 885</t>
  </si>
  <si>
    <t>Powershot 5500</t>
  </si>
  <si>
    <t>Olympus SP-700</t>
  </si>
  <si>
    <t>Canon XSI 12 mp body only</t>
  </si>
  <si>
    <t>Camera, SLR</t>
  </si>
  <si>
    <t>Canon EOS SLR Body</t>
  </si>
  <si>
    <t>Camera, polaroid</t>
  </si>
  <si>
    <t>EF</t>
  </si>
  <si>
    <t>Camera, disposable</t>
  </si>
  <si>
    <t>Kodak fun saver</t>
  </si>
  <si>
    <t>Camera, underwater</t>
  </si>
  <si>
    <t>Pentax</t>
  </si>
  <si>
    <t>Camera Accessories</t>
  </si>
  <si>
    <t>Lens paper, hoods, vv filters, lens cleaners, etc.poofers, etc.</t>
  </si>
  <si>
    <t>Camera, case</t>
  </si>
  <si>
    <t>Lowe bags for digital</t>
  </si>
  <si>
    <t>Lowe bag for SLR cameras</t>
  </si>
  <si>
    <t>Camera, video</t>
  </si>
  <si>
    <t>Canon HD Digital Camcorder</t>
  </si>
  <si>
    <t>Camera, video, case</t>
  </si>
  <si>
    <t>Tamrac bag</t>
  </si>
  <si>
    <t>Case(s), jewelry</t>
  </si>
  <si>
    <t>Containers, travel-sized</t>
  </si>
  <si>
    <t>spray bottles</t>
  </si>
  <si>
    <t>toothbrush, soap</t>
  </si>
  <si>
    <t>Cosmetic bag(s)</t>
  </si>
  <si>
    <t>Fanny pack</t>
  </si>
  <si>
    <t>Games, travel-sized</t>
  </si>
  <si>
    <t>Ski bag for clothes and boots</t>
  </si>
  <si>
    <t>Travel bag for skis</t>
  </si>
  <si>
    <t>Ski boot bag</t>
  </si>
  <si>
    <t>Snow board bag</t>
  </si>
  <si>
    <t>Luggage, le Sport Sac</t>
  </si>
  <si>
    <t>Nylon, large</t>
  </si>
  <si>
    <t>Nylon, med</t>
  </si>
  <si>
    <t>Nylon, small</t>
  </si>
  <si>
    <t>Lark luggage 30"bag</t>
  </si>
  <si>
    <t>Lark luggage overngt bag</t>
  </si>
  <si>
    <t>Lark luggage garment</t>
  </si>
  <si>
    <t>Atlantic large bags</t>
  </si>
  <si>
    <t>Boyt carryons</t>
  </si>
  <si>
    <t>Samsonite garment bag</t>
  </si>
  <si>
    <t>Swiss army roller 26"</t>
  </si>
  <si>
    <t>Hanging garment bag</t>
  </si>
  <si>
    <t>Green duffle carryon</t>
  </si>
  <si>
    <t>Blue canvas/leather with pockets</t>
  </si>
  <si>
    <t>Computer wheelie bags</t>
  </si>
  <si>
    <t>Black small carryon (duffle)</t>
  </si>
  <si>
    <t>Lg Black nylon/poly purse/carryon</t>
  </si>
  <si>
    <t>black overnight bag with zip off toiletry case</t>
  </si>
  <si>
    <t>Luggage Tags</t>
  </si>
  <si>
    <t>Mirror</t>
  </si>
  <si>
    <t>Pill container(s)</t>
  </si>
  <si>
    <t>Pillow case(s)</t>
  </si>
  <si>
    <t>for travel</t>
  </si>
  <si>
    <t>Pillow(s)</t>
  </si>
  <si>
    <t>neck, travel</t>
  </si>
  <si>
    <t>Sewing kit, travel</t>
  </si>
  <si>
    <t>Shaving kit</t>
  </si>
  <si>
    <t>Shoe bags</t>
  </si>
  <si>
    <t>Shower cap</t>
  </si>
  <si>
    <t>Small tissue packets</t>
  </si>
  <si>
    <t>pkg of 12</t>
  </si>
  <si>
    <t>Toiletry Case</t>
  </si>
  <si>
    <t>Dopp kits</t>
  </si>
  <si>
    <t>Woman's hanging</t>
  </si>
  <si>
    <t>Toiletries, travel-sized</t>
  </si>
  <si>
    <t>shampoo, deodorant, etc.</t>
  </si>
  <si>
    <t>Totes</t>
  </si>
  <si>
    <t>canvas, beach</t>
  </si>
  <si>
    <t>Towelettes</t>
  </si>
  <si>
    <t>Travel clock</t>
  </si>
  <si>
    <t>Umbrella, folding</t>
  </si>
  <si>
    <t>Umbrellas</t>
  </si>
  <si>
    <t>Visor, sun</t>
  </si>
  <si>
    <t>Question: Using the "Sort" and "Unique" formula combination, find the number of unique sub-categories in the list.</t>
  </si>
  <si>
    <t>Module 03-06: Exercise 2</t>
  </si>
  <si>
    <t>Module 02-06: Exercise 1</t>
  </si>
  <si>
    <t>Question 1 of 2: Apply XLOOKUP to identify the employee ID and the department per employee in Table 2</t>
  </si>
  <si>
    <t>Question 2 of 2: Identify and fix the error in the highlighted cells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</si>
</sst>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[$-409]mmm\-yy;@"/>
    <numFmt numFmtId="168" formatCode="_(* #,##0_);_(* \(#,##0\);_(* &quot;-&quot;??_);_(@_)"/>
    <numFmt numFmtId="169" formatCode="_(* #,##0.0_);_(* \(#,##0.0\);_(* &quot;-&quot;??_);_(@_)"/>
    <numFmt numFmtId="170" formatCode="0.0%"/>
    <numFmt numFmtId="171" formatCode="0.00\x"/>
    <numFmt numFmtId="172" formatCode="&quot;$&quot;#,##0"/>
    <numFmt numFmtId="173" formatCode="_(&quot;$&quot;* #,##0_);_(&quot;$&quot;* \(#,##0\);_(&quot;$&quot;* &quot;-&quot;??_);_(@_)"/>
    <numFmt numFmtId="174" formatCode="_-&quot;$&quot;* #,##0_-;\-&quot;$&quot;* #,##0_-;_-&quot;$&quot;* &quot;-&quot;??_-;_-@_-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C4E54"/>
      <name val="Arial"/>
      <family val="2"/>
    </font>
    <font>
      <sz val="11"/>
      <color theme="1"/>
      <name val="Arial"/>
      <family val="2"/>
    </font>
    <font>
      <b/>
      <sz val="11"/>
      <color rgb="FF0C4E54"/>
      <name val="Arial"/>
      <family val="2"/>
    </font>
    <font>
      <b/>
      <u/>
      <sz val="12"/>
      <color rgb="FF0C4E54"/>
      <name val="Arial"/>
      <family val="2"/>
    </font>
    <font>
      <b/>
      <sz val="12"/>
      <color rgb="FF00B0F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indexed="8"/>
      <name val="Calibri"/>
      <family val="2"/>
    </font>
    <font>
      <sz val="11"/>
      <color rgb="FF00B050"/>
      <name val="Arial"/>
      <family val="2"/>
    </font>
    <font>
      <b/>
      <u/>
      <sz val="11"/>
      <color rgb="FF00B0F0"/>
      <name val="Arial"/>
      <family val="2"/>
    </font>
    <font>
      <sz val="11"/>
      <color rgb="FF00B0F0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rgb="FF0070C0"/>
      <name val="Arial"/>
      <family val="2"/>
    </font>
    <font>
      <i/>
      <sz val="11"/>
      <name val="Arial"/>
      <family val="2"/>
    </font>
    <font>
      <i/>
      <sz val="11"/>
      <color rgb="FF00B0F0"/>
      <name val="Arial"/>
      <family val="2"/>
    </font>
    <font>
      <b/>
      <u/>
      <sz val="11"/>
      <color rgb="FF0C4E54"/>
      <name val="Arial"/>
      <family val="2"/>
    </font>
    <font>
      <sz val="11"/>
      <color rgb="FF0C4E54"/>
      <name val="Arial"/>
      <family val="2"/>
    </font>
    <font>
      <b/>
      <sz val="12"/>
      <color rgb="FF0C4E54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rgb="FF31394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1" tint="0.499984740745262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8" fillId="0" borderId="0"/>
    <xf numFmtId="16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7" fillId="0" borderId="0"/>
    <xf numFmtId="166" fontId="37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indent="2"/>
    </xf>
    <xf numFmtId="0" fontId="5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7" fillId="0" borderId="1" xfId="0" applyFont="1" applyBorder="1"/>
    <xf numFmtId="0" fontId="7" fillId="0" borderId="0" xfId="0" applyFont="1"/>
    <xf numFmtId="168" fontId="9" fillId="0" borderId="0" xfId="1" applyNumberFormat="1" applyFont="1" applyFill="1"/>
    <xf numFmtId="168" fontId="7" fillId="0" borderId="0" xfId="1" applyNumberFormat="1" applyFont="1" applyFill="1"/>
    <xf numFmtId="168" fontId="9" fillId="0" borderId="2" xfId="1" applyNumberFormat="1" applyFont="1" applyFill="1" applyBorder="1"/>
    <xf numFmtId="168" fontId="7" fillId="0" borderId="2" xfId="1" applyNumberFormat="1" applyFont="1" applyFill="1" applyBorder="1"/>
    <xf numFmtId="0" fontId="7" fillId="0" borderId="0" xfId="0" quotePrefix="1" applyFont="1" applyAlignment="1">
      <alignment horizontal="left"/>
    </xf>
    <xf numFmtId="168" fontId="7" fillId="0" borderId="0" xfId="1" quotePrefix="1" applyNumberFormat="1" applyFont="1" applyFill="1" applyBorder="1" applyAlignment="1">
      <alignment horizontal="left"/>
    </xf>
    <xf numFmtId="168" fontId="10" fillId="0" borderId="0" xfId="1" applyNumberFormat="1" applyFont="1" applyFill="1"/>
    <xf numFmtId="0" fontId="8" fillId="0" borderId="0" xfId="0" applyFont="1"/>
    <xf numFmtId="168" fontId="7" fillId="0" borderId="3" xfId="1" applyNumberFormat="1" applyFont="1" applyFill="1" applyBorder="1"/>
    <xf numFmtId="168" fontId="9" fillId="0" borderId="0" xfId="1" applyNumberFormat="1" applyFont="1" applyFill="1" applyBorder="1"/>
    <xf numFmtId="168" fontId="7" fillId="0" borderId="0" xfId="1" applyNumberFormat="1" applyFont="1" applyFill="1" applyBorder="1"/>
    <xf numFmtId="168" fontId="7" fillId="0" borderId="3" xfId="1" quotePrefix="1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168" fontId="9" fillId="0" borderId="2" xfId="1" applyNumberFormat="1" applyFont="1" applyFill="1" applyBorder="1" applyAlignment="1">
      <alignment horizontal="left"/>
    </xf>
    <xf numFmtId="168" fontId="7" fillId="0" borderId="2" xfId="1" applyNumberFormat="1" applyFont="1" applyFill="1" applyBorder="1" applyAlignment="1">
      <alignment horizontal="left"/>
    </xf>
    <xf numFmtId="43" fontId="9" fillId="0" borderId="4" xfId="1" applyFont="1" applyFill="1" applyBorder="1"/>
    <xf numFmtId="43" fontId="7" fillId="0" borderId="4" xfId="1" applyFont="1" applyFill="1" applyBorder="1"/>
    <xf numFmtId="43" fontId="9" fillId="0" borderId="1" xfId="1" applyFont="1" applyFill="1" applyBorder="1"/>
    <xf numFmtId="43" fontId="7" fillId="0" borderId="1" xfId="1" applyFont="1" applyFill="1" applyBorder="1"/>
    <xf numFmtId="43" fontId="9" fillId="0" borderId="0" xfId="1" applyFont="1" applyFill="1" applyBorder="1"/>
    <xf numFmtId="0" fontId="11" fillId="0" borderId="0" xfId="0" applyFont="1"/>
    <xf numFmtId="0" fontId="10" fillId="0" borderId="0" xfId="0" applyFont="1"/>
    <xf numFmtId="169" fontId="9" fillId="0" borderId="0" xfId="3" applyNumberFormat="1" applyFont="1"/>
    <xf numFmtId="169" fontId="7" fillId="0" borderId="0" xfId="0" applyNumberFormat="1" applyFont="1"/>
    <xf numFmtId="169" fontId="3" fillId="0" borderId="0" xfId="0" applyNumberFormat="1" applyFont="1"/>
    <xf numFmtId="43" fontId="13" fillId="0" borderId="0" xfId="1" applyFont="1" applyFill="1"/>
    <xf numFmtId="0" fontId="14" fillId="0" borderId="0" xfId="0" applyFont="1"/>
    <xf numFmtId="167" fontId="7" fillId="0" borderId="1" xfId="0" applyNumberFormat="1" applyFont="1" applyBorder="1"/>
    <xf numFmtId="170" fontId="7" fillId="0" borderId="0" xfId="2" applyNumberFormat="1" applyFont="1" applyFill="1" applyAlignment="1">
      <alignment horizontal="right"/>
    </xf>
    <xf numFmtId="170" fontId="7" fillId="0" borderId="2" xfId="2" applyNumberFormat="1" applyFont="1" applyFill="1" applyBorder="1" applyAlignment="1">
      <alignment horizontal="right"/>
    </xf>
    <xf numFmtId="170" fontId="15" fillId="0" borderId="2" xfId="2" applyNumberFormat="1" applyFont="1" applyFill="1" applyBorder="1" applyAlignment="1">
      <alignment horizontal="right"/>
    </xf>
    <xf numFmtId="0" fontId="8" fillId="0" borderId="0" xfId="0" quotePrefix="1" applyFont="1" applyAlignment="1">
      <alignment horizontal="left"/>
    </xf>
    <xf numFmtId="170" fontId="8" fillId="0" borderId="0" xfId="2" quotePrefix="1" applyNumberFormat="1" applyFont="1" applyFill="1" applyBorder="1" applyAlignment="1">
      <alignment horizontal="right"/>
    </xf>
    <xf numFmtId="170" fontId="15" fillId="0" borderId="0" xfId="2" applyNumberFormat="1" applyFont="1" applyFill="1" applyAlignment="1">
      <alignment horizontal="right"/>
    </xf>
    <xf numFmtId="170" fontId="8" fillId="0" borderId="3" xfId="2" applyNumberFormat="1" applyFont="1" applyFill="1" applyBorder="1" applyAlignment="1">
      <alignment horizontal="right"/>
    </xf>
    <xf numFmtId="170" fontId="8" fillId="0" borderId="0" xfId="2" applyNumberFormat="1" applyFont="1" applyFill="1" applyBorder="1" applyAlignment="1">
      <alignment horizontal="right"/>
    </xf>
    <xf numFmtId="170" fontId="15" fillId="0" borderId="0" xfId="2" applyNumberFormat="1" applyFont="1" applyFill="1" applyBorder="1" applyAlignment="1">
      <alignment horizontal="right"/>
    </xf>
    <xf numFmtId="170" fontId="7" fillId="0" borderId="3" xfId="2" quotePrefix="1" applyNumberFormat="1" applyFont="1" applyFill="1" applyBorder="1" applyAlignment="1">
      <alignment horizontal="right"/>
    </xf>
    <xf numFmtId="170" fontId="8" fillId="0" borderId="4" xfId="2" applyNumberFormat="1" applyFont="1" applyFill="1" applyBorder="1" applyAlignment="1">
      <alignment horizontal="right"/>
    </xf>
    <xf numFmtId="170" fontId="3" fillId="0" borderId="0" xfId="2" applyNumberFormat="1" applyFont="1"/>
    <xf numFmtId="170" fontId="15" fillId="0" borderId="0" xfId="2" applyNumberFormat="1" applyFont="1"/>
    <xf numFmtId="169" fontId="10" fillId="2" borderId="0" xfId="3" applyNumberFormat="1" applyFont="1" applyFill="1"/>
    <xf numFmtId="170" fontId="7" fillId="0" borderId="0" xfId="2" quotePrefix="1" applyNumberFormat="1" applyFont="1" applyFill="1" applyBorder="1" applyAlignment="1">
      <alignment horizontal="right"/>
    </xf>
    <xf numFmtId="170" fontId="7" fillId="0" borderId="3" xfId="2" applyNumberFormat="1" applyFont="1" applyFill="1" applyBorder="1" applyAlignment="1">
      <alignment horizontal="right"/>
    </xf>
    <xf numFmtId="170" fontId="7" fillId="0" borderId="4" xfId="2" applyNumberFormat="1" applyFont="1" applyFill="1" applyBorder="1" applyAlignment="1">
      <alignment horizontal="right"/>
    </xf>
    <xf numFmtId="0" fontId="16" fillId="3" borderId="0" xfId="0" applyFont="1" applyFill="1"/>
    <xf numFmtId="167" fontId="3" fillId="3" borderId="2" xfId="0" applyNumberFormat="1" applyFont="1" applyFill="1" applyBorder="1"/>
    <xf numFmtId="168" fontId="3" fillId="0" borderId="0" xfId="0" applyNumberFormat="1" applyFont="1"/>
    <xf numFmtId="171" fontId="3" fillId="0" borderId="0" xfId="1" applyNumberFormat="1" applyFont="1" applyBorder="1"/>
    <xf numFmtId="0" fontId="17" fillId="0" borderId="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18" fillId="0" borderId="0" xfId="0" applyFont="1" applyAlignment="1">
      <alignment horizontal="left" vertical="top" indent="2"/>
    </xf>
    <xf numFmtId="42" fontId="9" fillId="0" borderId="0" xfId="0" applyNumberFormat="1" applyFont="1" applyAlignment="1">
      <alignment vertical="top"/>
    </xf>
    <xf numFmtId="42" fontId="7" fillId="0" borderId="0" xfId="0" applyNumberFormat="1" applyFont="1" applyAlignment="1">
      <alignment vertical="top"/>
    </xf>
    <xf numFmtId="0" fontId="19" fillId="0" borderId="0" xfId="0" applyFont="1" applyAlignment="1">
      <alignment horizontal="left" vertical="top" indent="2"/>
    </xf>
    <xf numFmtId="170" fontId="20" fillId="0" borderId="0" xfId="2" applyNumberFormat="1" applyFont="1" applyAlignment="1">
      <alignment vertical="top"/>
    </xf>
    <xf numFmtId="170" fontId="21" fillId="0" borderId="0" xfId="2" applyNumberFormat="1" applyFont="1" applyAlignment="1">
      <alignment vertical="top"/>
    </xf>
    <xf numFmtId="37" fontId="9" fillId="0" borderId="0" xfId="0" applyNumberFormat="1" applyFont="1" applyAlignment="1">
      <alignment vertical="top"/>
    </xf>
    <xf numFmtId="37" fontId="7" fillId="0" borderId="0" xfId="0" applyNumberFormat="1" applyFont="1" applyAlignment="1">
      <alignment vertical="top"/>
    </xf>
    <xf numFmtId="0" fontId="17" fillId="0" borderId="4" xfId="0" applyFont="1" applyBorder="1" applyAlignment="1">
      <alignment vertical="top"/>
    </xf>
    <xf numFmtId="37" fontId="7" fillId="0" borderId="4" xfId="0" applyNumberFormat="1" applyFont="1" applyBorder="1" applyAlignment="1">
      <alignment vertical="top"/>
    </xf>
    <xf numFmtId="0" fontId="18" fillId="0" borderId="0" xfId="0" applyFont="1" applyAlignment="1">
      <alignment vertical="top"/>
    </xf>
    <xf numFmtId="0" fontId="17" fillId="0" borderId="7" xfId="0" applyFont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8" xfId="0" applyFont="1" applyBorder="1" applyAlignment="1">
      <alignment vertical="top"/>
    </xf>
    <xf numFmtId="42" fontId="8" fillId="0" borderId="8" xfId="0" applyNumberFormat="1" applyFont="1" applyBorder="1" applyAlignment="1">
      <alignment vertical="top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25" fillId="0" borderId="0" xfId="4"/>
    <xf numFmtId="0" fontId="26" fillId="5" borderId="9" xfId="0" applyFont="1" applyFill="1" applyBorder="1" applyAlignment="1">
      <alignment vertical="center" wrapText="1"/>
    </xf>
    <xf numFmtId="0" fontId="27" fillId="5" borderId="9" xfId="0" applyFont="1" applyFill="1" applyBorder="1" applyAlignment="1">
      <alignment vertical="center" wrapText="1"/>
    </xf>
    <xf numFmtId="1" fontId="27" fillId="5" borderId="9" xfId="0" applyNumberFormat="1" applyFont="1" applyFill="1" applyBorder="1" applyAlignment="1">
      <alignment vertical="center" wrapText="1"/>
    </xf>
    <xf numFmtId="0" fontId="2" fillId="4" borderId="0" xfId="0" applyFont="1" applyFill="1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30" fillId="6" borderId="0" xfId="0" applyFont="1" applyFill="1"/>
    <xf numFmtId="16" fontId="0" fillId="0" borderId="0" xfId="0" applyNumberFormat="1"/>
    <xf numFmtId="0" fontId="7" fillId="4" borderId="1" xfId="0" applyFont="1" applyFill="1" applyBorder="1"/>
    <xf numFmtId="167" fontId="8" fillId="4" borderId="1" xfId="0" applyNumberFormat="1" applyFont="1" applyFill="1" applyBorder="1"/>
    <xf numFmtId="0" fontId="31" fillId="0" borderId="0" xfId="0" applyFont="1"/>
    <xf numFmtId="0" fontId="32" fillId="7" borderId="0" xfId="0" applyFont="1" applyFill="1" applyAlignment="1">
      <alignment horizontal="center" vertical="center"/>
    </xf>
    <xf numFmtId="0" fontId="33" fillId="0" borderId="0" xfId="0" applyFont="1"/>
    <xf numFmtId="0" fontId="28" fillId="0" borderId="0" xfId="0" applyFont="1"/>
    <xf numFmtId="0" fontId="34" fillId="0" borderId="0" xfId="0" applyFont="1"/>
    <xf numFmtId="0" fontId="35" fillId="0" borderId="0" xfId="0" applyFont="1"/>
    <xf numFmtId="20" fontId="0" fillId="0" borderId="0" xfId="0" applyNumberFormat="1"/>
    <xf numFmtId="172" fontId="0" fillId="0" borderId="0" xfId="0" applyNumberFormat="1" applyAlignment="1">
      <alignment horizontal="right"/>
    </xf>
    <xf numFmtId="18" fontId="0" fillId="0" borderId="0" xfId="0" applyNumberFormat="1"/>
    <xf numFmtId="0" fontId="0" fillId="0" borderId="0" xfId="0" applyAlignment="1">
      <alignment horizontal="right"/>
    </xf>
    <xf numFmtId="0" fontId="38" fillId="0" borderId="0" xfId="0" applyFont="1"/>
    <xf numFmtId="0" fontId="39" fillId="0" borderId="0" xfId="0" applyFont="1" applyAlignment="1">
      <alignment horizontal="right"/>
    </xf>
    <xf numFmtId="0" fontId="39" fillId="0" borderId="0" xfId="0" applyFont="1"/>
    <xf numFmtId="168" fontId="38" fillId="0" borderId="0" xfId="0" applyNumberFormat="1" applyFont="1"/>
    <xf numFmtId="168" fontId="38" fillId="0" borderId="0" xfId="7" applyNumberFormat="1" applyFont="1"/>
    <xf numFmtId="2" fontId="0" fillId="0" borderId="0" xfId="0" applyNumberFormat="1"/>
    <xf numFmtId="168" fontId="0" fillId="0" borderId="0" xfId="1" applyNumberFormat="1" applyFont="1"/>
    <xf numFmtId="0" fontId="40" fillId="0" borderId="0" xfId="0" applyFont="1" applyAlignment="1">
      <alignment wrapText="1"/>
    </xf>
    <xf numFmtId="15" fontId="40" fillId="0" borderId="0" xfId="0" applyNumberFormat="1" applyFont="1" applyAlignment="1">
      <alignment horizontal="right" wrapText="1"/>
    </xf>
    <xf numFmtId="0" fontId="3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8" borderId="0" xfId="0" applyFont="1" applyFill="1"/>
    <xf numFmtId="0" fontId="0" fillId="8" borderId="0" xfId="0" applyFill="1"/>
    <xf numFmtId="15" fontId="40" fillId="0" borderId="7" xfId="0" quotePrefix="1" applyNumberFormat="1" applyFont="1" applyBorder="1" applyAlignment="1">
      <alignment horizontal="right" wrapText="1"/>
    </xf>
    <xf numFmtId="0" fontId="2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168" fontId="0" fillId="0" borderId="0" xfId="1" applyNumberFormat="1" applyFont="1" applyBorder="1"/>
    <xf numFmtId="168" fontId="0" fillId="0" borderId="0" xfId="1" applyNumberFormat="1" applyFont="1" applyFill="1" applyBorder="1"/>
    <xf numFmtId="0" fontId="41" fillId="0" borderId="0" xfId="0" applyFont="1"/>
    <xf numFmtId="0" fontId="36" fillId="0" borderId="0" xfId="0" applyFont="1" applyAlignment="1">
      <alignment horizontal="center"/>
    </xf>
    <xf numFmtId="0" fontId="36" fillId="0" borderId="0" xfId="0" applyFont="1"/>
    <xf numFmtId="17" fontId="36" fillId="0" borderId="0" xfId="0" applyNumberFormat="1" applyFont="1"/>
    <xf numFmtId="173" fontId="0" fillId="0" borderId="0" xfId="0" applyNumberFormat="1"/>
    <xf numFmtId="174" fontId="0" fillId="0" borderId="0" xfId="5" applyNumberFormat="1" applyFont="1"/>
    <xf numFmtId="9" fontId="0" fillId="0" borderId="0" xfId="0" applyNumberFormat="1"/>
    <xf numFmtId="15" fontId="40" fillId="0" borderId="7" xfId="0" applyNumberFormat="1" applyFont="1" applyBorder="1" applyAlignment="1">
      <alignment wrapText="1"/>
    </xf>
    <xf numFmtId="0" fontId="38" fillId="0" borderId="0" xfId="6" applyFont="1" applyAlignment="1">
      <alignment horizontal="right"/>
    </xf>
    <xf numFmtId="15" fontId="38" fillId="0" borderId="0" xfId="6" applyNumberFormat="1" applyFont="1"/>
    <xf numFmtId="3" fontId="38" fillId="0" borderId="0" xfId="7" applyNumberFormat="1" applyFont="1" applyFill="1" applyAlignment="1" applyProtection="1">
      <alignment horizontal="center"/>
    </xf>
    <xf numFmtId="168" fontId="38" fillId="0" borderId="0" xfId="7" applyNumberFormat="1" applyFont="1" applyFill="1" applyProtection="1"/>
    <xf numFmtId="168" fontId="38" fillId="0" borderId="0" xfId="7" applyNumberFormat="1" applyFont="1" applyFill="1" applyAlignment="1" applyProtection="1"/>
    <xf numFmtId="0" fontId="39" fillId="7" borderId="10" xfId="6" applyFont="1" applyFill="1" applyBorder="1" applyAlignment="1">
      <alignment horizontal="left" vertical="top"/>
    </xf>
    <xf numFmtId="0" fontId="39" fillId="7" borderId="10" xfId="6" applyFont="1" applyFill="1" applyBorder="1" applyAlignment="1">
      <alignment horizontal="right" vertical="top"/>
    </xf>
    <xf numFmtId="0" fontId="39" fillId="7" borderId="10" xfId="6" applyFont="1" applyFill="1" applyBorder="1" applyAlignment="1">
      <alignment horizontal="center" vertical="top"/>
    </xf>
    <xf numFmtId="0" fontId="0" fillId="0" borderId="0" xfId="0" applyAlignment="1">
      <alignment horizontal="left" vertical="center" indent="1"/>
    </xf>
    <xf numFmtId="0" fontId="42" fillId="0" borderId="0" xfId="0" applyFont="1"/>
    <xf numFmtId="16" fontId="25" fillId="0" borderId="0" xfId="4" applyNumberFormat="1" applyAlignment="1">
      <alignment vertical="top"/>
    </xf>
    <xf numFmtId="0" fontId="25" fillId="0" borderId="0" xfId="4" applyAlignment="1">
      <alignment vertical="top"/>
    </xf>
    <xf numFmtId="15" fontId="25" fillId="0" borderId="0" xfId="4" applyNumberFormat="1" applyAlignment="1">
      <alignment vertical="top"/>
    </xf>
    <xf numFmtId="0" fontId="26" fillId="5" borderId="11" xfId="0" applyFont="1" applyFill="1" applyBorder="1" applyAlignment="1">
      <alignment vertical="center" wrapText="1"/>
    </xf>
    <xf numFmtId="0" fontId="27" fillId="5" borderId="11" xfId="0" applyFont="1" applyFill="1" applyBorder="1" applyAlignment="1">
      <alignment vertical="center" wrapText="1"/>
    </xf>
    <xf numFmtId="1" fontId="27" fillId="5" borderId="11" xfId="0" applyNumberFormat="1" applyFont="1" applyFill="1" applyBorder="1" applyAlignment="1">
      <alignment vertical="center" wrapText="1"/>
    </xf>
    <xf numFmtId="0" fontId="0" fillId="0" borderId="0" xfId="5" applyNumberFormat="1" applyFont="1"/>
    <xf numFmtId="15" fontId="0" fillId="0" borderId="0" xfId="0" applyNumberFormat="1"/>
    <xf numFmtId="10" fontId="0" fillId="0" borderId="0" xfId="0" applyNumberFormat="1"/>
    <xf numFmtId="0" fontId="36" fillId="0" borderId="12" xfId="0" applyFont="1" applyBorder="1"/>
    <xf numFmtId="0" fontId="0" fillId="7" borderId="0" xfId="0" applyFill="1"/>
    <xf numFmtId="168" fontId="0" fillId="7" borderId="0" xfId="1" applyNumberFormat="1" applyFont="1" applyFill="1"/>
    <xf numFmtId="0" fontId="46" fillId="0" borderId="0" xfId="0" applyFont="1"/>
    <xf numFmtId="168" fontId="0" fillId="0" borderId="0" xfId="1" applyNumberFormat="1" applyFont="1" applyFill="1"/>
    <xf numFmtId="0" fontId="44" fillId="0" borderId="0" xfId="0" applyFont="1"/>
    <xf numFmtId="0" fontId="48" fillId="0" borderId="0" xfId="0" applyFont="1"/>
    <xf numFmtId="0" fontId="44" fillId="0" borderId="0" xfId="0" applyFont="1" applyAlignment="1">
      <alignment wrapText="1"/>
    </xf>
    <xf numFmtId="0" fontId="43" fillId="0" borderId="0" xfId="0" applyFont="1"/>
    <xf numFmtId="0" fontId="49" fillId="0" borderId="0" xfId="0" applyFont="1"/>
    <xf numFmtId="0" fontId="43" fillId="0" borderId="0" xfId="0" applyFont="1" applyAlignment="1">
      <alignment wrapText="1"/>
    </xf>
    <xf numFmtId="0" fontId="47" fillId="0" borderId="0" xfId="0" applyFont="1"/>
    <xf numFmtId="0" fontId="2" fillId="4" borderId="0" xfId="0" applyFont="1" applyFill="1" applyAlignment="1">
      <alignment horizontal="center"/>
    </xf>
    <xf numFmtId="0" fontId="31" fillId="0" borderId="0" xfId="0" applyFont="1" applyAlignment="1">
      <alignment horizontal="center"/>
    </xf>
  </cellXfs>
  <cellStyles count="12">
    <cellStyle name="Comma" xfId="1" builtinId="3"/>
    <cellStyle name="Comma 2" xfId="7" xr:uid="{E283818C-FA8E-4872-B94A-B12E8F9F27FD}"/>
    <cellStyle name="Comma 3" xfId="3" xr:uid="{F40FED33-71E1-42D4-AE9E-1C4BE711584D}"/>
    <cellStyle name="Comma 4" xfId="10" xr:uid="{E9185363-528A-479C-8949-8B027F27F8A0}"/>
    <cellStyle name="Currency" xfId="5" builtinId="4"/>
    <cellStyle name="Currency 5" xfId="11" xr:uid="{BAFBC820-BBA6-4AEB-9126-14D9B415941F}"/>
    <cellStyle name="Hyperlink" xfId="4" builtinId="8"/>
    <cellStyle name="Normal" xfId="0" builtinId="0"/>
    <cellStyle name="Normal 2" xfId="6" xr:uid="{216D3D4D-33F8-4BCC-BFC3-4C1FB8819563}"/>
    <cellStyle name="Normal 5" xfId="9" xr:uid="{B558EDE4-7712-4092-AB20-D73CF50C7FB2}"/>
    <cellStyle name="Per cent" xfId="2" builtinId="5"/>
    <cellStyle name="Percent 2" xfId="8" xr:uid="{8EA4B420-C739-4B03-97DA-D6957FA8FD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mar/Umi/Upwork/SSI,%20Financial%20tutorials/ABC%20Company-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BC Business Model"/>
      <sheetName val="ABC Sales Breakdown"/>
      <sheetName val="Fin. comp. with competitors"/>
      <sheetName val="Exercise 01"/>
      <sheetName val="Exercise 02"/>
      <sheetName val="IS"/>
      <sheetName val="CF"/>
      <sheetName val="BS"/>
      <sheetName val="Working Capital"/>
      <sheetName val="Dep Capex "/>
      <sheetName val="Intangibles"/>
      <sheetName val="Shareholders Equity"/>
      <sheetName val="Exercise 03"/>
      <sheetName val="Shares Outstanding "/>
      <sheetName val="Other LT Assets &amp; Liabilities"/>
      <sheetName val="Debt"/>
      <sheetName val="Rolling Forecast"/>
      <sheetName val="Profitability &amp; Ri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H11">
            <v>1563.325</v>
          </cell>
          <cell r="I11">
            <v>1558.2900323624594</v>
          </cell>
          <cell r="J11">
            <v>1541.2127868566874</v>
          </cell>
          <cell r="K11">
            <v>1518.340743523743</v>
          </cell>
          <cell r="L11">
            <v>1492.983350808981</v>
          </cell>
        </row>
        <row r="13">
          <cell r="H13">
            <v>1565.0550000000001</v>
          </cell>
          <cell r="I13">
            <v>1560.0200323624595</v>
          </cell>
          <cell r="J13">
            <v>1542.9427868566875</v>
          </cell>
          <cell r="K13">
            <v>1520.070743523743</v>
          </cell>
          <cell r="L13">
            <v>1494.713350808981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DAF4-0D72-4D6B-A1B7-E2C0FF78F9ED}">
  <dimension ref="A1:L112"/>
  <sheetViews>
    <sheetView showGridLines="0" tabSelected="1" zoomScale="140" zoomScaleNormal="140" workbookViewId="0">
      <pane xSplit="2" ySplit="5" topLeftCell="D6" activePane="bottomRight" state="frozen"/>
      <selection pane="topRight" activeCell="C1" sqref="C1"/>
      <selection pane="bottomLeft" activeCell="A6" sqref="A6"/>
      <selection pane="bottomRight" activeCell="C4" sqref="C4"/>
    </sheetView>
  </sheetViews>
  <sheetFormatPr defaultColWidth="9.109375" defaultRowHeight="13.8" outlineLevelRow="1" x14ac:dyDescent="0.25"/>
  <cols>
    <col min="1" max="1" width="2.88671875" style="2" customWidth="1"/>
    <col min="2" max="2" width="52.21875" style="2" customWidth="1"/>
    <col min="3" max="3" width="10" style="2" bestFit="1" customWidth="1"/>
    <col min="4" max="12" width="11.21875" style="2" bestFit="1" customWidth="1"/>
    <col min="13" max="16384" width="9.109375" style="2"/>
  </cols>
  <sheetData>
    <row r="1" spans="1:12" ht="22.8" x14ac:dyDescent="0.4">
      <c r="A1" s="1" t="s">
        <v>0</v>
      </c>
      <c r="D1" s="3"/>
    </row>
    <row r="3" spans="1:12" ht="15.6" x14ac:dyDescent="0.3">
      <c r="A3" s="4" t="s">
        <v>1</v>
      </c>
    </row>
    <row r="4" spans="1:12" ht="15.6" x14ac:dyDescent="0.3">
      <c r="B4" s="5"/>
    </row>
    <row r="5" spans="1:12" ht="14.4" thickBot="1" x14ac:dyDescent="0.3">
      <c r="B5" s="90" t="s">
        <v>2</v>
      </c>
      <c r="C5" s="91">
        <v>42735</v>
      </c>
      <c r="D5" s="91">
        <f t="shared" ref="D5:L5" si="0">EOMONTH(C5,12)</f>
        <v>43100</v>
      </c>
      <c r="E5" s="91">
        <f t="shared" si="0"/>
        <v>43465</v>
      </c>
      <c r="F5" s="91">
        <f t="shared" si="0"/>
        <v>43830</v>
      </c>
      <c r="G5" s="91">
        <f t="shared" si="0"/>
        <v>44196</v>
      </c>
      <c r="H5" s="91">
        <f t="shared" si="0"/>
        <v>44561</v>
      </c>
      <c r="I5" s="91">
        <f t="shared" si="0"/>
        <v>44926</v>
      </c>
      <c r="J5" s="91">
        <f t="shared" si="0"/>
        <v>45291</v>
      </c>
      <c r="K5" s="91">
        <f t="shared" si="0"/>
        <v>45657</v>
      </c>
      <c r="L5" s="91">
        <f t="shared" si="0"/>
        <v>46022</v>
      </c>
    </row>
    <row r="6" spans="1:12" x14ac:dyDescent="0.25">
      <c r="B6" s="7" t="s">
        <v>3</v>
      </c>
      <c r="C6" s="8">
        <v>149184</v>
      </c>
      <c r="D6" s="8">
        <v>145588</v>
      </c>
      <c r="E6" s="8">
        <v>147049</v>
      </c>
      <c r="F6" s="8">
        <v>137237</v>
      </c>
      <c r="G6" s="8">
        <v>122485</v>
      </c>
      <c r="H6" s="9">
        <f>H106</f>
        <v>126318.78050000001</v>
      </c>
      <c r="I6" s="9">
        <f>I106</f>
        <v>131298.16320500002</v>
      </c>
      <c r="J6" s="9">
        <f>J106</f>
        <v>138216.27891004999</v>
      </c>
      <c r="K6" s="9">
        <f>K106</f>
        <v>147750.50034764252</v>
      </c>
      <c r="L6" s="9">
        <f>L106</f>
        <v>158776.73216363808</v>
      </c>
    </row>
    <row r="7" spans="1:12" x14ac:dyDescent="0.25">
      <c r="B7" s="7" t="s">
        <v>4</v>
      </c>
      <c r="C7" s="10">
        <v>129801</v>
      </c>
      <c r="D7" s="10">
        <v>127184</v>
      </c>
      <c r="E7" s="10">
        <v>132771</v>
      </c>
      <c r="F7" s="10">
        <v>122759</v>
      </c>
      <c r="G7" s="10">
        <v>107983</v>
      </c>
      <c r="H7" s="11">
        <f>H6*H32</f>
        <v>111792.1207425</v>
      </c>
      <c r="I7" s="11">
        <f>I6*I32</f>
        <v>116198.87443642502</v>
      </c>
      <c r="J7" s="11">
        <f>J6*J32</f>
        <v>122321.40683539424</v>
      </c>
      <c r="K7" s="11">
        <f>K6*K32</f>
        <v>130759.19280766362</v>
      </c>
      <c r="L7" s="11">
        <f>L6*L32</f>
        <v>140517.40796481969</v>
      </c>
    </row>
    <row r="8" spans="1:12" x14ac:dyDescent="0.25">
      <c r="B8" s="12" t="s">
        <v>5</v>
      </c>
      <c r="C8" s="13">
        <f t="shared" ref="C8:L8" si="1">C6-C7</f>
        <v>19383</v>
      </c>
      <c r="D8" s="13">
        <f t="shared" si="1"/>
        <v>18404</v>
      </c>
      <c r="E8" s="13">
        <f t="shared" si="1"/>
        <v>14278</v>
      </c>
      <c r="F8" s="13">
        <f t="shared" si="1"/>
        <v>14478</v>
      </c>
      <c r="G8" s="13">
        <f t="shared" si="1"/>
        <v>14502</v>
      </c>
      <c r="H8" s="13">
        <f t="shared" si="1"/>
        <v>14526.659757500005</v>
      </c>
      <c r="I8" s="13">
        <f t="shared" si="1"/>
        <v>15099.288768575003</v>
      </c>
      <c r="J8" s="13">
        <f t="shared" si="1"/>
        <v>15894.872074655752</v>
      </c>
      <c r="K8" s="13">
        <f t="shared" si="1"/>
        <v>16991.307539978894</v>
      </c>
      <c r="L8" s="13">
        <f t="shared" si="1"/>
        <v>18259.324198818387</v>
      </c>
    </row>
    <row r="9" spans="1:12" x14ac:dyDescent="0.25">
      <c r="B9" s="7"/>
      <c r="C9" s="9"/>
      <c r="D9" s="9"/>
      <c r="E9" s="9"/>
      <c r="F9" s="9"/>
      <c r="G9" s="9"/>
      <c r="H9" s="14"/>
      <c r="I9" s="14"/>
      <c r="J9" s="14"/>
      <c r="K9" s="14"/>
      <c r="L9" s="14"/>
    </row>
    <row r="10" spans="1:12" x14ac:dyDescent="0.25">
      <c r="B10" s="7" t="s">
        <v>6</v>
      </c>
      <c r="C10" s="8">
        <v>8783</v>
      </c>
      <c r="D10" s="8">
        <v>8254</v>
      </c>
      <c r="E10" s="8">
        <v>7985</v>
      </c>
      <c r="F10" s="8">
        <v>7559</v>
      </c>
      <c r="G10" s="8">
        <v>5943</v>
      </c>
      <c r="H10" s="9">
        <f>H6*H35</f>
        <v>6947.5329275000004</v>
      </c>
      <c r="I10" s="9">
        <f>I6*I35</f>
        <v>7221.3989762750007</v>
      </c>
      <c r="J10" s="9">
        <f>J6*J35</f>
        <v>7601.8953400527498</v>
      </c>
      <c r="K10" s="9">
        <f>K6*K35</f>
        <v>8126.2775191203382</v>
      </c>
      <c r="L10" s="9">
        <f>L6*L35</f>
        <v>8732.720269000094</v>
      </c>
    </row>
    <row r="11" spans="1:12" x14ac:dyDescent="0.25">
      <c r="B11" s="7" t="s">
        <v>7</v>
      </c>
      <c r="C11" s="8">
        <v>25</v>
      </c>
      <c r="D11" s="8">
        <v>50</v>
      </c>
      <c r="E11" s="8">
        <v>75</v>
      </c>
      <c r="F11" s="8">
        <v>100</v>
      </c>
      <c r="G11" s="8">
        <v>10</v>
      </c>
      <c r="H11" s="9">
        <f>H6*H36</f>
        <v>0</v>
      </c>
      <c r="I11" s="9">
        <f>I6*I36</f>
        <v>0</v>
      </c>
      <c r="J11" s="9">
        <f>J6*J36</f>
        <v>0</v>
      </c>
      <c r="K11" s="9">
        <f>K6*K36</f>
        <v>0</v>
      </c>
      <c r="L11" s="9">
        <f>L6*L36</f>
        <v>0</v>
      </c>
    </row>
    <row r="12" spans="1:12" x14ac:dyDescent="0.25">
      <c r="B12" s="15" t="s">
        <v>8</v>
      </c>
      <c r="C12" s="16">
        <f t="shared" ref="C12:L12" si="2">C8-C10-C11</f>
        <v>10575</v>
      </c>
      <c r="D12" s="16">
        <f t="shared" si="2"/>
        <v>10100</v>
      </c>
      <c r="E12" s="16">
        <f t="shared" si="2"/>
        <v>6218</v>
      </c>
      <c r="F12" s="16">
        <f t="shared" si="2"/>
        <v>6819</v>
      </c>
      <c r="G12" s="16">
        <f t="shared" si="2"/>
        <v>8549</v>
      </c>
      <c r="H12" s="16">
        <f t="shared" si="2"/>
        <v>7579.1268300000047</v>
      </c>
      <c r="I12" s="16">
        <f t="shared" si="2"/>
        <v>7877.8897923000022</v>
      </c>
      <c r="J12" s="16">
        <f t="shared" si="2"/>
        <v>8292.9767346030021</v>
      </c>
      <c r="K12" s="16">
        <f t="shared" si="2"/>
        <v>8865.0300208585559</v>
      </c>
      <c r="L12" s="16">
        <f t="shared" si="2"/>
        <v>9526.6039298182932</v>
      </c>
    </row>
    <row r="13" spans="1:12" x14ac:dyDescent="0.25">
      <c r="B13" s="7" t="s">
        <v>9</v>
      </c>
      <c r="C13" s="17">
        <v>221</v>
      </c>
      <c r="D13" s="17">
        <v>201</v>
      </c>
      <c r="E13" s="17">
        <v>197</v>
      </c>
      <c r="F13" s="17">
        <v>201</v>
      </c>
      <c r="G13" s="17">
        <v>188</v>
      </c>
      <c r="H13" s="18">
        <f>H6*H38</f>
        <v>0</v>
      </c>
      <c r="I13" s="18">
        <f>I6*I38</f>
        <v>0</v>
      </c>
      <c r="J13" s="18">
        <f>J6*J38</f>
        <v>0</v>
      </c>
      <c r="K13" s="18">
        <f>K6*K38</f>
        <v>0</v>
      </c>
      <c r="L13" s="18">
        <f>L6*L38</f>
        <v>0</v>
      </c>
    </row>
    <row r="14" spans="1:12" x14ac:dyDescent="0.25">
      <c r="B14" s="7" t="s">
        <v>10</v>
      </c>
      <c r="C14" s="10">
        <v>381</v>
      </c>
      <c r="D14" s="10">
        <v>309</v>
      </c>
      <c r="E14" s="10">
        <v>320</v>
      </c>
      <c r="F14" s="10">
        <v>353</v>
      </c>
      <c r="G14" s="10">
        <v>857</v>
      </c>
      <c r="H14" s="11">
        <f>H6*H39</f>
        <v>378.95634150000001</v>
      </c>
      <c r="I14" s="11">
        <f>I6*I39</f>
        <v>393.89448961500005</v>
      </c>
      <c r="J14" s="11">
        <f>J6*J39</f>
        <v>414.64883673014998</v>
      </c>
      <c r="K14" s="11">
        <f>K6*K39</f>
        <v>443.25150104292754</v>
      </c>
      <c r="L14" s="11">
        <f>L6*L39</f>
        <v>476.33019649091426</v>
      </c>
    </row>
    <row r="15" spans="1:12" x14ac:dyDescent="0.25"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5">
      <c r="B16" s="15" t="s">
        <v>11</v>
      </c>
      <c r="C16" s="9">
        <f>C12-C14-C13</f>
        <v>9973</v>
      </c>
      <c r="D16" s="9">
        <f>D12-D14-D13</f>
        <v>9590</v>
      </c>
      <c r="E16" s="9">
        <f>E12-E14-E13</f>
        <v>5701</v>
      </c>
      <c r="F16" s="9">
        <f>F12-F14-F13</f>
        <v>6265</v>
      </c>
      <c r="G16" s="9">
        <f>G12-G14-G13</f>
        <v>7504</v>
      </c>
      <c r="H16" s="9">
        <f>H12-H13-H14</f>
        <v>7200.1704885000045</v>
      </c>
      <c r="I16" s="9">
        <f>I12-I13-I14</f>
        <v>7483.9953026850026</v>
      </c>
      <c r="J16" s="9">
        <f>J12-J13-J14</f>
        <v>7878.3278978728522</v>
      </c>
      <c r="K16" s="9">
        <f>K12-K13-K14</f>
        <v>8421.7785198156289</v>
      </c>
      <c r="L16" s="9">
        <f>L12-L13-L14</f>
        <v>9050.2737333273781</v>
      </c>
    </row>
    <row r="17" spans="1:12" x14ac:dyDescent="0.25">
      <c r="B17" s="7" t="s">
        <v>12</v>
      </c>
      <c r="C17" s="8">
        <v>2739</v>
      </c>
      <c r="D17" s="8">
        <v>2765</v>
      </c>
      <c r="E17" s="8">
        <v>1867</v>
      </c>
      <c r="F17" s="8">
        <v>1911</v>
      </c>
      <c r="G17" s="8">
        <v>2004</v>
      </c>
      <c r="H17" s="9">
        <f>H6*H42</f>
        <v>2021.1004880000003</v>
      </c>
      <c r="I17" s="9">
        <f>I6*I42</f>
        <v>2100.7706112800001</v>
      </c>
      <c r="J17" s="9">
        <f>J6*J42</f>
        <v>2211.4604625607999</v>
      </c>
      <c r="K17" s="9">
        <f>K6*K42</f>
        <v>2364.0080055622802</v>
      </c>
      <c r="L17" s="9">
        <f>L6*L42</f>
        <v>2540.4277146182094</v>
      </c>
    </row>
    <row r="18" spans="1:12" x14ac:dyDescent="0.25">
      <c r="B18" s="12" t="s">
        <v>13</v>
      </c>
      <c r="C18" s="19">
        <f t="shared" ref="C18:L18" si="3">C16-C17</f>
        <v>7234</v>
      </c>
      <c r="D18" s="19">
        <f t="shared" si="3"/>
        <v>6825</v>
      </c>
      <c r="E18" s="19">
        <f t="shared" si="3"/>
        <v>3834</v>
      </c>
      <c r="F18" s="19">
        <f t="shared" si="3"/>
        <v>4354</v>
      </c>
      <c r="G18" s="19">
        <f t="shared" si="3"/>
        <v>5500</v>
      </c>
      <c r="H18" s="19">
        <f t="shared" si="3"/>
        <v>5179.0700005000044</v>
      </c>
      <c r="I18" s="19">
        <f t="shared" si="3"/>
        <v>5383.2246914050029</v>
      </c>
      <c r="J18" s="19">
        <f t="shared" si="3"/>
        <v>5666.8674353120523</v>
      </c>
      <c r="K18" s="19">
        <f t="shared" si="3"/>
        <v>6057.7705142533487</v>
      </c>
      <c r="L18" s="19">
        <f t="shared" si="3"/>
        <v>6509.8460187091687</v>
      </c>
    </row>
    <row r="19" spans="1:12" x14ac:dyDescent="0.25">
      <c r="B19" s="20" t="s">
        <v>14</v>
      </c>
      <c r="C19" s="21">
        <v>159</v>
      </c>
      <c r="D19" s="21">
        <v>18</v>
      </c>
      <c r="E19" s="21">
        <v>9</v>
      </c>
      <c r="F19" s="21">
        <v>65</v>
      </c>
      <c r="G19" s="21">
        <v>106</v>
      </c>
      <c r="H19" s="22">
        <f>H18*H44</f>
        <v>88.044190008500081</v>
      </c>
      <c r="I19" s="22">
        <f>I18*I44</f>
        <v>91.51481975388505</v>
      </c>
      <c r="J19" s="22">
        <f>J18*J44</f>
        <v>96.336746400304889</v>
      </c>
      <c r="K19" s="22">
        <f>K18*K44</f>
        <v>102.98209874230693</v>
      </c>
      <c r="L19" s="22">
        <f>L18*L44</f>
        <v>110.66738231805587</v>
      </c>
    </row>
    <row r="20" spans="1:12" x14ac:dyDescent="0.25">
      <c r="B20" s="12" t="s">
        <v>15</v>
      </c>
      <c r="C20" s="9">
        <f t="shared" ref="C20:L20" si="4">C18-C19</f>
        <v>7075</v>
      </c>
      <c r="D20" s="9">
        <f t="shared" si="4"/>
        <v>6807</v>
      </c>
      <c r="E20" s="9">
        <f t="shared" si="4"/>
        <v>3825</v>
      </c>
      <c r="F20" s="9">
        <f t="shared" si="4"/>
        <v>4289</v>
      </c>
      <c r="G20" s="9">
        <f t="shared" si="4"/>
        <v>5394</v>
      </c>
      <c r="H20" s="9">
        <f t="shared" si="4"/>
        <v>5091.0258104915047</v>
      </c>
      <c r="I20" s="9">
        <f t="shared" si="4"/>
        <v>5291.7098716511182</v>
      </c>
      <c r="J20" s="9">
        <f t="shared" si="4"/>
        <v>5570.5306889117473</v>
      </c>
      <c r="K20" s="9">
        <f t="shared" si="4"/>
        <v>5954.7884155110414</v>
      </c>
      <c r="L20" s="9">
        <f t="shared" si="4"/>
        <v>6399.1786363911124</v>
      </c>
    </row>
    <row r="21" spans="1:12" outlineLevel="1" x14ac:dyDescent="0.25">
      <c r="B21" s="7" t="s">
        <v>16</v>
      </c>
      <c r="C21" s="23">
        <v>4.5941558441558445</v>
      </c>
      <c r="D21" s="23">
        <v>4.6464163822525597</v>
      </c>
      <c r="E21" s="23">
        <v>2.7108433734939759</v>
      </c>
      <c r="F21" s="23">
        <v>3.0119382022471912</v>
      </c>
      <c r="G21" s="23">
        <v>3.7641311933007677</v>
      </c>
      <c r="H21" s="24">
        <f>H20/H24</f>
        <v>3.2565370671431113</v>
      </c>
      <c r="I21" s="24">
        <f>I20/I24</f>
        <v>3.3958440096216069</v>
      </c>
      <c r="J21" s="24">
        <f>J20/J24</f>
        <v>3.6143813082896084</v>
      </c>
      <c r="K21" s="24">
        <f>K20/K24</f>
        <v>3.9219051724129166</v>
      </c>
      <c r="L21" s="24">
        <f>L20/L24</f>
        <v>4.2861687860910731</v>
      </c>
    </row>
    <row r="22" spans="1:12" ht="14.4" outlineLevel="1" thickBot="1" x14ac:dyDescent="0.3">
      <c r="B22" s="6" t="s">
        <v>17</v>
      </c>
      <c r="C22" s="25">
        <v>4.5063694267515926</v>
      </c>
      <c r="D22" s="25">
        <v>4.5623324396782845</v>
      </c>
      <c r="E22" s="25">
        <v>2.6729559748427674</v>
      </c>
      <c r="F22" s="25">
        <v>2.9805420430854759</v>
      </c>
      <c r="G22" s="25">
        <v>3.7406380027739252</v>
      </c>
      <c r="H22" s="26">
        <f>H20/H25</f>
        <v>3.2529373156160672</v>
      </c>
      <c r="I22" s="26">
        <f>I20/I25</f>
        <v>3.3920781540461831</v>
      </c>
      <c r="J22" s="26">
        <f>J20/J25</f>
        <v>3.610328740873237</v>
      </c>
      <c r="K22" s="26">
        <f>K20/K25</f>
        <v>3.9174416328196568</v>
      </c>
      <c r="L22" s="26">
        <f>L20/L25</f>
        <v>4.2812079205204778</v>
      </c>
    </row>
    <row r="23" spans="1:12" outlineLevel="1" x14ac:dyDescent="0.25">
      <c r="B23" s="7"/>
      <c r="C23" s="27"/>
      <c r="D23" s="27"/>
      <c r="E23" s="27"/>
      <c r="F23" s="27"/>
      <c r="G23" s="27"/>
      <c r="H23" s="28"/>
      <c r="I23" s="29"/>
      <c r="J23" s="29"/>
      <c r="K23" s="29"/>
      <c r="L23" s="29"/>
    </row>
    <row r="24" spans="1:12" ht="27.45" customHeight="1" outlineLevel="1" x14ac:dyDescent="0.25">
      <c r="B24" s="7" t="s">
        <v>18</v>
      </c>
      <c r="C24" s="30">
        <v>1540</v>
      </c>
      <c r="D24" s="30">
        <v>1465</v>
      </c>
      <c r="E24" s="30">
        <v>1411</v>
      </c>
      <c r="F24" s="30">
        <v>1424</v>
      </c>
      <c r="G24" s="30">
        <v>1433</v>
      </c>
      <c r="H24" s="31">
        <f>'[1]Shares Outstanding '!H11</f>
        <v>1563.325</v>
      </c>
      <c r="I24" s="31">
        <f>'[1]Shares Outstanding '!I11</f>
        <v>1558.2900323624594</v>
      </c>
      <c r="J24" s="31">
        <f>'[1]Shares Outstanding '!J11</f>
        <v>1541.2127868566874</v>
      </c>
      <c r="K24" s="31">
        <f>'[1]Shares Outstanding '!K11</f>
        <v>1518.340743523743</v>
      </c>
      <c r="L24" s="31">
        <f>'[1]Shares Outstanding '!L11</f>
        <v>1492.983350808981</v>
      </c>
    </row>
    <row r="25" spans="1:12" outlineLevel="1" x14ac:dyDescent="0.25">
      <c r="B25" s="7" t="s">
        <v>19</v>
      </c>
      <c r="C25" s="30">
        <v>1570</v>
      </c>
      <c r="D25" s="30">
        <v>1492</v>
      </c>
      <c r="E25" s="30">
        <v>1431</v>
      </c>
      <c r="F25" s="30">
        <v>1439</v>
      </c>
      <c r="G25" s="30">
        <v>1442</v>
      </c>
      <c r="H25" s="32">
        <f>'[1]Shares Outstanding '!H13</f>
        <v>1565.0550000000001</v>
      </c>
      <c r="I25" s="32">
        <f>'[1]Shares Outstanding '!I13</f>
        <v>1560.0200323624595</v>
      </c>
      <c r="J25" s="32">
        <f>'[1]Shares Outstanding '!J13</f>
        <v>1542.9427868566875</v>
      </c>
      <c r="K25" s="32">
        <f>'[1]Shares Outstanding '!K13</f>
        <v>1520.070743523743</v>
      </c>
      <c r="L25" s="32">
        <f>'[1]Shares Outstanding '!L13</f>
        <v>1494.713350808981</v>
      </c>
    </row>
    <row r="26" spans="1:12" outlineLevel="1" x14ac:dyDescent="0.25">
      <c r="B26" s="7"/>
      <c r="C26" s="33"/>
      <c r="D26" s="33"/>
      <c r="E26" s="33"/>
      <c r="F26" s="33"/>
      <c r="G26" s="33"/>
    </row>
    <row r="27" spans="1:12" outlineLevel="1" x14ac:dyDescent="0.25">
      <c r="B27" s="15" t="s">
        <v>20</v>
      </c>
      <c r="C27" s="33"/>
      <c r="D27" s="33"/>
      <c r="E27" s="33"/>
      <c r="F27" s="33"/>
      <c r="G27" s="33"/>
    </row>
    <row r="28" spans="1:12" x14ac:dyDescent="0.25">
      <c r="B28" s="7"/>
    </row>
    <row r="29" spans="1:12" x14ac:dyDescent="0.25">
      <c r="B29" s="7" t="s">
        <v>21</v>
      </c>
    </row>
    <row r="30" spans="1:12" ht="14.4" thickBot="1" x14ac:dyDescent="0.3">
      <c r="A30" s="34" t="s">
        <v>22</v>
      </c>
      <c r="C30" s="35">
        <f t="shared" ref="C30:L30" si="5">C5</f>
        <v>42735</v>
      </c>
      <c r="D30" s="35">
        <f t="shared" si="5"/>
        <v>43100</v>
      </c>
      <c r="E30" s="35">
        <f t="shared" si="5"/>
        <v>43465</v>
      </c>
      <c r="F30" s="35">
        <f t="shared" si="5"/>
        <v>43830</v>
      </c>
      <c r="G30" s="35">
        <f t="shared" si="5"/>
        <v>44196</v>
      </c>
      <c r="H30" s="35">
        <f t="shared" si="5"/>
        <v>44561</v>
      </c>
      <c r="I30" s="35">
        <f t="shared" si="5"/>
        <v>44926</v>
      </c>
      <c r="J30" s="35">
        <f t="shared" si="5"/>
        <v>45291</v>
      </c>
      <c r="K30" s="35">
        <f t="shared" si="5"/>
        <v>45657</v>
      </c>
      <c r="L30" s="35">
        <f t="shared" si="5"/>
        <v>46022</v>
      </c>
    </row>
    <row r="31" spans="1:12" x14ac:dyDescent="0.25">
      <c r="B31" s="7" t="s">
        <v>3</v>
      </c>
      <c r="C31" s="36">
        <f t="shared" ref="C31:L33" si="6">C6/C$6</f>
        <v>1</v>
      </c>
      <c r="D31" s="36">
        <f t="shared" si="6"/>
        <v>1</v>
      </c>
      <c r="E31" s="36">
        <f t="shared" si="6"/>
        <v>1</v>
      </c>
      <c r="F31" s="36">
        <f t="shared" si="6"/>
        <v>1</v>
      </c>
      <c r="G31" s="36">
        <f t="shared" si="6"/>
        <v>1</v>
      </c>
      <c r="H31" s="36">
        <f>H6/H$6</f>
        <v>1</v>
      </c>
      <c r="I31" s="36">
        <f t="shared" si="6"/>
        <v>1</v>
      </c>
      <c r="J31" s="36">
        <f t="shared" si="6"/>
        <v>1</v>
      </c>
      <c r="K31" s="36">
        <f t="shared" si="6"/>
        <v>1</v>
      </c>
      <c r="L31" s="36">
        <f t="shared" si="6"/>
        <v>1</v>
      </c>
    </row>
    <row r="32" spans="1:12" x14ac:dyDescent="0.25">
      <c r="B32" s="7" t="s">
        <v>4</v>
      </c>
      <c r="C32" s="37">
        <f t="shared" si="6"/>
        <v>0.87007319819819817</v>
      </c>
      <c r="D32" s="37">
        <f t="shared" si="6"/>
        <v>0.87358848256724453</v>
      </c>
      <c r="E32" s="37">
        <f t="shared" si="6"/>
        <v>0.90290311392801037</v>
      </c>
      <c r="F32" s="37">
        <f t="shared" si="6"/>
        <v>0.8945036688356639</v>
      </c>
      <c r="G32" s="37">
        <f t="shared" si="6"/>
        <v>0.88160182879536275</v>
      </c>
      <c r="H32" s="38">
        <v>0.88500000000000001</v>
      </c>
      <c r="I32" s="38">
        <v>0.88500000000000001</v>
      </c>
      <c r="J32" s="38">
        <v>0.88500000000000001</v>
      </c>
      <c r="K32" s="38">
        <v>0.88500000000000001</v>
      </c>
      <c r="L32" s="38">
        <v>0.88500000000000001</v>
      </c>
    </row>
    <row r="33" spans="2:12" x14ac:dyDescent="0.25">
      <c r="B33" s="39" t="s">
        <v>23</v>
      </c>
      <c r="C33" s="40">
        <f t="shared" si="6"/>
        <v>0.1299268018018018</v>
      </c>
      <c r="D33" s="40">
        <f t="shared" si="6"/>
        <v>0.12641151743275544</v>
      </c>
      <c r="E33" s="40">
        <f t="shared" si="6"/>
        <v>9.7096886071989602E-2</v>
      </c>
      <c r="F33" s="40">
        <f t="shared" si="6"/>
        <v>0.10549633116433615</v>
      </c>
      <c r="G33" s="40">
        <f t="shared" ref="G33:L33" si="7">G8/G$6</f>
        <v>0.1183981712046373</v>
      </c>
      <c r="H33" s="40">
        <f t="shared" si="7"/>
        <v>0.11500000000000003</v>
      </c>
      <c r="I33" s="40">
        <f t="shared" si="7"/>
        <v>0.115</v>
      </c>
      <c r="J33" s="40">
        <f t="shared" si="7"/>
        <v>0.11500000000000002</v>
      </c>
      <c r="K33" s="40">
        <f t="shared" si="7"/>
        <v>0.11500000000000003</v>
      </c>
      <c r="L33" s="40">
        <f t="shared" si="7"/>
        <v>0.11500000000000005</v>
      </c>
    </row>
    <row r="34" spans="2:12" x14ac:dyDescent="0.25">
      <c r="B34" s="7"/>
      <c r="C34" s="36"/>
      <c r="D34" s="36"/>
      <c r="E34" s="36"/>
      <c r="F34" s="36"/>
      <c r="G34" s="36"/>
      <c r="H34" s="36"/>
      <c r="I34" s="36"/>
      <c r="J34" s="36"/>
      <c r="K34" s="36"/>
      <c r="L34" s="36"/>
    </row>
    <row r="35" spans="2:12" x14ac:dyDescent="0.25">
      <c r="B35" s="7" t="s">
        <v>6</v>
      </c>
      <c r="C35" s="36">
        <f t="shared" ref="C35:L38" si="8">C10/C$6</f>
        <v>5.8873605748605749E-2</v>
      </c>
      <c r="D35" s="36">
        <f t="shared" si="8"/>
        <v>5.6694233041184712E-2</v>
      </c>
      <c r="E35" s="36">
        <f t="shared" si="8"/>
        <v>5.4301627348706895E-2</v>
      </c>
      <c r="F35" s="36">
        <f t="shared" si="8"/>
        <v>5.5079898278161135E-2</v>
      </c>
      <c r="G35" s="36">
        <f t="shared" si="8"/>
        <v>4.8520226966567333E-2</v>
      </c>
      <c r="H35" s="41">
        <v>5.5E-2</v>
      </c>
      <c r="I35" s="41">
        <v>5.5E-2</v>
      </c>
      <c r="J35" s="41">
        <v>5.5E-2</v>
      </c>
      <c r="K35" s="41">
        <v>5.5E-2</v>
      </c>
      <c r="L35" s="41">
        <v>5.5E-2</v>
      </c>
    </row>
    <row r="36" spans="2:12" x14ac:dyDescent="0.25">
      <c r="B36" s="7" t="s">
        <v>7</v>
      </c>
      <c r="C36" s="36">
        <f t="shared" si="8"/>
        <v>1.6757829257829258E-4</v>
      </c>
      <c r="D36" s="36">
        <f t="shared" si="8"/>
        <v>3.4343489848064399E-4</v>
      </c>
      <c r="E36" s="36">
        <f t="shared" si="8"/>
        <v>5.100340702758944E-4</v>
      </c>
      <c r="F36" s="36">
        <f t="shared" si="8"/>
        <v>7.2866646749783221E-4</v>
      </c>
      <c r="G36" s="36">
        <f t="shared" si="8"/>
        <v>8.1642650120422911E-5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</row>
    <row r="37" spans="2:12" x14ac:dyDescent="0.25">
      <c r="B37" s="15" t="s">
        <v>24</v>
      </c>
      <c r="C37" s="42">
        <f t="shared" si="8"/>
        <v>7.0885617760617761E-2</v>
      </c>
      <c r="D37" s="42">
        <f t="shared" si="8"/>
        <v>6.9373849493090084E-2</v>
      </c>
      <c r="E37" s="42">
        <f t="shared" si="8"/>
        <v>4.2285224653006818E-2</v>
      </c>
      <c r="F37" s="42">
        <f t="shared" si="8"/>
        <v>4.9687766418677178E-2</v>
      </c>
      <c r="G37" s="42">
        <f t="shared" si="8"/>
        <v>6.9796301587949541E-2</v>
      </c>
      <c r="H37" s="42">
        <f t="shared" si="8"/>
        <v>6.0000000000000032E-2</v>
      </c>
      <c r="I37" s="42">
        <f t="shared" si="8"/>
        <v>6.0000000000000012E-2</v>
      </c>
      <c r="J37" s="42">
        <f t="shared" si="8"/>
        <v>6.0000000000000019E-2</v>
      </c>
      <c r="K37" s="42">
        <f t="shared" si="8"/>
        <v>6.0000000000000032E-2</v>
      </c>
      <c r="L37" s="42">
        <f t="shared" si="8"/>
        <v>6.0000000000000053E-2</v>
      </c>
    </row>
    <row r="38" spans="2:12" x14ac:dyDescent="0.25">
      <c r="B38" s="7" t="s">
        <v>9</v>
      </c>
      <c r="C38" s="43"/>
      <c r="D38" s="43"/>
      <c r="E38" s="36">
        <f t="shared" si="8"/>
        <v>1.3396894912580161E-3</v>
      </c>
      <c r="F38" s="36">
        <f t="shared" si="8"/>
        <v>1.4646195996706427E-3</v>
      </c>
      <c r="G38" s="36">
        <f t="shared" si="8"/>
        <v>1.5348818222639506E-3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</row>
    <row r="39" spans="2:12" x14ac:dyDescent="0.25">
      <c r="B39" s="7" t="s">
        <v>10</v>
      </c>
      <c r="C39" s="37">
        <f>C14/C$6</f>
        <v>2.5538931788931787E-3</v>
      </c>
      <c r="D39" s="37">
        <f>D14/D$6</f>
        <v>2.1224276726103798E-3</v>
      </c>
      <c r="E39" s="37">
        <f>E14/E$6</f>
        <v>2.176145366510483E-3</v>
      </c>
      <c r="F39" s="37">
        <f>F14/F$6</f>
        <v>2.5721926302673479E-3</v>
      </c>
      <c r="G39" s="37">
        <f>G14/G$6</f>
        <v>6.9967751153202432E-3</v>
      </c>
      <c r="H39" s="38">
        <v>3.0000000000000001E-3</v>
      </c>
      <c r="I39" s="38">
        <v>3.0000000000000001E-3</v>
      </c>
      <c r="J39" s="38">
        <v>3.0000000000000001E-3</v>
      </c>
      <c r="K39" s="38">
        <v>3.0000000000000001E-3</v>
      </c>
      <c r="L39" s="38">
        <v>3.0000000000000001E-3</v>
      </c>
    </row>
    <row r="40" spans="2:12" x14ac:dyDescent="0.25">
      <c r="B40" s="7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1" spans="2:12" x14ac:dyDescent="0.25">
      <c r="B41" s="7" t="s">
        <v>25</v>
      </c>
      <c r="C41" s="36">
        <f t="shared" ref="C41:G43" si="9">C16/C$6</f>
        <v>6.685033247533248E-2</v>
      </c>
      <c r="D41" s="36">
        <f t="shared" si="9"/>
        <v>6.5870813528587521E-2</v>
      </c>
      <c r="E41" s="36">
        <f t="shared" si="9"/>
        <v>3.8769389795238321E-2</v>
      </c>
      <c r="F41" s="36">
        <f t="shared" si="9"/>
        <v>4.5650954188739191E-2</v>
      </c>
      <c r="G41" s="36">
        <f t="shared" si="9"/>
        <v>6.1264644650365352E-2</v>
      </c>
      <c r="H41" s="44">
        <f>H37-H38-H39</f>
        <v>5.700000000000003E-2</v>
      </c>
      <c r="I41" s="44">
        <f>I37-I38-I39</f>
        <v>5.7000000000000009E-2</v>
      </c>
      <c r="J41" s="44">
        <f>J37-J38-J39</f>
        <v>5.7000000000000016E-2</v>
      </c>
      <c r="K41" s="44">
        <f>K37-K38-K39</f>
        <v>5.700000000000003E-2</v>
      </c>
      <c r="L41" s="44">
        <f>L37-L38-L39</f>
        <v>5.7000000000000051E-2</v>
      </c>
    </row>
    <row r="42" spans="2:12" x14ac:dyDescent="0.25">
      <c r="B42" s="7" t="s">
        <v>12</v>
      </c>
      <c r="C42" s="36">
        <f t="shared" si="9"/>
        <v>1.8359877734877735E-2</v>
      </c>
      <c r="D42" s="36">
        <f t="shared" si="9"/>
        <v>1.8991949885979614E-2</v>
      </c>
      <c r="E42" s="36">
        <f t="shared" si="9"/>
        <v>1.2696448122734599E-2</v>
      </c>
      <c r="F42" s="36">
        <f t="shared" si="9"/>
        <v>1.3924816193883574E-2</v>
      </c>
      <c r="G42" s="36">
        <f t="shared" si="9"/>
        <v>1.6361187084132752E-2</v>
      </c>
      <c r="H42" s="38">
        <v>1.6E-2</v>
      </c>
      <c r="I42" s="38">
        <v>1.6E-2</v>
      </c>
      <c r="J42" s="38">
        <v>1.6E-2</v>
      </c>
      <c r="K42" s="38">
        <v>1.6E-2</v>
      </c>
      <c r="L42" s="38">
        <v>1.6E-2</v>
      </c>
    </row>
    <row r="43" spans="2:12" x14ac:dyDescent="0.25">
      <c r="B43" s="12" t="s">
        <v>26</v>
      </c>
      <c r="C43" s="45">
        <f t="shared" si="9"/>
        <v>4.8490454740454741E-2</v>
      </c>
      <c r="D43" s="45">
        <f t="shared" si="9"/>
        <v>4.6878863642607904E-2</v>
      </c>
      <c r="E43" s="45">
        <f t="shared" si="9"/>
        <v>2.6072941672503722E-2</v>
      </c>
      <c r="F43" s="45">
        <f t="shared" si="9"/>
        <v>3.1726137994855616E-2</v>
      </c>
      <c r="G43" s="45">
        <f t="shared" si="9"/>
        <v>4.4903457566232603E-2</v>
      </c>
      <c r="H43" s="45">
        <f>H41-H42</f>
        <v>4.1000000000000029E-2</v>
      </c>
      <c r="I43" s="45">
        <f>I41-I42</f>
        <v>4.1000000000000009E-2</v>
      </c>
      <c r="J43" s="45">
        <f>J41-J42</f>
        <v>4.1000000000000016E-2</v>
      </c>
      <c r="K43" s="45">
        <f>K41-K42</f>
        <v>4.1000000000000029E-2</v>
      </c>
      <c r="L43" s="45">
        <f>L41-L42</f>
        <v>4.100000000000005E-2</v>
      </c>
    </row>
    <row r="44" spans="2:12" x14ac:dyDescent="0.25">
      <c r="B44" s="20" t="s">
        <v>27</v>
      </c>
      <c r="C44" s="37">
        <f>C19/C$18</f>
        <v>2.1979541056123861E-2</v>
      </c>
      <c r="D44" s="37">
        <f>D19/D$18</f>
        <v>2.6373626373626374E-3</v>
      </c>
      <c r="E44" s="37">
        <f>E19/E$18</f>
        <v>2.3474178403755869E-3</v>
      </c>
      <c r="F44" s="37">
        <f>F19/F$18</f>
        <v>1.4928801102434544E-2</v>
      </c>
      <c r="G44" s="37">
        <f>G19/G$18</f>
        <v>1.9272727272727271E-2</v>
      </c>
      <c r="H44" s="38">
        <v>1.7000000000000001E-2</v>
      </c>
      <c r="I44" s="38">
        <v>1.7000000000000001E-2</v>
      </c>
      <c r="J44" s="38">
        <v>1.7000000000000001E-2</v>
      </c>
      <c r="K44" s="38">
        <v>1.7000000000000001E-2</v>
      </c>
      <c r="L44" s="38">
        <v>1.7000000000000001E-2</v>
      </c>
    </row>
    <row r="45" spans="2:12" x14ac:dyDescent="0.25">
      <c r="B45" s="39" t="s">
        <v>28</v>
      </c>
      <c r="C45" s="46">
        <f t="shared" ref="C45:L45" si="10">C20/C$6</f>
        <v>4.7424656799656802E-2</v>
      </c>
      <c r="D45" s="46">
        <f t="shared" si="10"/>
        <v>4.6755227079154874E-2</v>
      </c>
      <c r="E45" s="46">
        <f t="shared" si="10"/>
        <v>2.6011737584070615E-2</v>
      </c>
      <c r="F45" s="46">
        <f t="shared" si="10"/>
        <v>3.1252504790982023E-2</v>
      </c>
      <c r="G45" s="46">
        <f t="shared" si="10"/>
        <v>4.4038045474956114E-2</v>
      </c>
      <c r="H45" s="46">
        <f t="shared" si="10"/>
        <v>4.0303000000000033E-2</v>
      </c>
      <c r="I45" s="46">
        <f t="shared" si="10"/>
        <v>4.0303000000000019E-2</v>
      </c>
      <c r="J45" s="46">
        <f t="shared" si="10"/>
        <v>4.0303000000000019E-2</v>
      </c>
      <c r="K45" s="46">
        <f t="shared" si="10"/>
        <v>4.0303000000000033E-2</v>
      </c>
      <c r="L45" s="46">
        <f t="shared" si="10"/>
        <v>4.030300000000004E-2</v>
      </c>
    </row>
    <row r="47" spans="2:12" x14ac:dyDescent="0.25">
      <c r="B47" s="2" t="s">
        <v>29</v>
      </c>
      <c r="C47" s="47">
        <f>C17/C16</f>
        <v>0.27464153213676928</v>
      </c>
      <c r="D47" s="47">
        <f>D17/D16</f>
        <v>0.28832116788321166</v>
      </c>
      <c r="E47" s="47">
        <f>E17/E16</f>
        <v>0.32748640589370287</v>
      </c>
      <c r="F47" s="47">
        <f>F17/F16</f>
        <v>0.30502793296089387</v>
      </c>
      <c r="G47" s="47">
        <f>G17/G16</f>
        <v>0.26705756929637525</v>
      </c>
      <c r="H47" s="48">
        <v>0.22</v>
      </c>
      <c r="I47" s="48">
        <v>0.22</v>
      </c>
      <c r="J47" s="48">
        <v>0.22</v>
      </c>
      <c r="K47" s="48">
        <v>0.22</v>
      </c>
      <c r="L47" s="48">
        <v>0.22</v>
      </c>
    </row>
    <row r="50" spans="1:12" ht="14.4" thickBot="1" x14ac:dyDescent="0.3">
      <c r="A50" s="34" t="s">
        <v>30</v>
      </c>
      <c r="C50" s="35">
        <f t="shared" ref="C50:L50" si="11">C30</f>
        <v>42735</v>
      </c>
      <c r="D50" s="35">
        <f t="shared" si="11"/>
        <v>43100</v>
      </c>
      <c r="E50" s="35">
        <f t="shared" si="11"/>
        <v>43465</v>
      </c>
      <c r="F50" s="35">
        <f t="shared" si="11"/>
        <v>43830</v>
      </c>
      <c r="G50" s="35">
        <f t="shared" si="11"/>
        <v>44196</v>
      </c>
      <c r="H50" s="35">
        <f t="shared" si="11"/>
        <v>44561</v>
      </c>
      <c r="I50" s="35">
        <f t="shared" si="11"/>
        <v>44926</v>
      </c>
      <c r="J50" s="35">
        <f t="shared" si="11"/>
        <v>45291</v>
      </c>
      <c r="K50" s="35">
        <f t="shared" si="11"/>
        <v>45657</v>
      </c>
      <c r="L50" s="35">
        <f t="shared" si="11"/>
        <v>46022</v>
      </c>
    </row>
    <row r="51" spans="1:12" x14ac:dyDescent="0.25">
      <c r="B51" s="7" t="s">
        <v>3</v>
      </c>
      <c r="C51" s="49"/>
      <c r="D51" s="36">
        <f t="shared" ref="D51:L53" si="12">D6/C6-1</f>
        <v>-2.4104461604461558E-2</v>
      </c>
      <c r="E51" s="36">
        <f t="shared" si="12"/>
        <v>1.0035167733604355E-2</v>
      </c>
      <c r="F51" s="36">
        <f>F6/E6-1</f>
        <v>-6.6726057300627639E-2</v>
      </c>
      <c r="G51" s="36">
        <f t="shared" si="12"/>
        <v>-0.10749287728528023</v>
      </c>
      <c r="H51" s="36">
        <f t="shared" si="12"/>
        <v>3.1300000000000106E-2</v>
      </c>
      <c r="I51" s="36">
        <f t="shared" si="12"/>
        <v>3.9419179676136951E-2</v>
      </c>
      <c r="J51" s="36">
        <f t="shared" si="12"/>
        <v>5.2690117943603676E-2</v>
      </c>
      <c r="K51" s="36">
        <f t="shared" si="12"/>
        <v>6.8980452322821684E-2</v>
      </c>
      <c r="L51" s="36">
        <f t="shared" si="12"/>
        <v>7.462737378250428E-2</v>
      </c>
    </row>
    <row r="52" spans="1:12" x14ac:dyDescent="0.25">
      <c r="B52" s="7" t="s">
        <v>4</v>
      </c>
      <c r="C52" s="49"/>
      <c r="D52" s="37">
        <f t="shared" si="12"/>
        <v>-2.0161632036733157E-2</v>
      </c>
      <c r="E52" s="37">
        <f t="shared" si="12"/>
        <v>4.3928481570008726E-2</v>
      </c>
      <c r="F52" s="37">
        <f t="shared" si="12"/>
        <v>-7.5408033380783501E-2</v>
      </c>
      <c r="G52" s="37">
        <f t="shared" si="12"/>
        <v>-0.12036592021766224</v>
      </c>
      <c r="H52" s="37">
        <f t="shared" si="12"/>
        <v>3.5275189080688607E-2</v>
      </c>
      <c r="I52" s="37">
        <f>I7/H7-1</f>
        <v>3.9419179676136951E-2</v>
      </c>
      <c r="J52" s="37">
        <f t="shared" si="12"/>
        <v>5.2690117943603676E-2</v>
      </c>
      <c r="K52" s="37">
        <f t="shared" si="12"/>
        <v>6.8980452322821684E-2</v>
      </c>
      <c r="L52" s="37">
        <f t="shared" si="12"/>
        <v>7.462737378250428E-2</v>
      </c>
    </row>
    <row r="53" spans="1:12" x14ac:dyDescent="0.25">
      <c r="B53" s="12" t="s">
        <v>5</v>
      </c>
      <c r="C53" s="49"/>
      <c r="D53" s="50">
        <f t="shared" si="12"/>
        <v>-5.0508177268740684E-2</v>
      </c>
      <c r="E53" s="50">
        <f t="shared" si="12"/>
        <v>-0.22419039339274072</v>
      </c>
      <c r="F53" s="50">
        <f t="shared" si="12"/>
        <v>1.4007564084605795E-2</v>
      </c>
      <c r="G53" s="50">
        <f t="shared" si="12"/>
        <v>1.6576875259013413E-3</v>
      </c>
      <c r="H53" s="50">
        <f t="shared" si="12"/>
        <v>1.7004383878089779E-3</v>
      </c>
      <c r="I53" s="50">
        <f t="shared" si="12"/>
        <v>3.9419179676136729E-2</v>
      </c>
      <c r="J53" s="50">
        <f t="shared" si="12"/>
        <v>5.2690117943603898E-2</v>
      </c>
      <c r="K53" s="50">
        <f t="shared" si="12"/>
        <v>6.8980452322821684E-2</v>
      </c>
      <c r="L53" s="50">
        <f t="shared" si="12"/>
        <v>7.4627373782504502E-2</v>
      </c>
    </row>
    <row r="54" spans="1:12" x14ac:dyDescent="0.25">
      <c r="B54" s="7"/>
      <c r="C54" s="49"/>
      <c r="D54" s="36"/>
      <c r="E54" s="36"/>
      <c r="F54" s="36"/>
      <c r="G54" s="36"/>
      <c r="H54" s="36"/>
      <c r="I54" s="36"/>
      <c r="J54" s="36"/>
      <c r="K54" s="36"/>
      <c r="L54" s="36"/>
    </row>
    <row r="55" spans="1:12" x14ac:dyDescent="0.25">
      <c r="B55" s="7" t="s">
        <v>6</v>
      </c>
      <c r="C55" s="49"/>
      <c r="D55" s="36">
        <f t="shared" ref="D55:L57" si="13">D10/C10-1</f>
        <v>-6.0229989752931812E-2</v>
      </c>
      <c r="E55" s="36">
        <f t="shared" si="13"/>
        <v>-3.2590259268233557E-2</v>
      </c>
      <c r="F55" s="36">
        <f t="shared" si="13"/>
        <v>-5.335003130870386E-2</v>
      </c>
      <c r="G55" s="36">
        <f t="shared" si="13"/>
        <v>-0.21378489218150554</v>
      </c>
      <c r="H55" s="36">
        <f t="shared" si="13"/>
        <v>0.16902791982163889</v>
      </c>
      <c r="I55" s="36">
        <f t="shared" si="13"/>
        <v>3.9419179676136951E-2</v>
      </c>
      <c r="J55" s="36">
        <f t="shared" si="13"/>
        <v>5.2690117943603676E-2</v>
      </c>
      <c r="K55" s="36">
        <f t="shared" si="13"/>
        <v>6.8980452322821684E-2</v>
      </c>
      <c r="L55" s="36">
        <f t="shared" si="13"/>
        <v>7.462737378250428E-2</v>
      </c>
    </row>
    <row r="56" spans="1:12" x14ac:dyDescent="0.25">
      <c r="B56" s="7" t="s">
        <v>7</v>
      </c>
      <c r="C56" s="49"/>
      <c r="D56" s="36">
        <f t="shared" si="13"/>
        <v>1</v>
      </c>
      <c r="E56" s="36">
        <f t="shared" si="13"/>
        <v>0.5</v>
      </c>
      <c r="F56" s="36">
        <f t="shared" si="13"/>
        <v>0.33333333333333326</v>
      </c>
      <c r="G56" s="36">
        <f t="shared" si="13"/>
        <v>-0.9</v>
      </c>
      <c r="H56" s="36">
        <f t="shared" si="13"/>
        <v>-1</v>
      </c>
      <c r="I56" s="36">
        <f>IFERROR(I11/H11-1,0)</f>
        <v>0</v>
      </c>
      <c r="J56" s="36">
        <f>IFERROR(J11/I11-1,0)</f>
        <v>0</v>
      </c>
      <c r="K56" s="36">
        <f>IFERROR(K11/J11-1,0)</f>
        <v>0</v>
      </c>
      <c r="L56" s="36">
        <f>IFERROR(L11/K11-1,0)</f>
        <v>0</v>
      </c>
    </row>
    <row r="57" spans="1:12" x14ac:dyDescent="0.25">
      <c r="B57" s="7" t="s">
        <v>31</v>
      </c>
      <c r="C57" s="49"/>
      <c r="D57" s="51">
        <f t="shared" si="13"/>
        <v>-4.4917257683215084E-2</v>
      </c>
      <c r="E57" s="51">
        <f t="shared" si="13"/>
        <v>-0.38435643564356436</v>
      </c>
      <c r="F57" s="51">
        <f t="shared" si="13"/>
        <v>9.6654872949501369E-2</v>
      </c>
      <c r="G57" s="51">
        <f t="shared" si="13"/>
        <v>0.25370288898665483</v>
      </c>
      <c r="H57" s="51">
        <f t="shared" si="13"/>
        <v>-0.11344872733653</v>
      </c>
      <c r="I57" s="51">
        <f t="shared" si="13"/>
        <v>3.9419179676136507E-2</v>
      </c>
      <c r="J57" s="51">
        <f t="shared" si="13"/>
        <v>5.2690117943603898E-2</v>
      </c>
      <c r="K57" s="51">
        <f t="shared" si="13"/>
        <v>6.8980452322821906E-2</v>
      </c>
      <c r="L57" s="51">
        <f t="shared" si="13"/>
        <v>7.4627373782504725E-2</v>
      </c>
    </row>
    <row r="58" spans="1:12" x14ac:dyDescent="0.25">
      <c r="B58" s="7" t="s">
        <v>10</v>
      </c>
      <c r="C58" s="49"/>
      <c r="D58" s="37">
        <f t="shared" ref="D58:L58" si="14">D14/C14-1</f>
        <v>-0.1889763779527559</v>
      </c>
      <c r="E58" s="37">
        <f t="shared" si="14"/>
        <v>3.5598705501618033E-2</v>
      </c>
      <c r="F58" s="37">
        <f t="shared" si="14"/>
        <v>0.10312499999999991</v>
      </c>
      <c r="G58" s="37">
        <f t="shared" si="14"/>
        <v>1.4277620396600565</v>
      </c>
      <c r="H58" s="37">
        <f t="shared" si="14"/>
        <v>-0.55781057001166867</v>
      </c>
      <c r="I58" s="37">
        <f t="shared" si="14"/>
        <v>3.9419179676136951E-2</v>
      </c>
      <c r="J58" s="37">
        <f t="shared" si="14"/>
        <v>5.2690117943603676E-2</v>
      </c>
      <c r="K58" s="37">
        <f t="shared" si="14"/>
        <v>6.8980452322821684E-2</v>
      </c>
      <c r="L58" s="37">
        <f t="shared" si="14"/>
        <v>7.4627373782504502E-2</v>
      </c>
    </row>
    <row r="59" spans="1:12" x14ac:dyDescent="0.25">
      <c r="B59" s="7"/>
      <c r="C59" s="49"/>
      <c r="D59" s="36"/>
      <c r="E59" s="36"/>
      <c r="F59" s="36"/>
      <c r="G59" s="36"/>
      <c r="H59" s="36"/>
      <c r="I59" s="36"/>
      <c r="J59" s="36"/>
      <c r="K59" s="36"/>
      <c r="L59" s="36"/>
    </row>
    <row r="60" spans="1:12" x14ac:dyDescent="0.25">
      <c r="B60" s="7" t="s">
        <v>32</v>
      </c>
      <c r="C60" s="49"/>
      <c r="D60" s="36">
        <f t="shared" ref="D60:L64" si="15">D16/C16-1</f>
        <v>-3.8403689962899779E-2</v>
      </c>
      <c r="E60" s="36">
        <f t="shared" si="15"/>
        <v>-0.40552659019812309</v>
      </c>
      <c r="F60" s="36">
        <f t="shared" si="15"/>
        <v>9.8930012278547697E-2</v>
      </c>
      <c r="G60" s="36">
        <f t="shared" si="15"/>
        <v>0.19776536312849169</v>
      </c>
      <c r="H60" s="36">
        <f t="shared" si="15"/>
        <v>-4.0489007396054877E-2</v>
      </c>
      <c r="I60" s="36">
        <f t="shared" si="15"/>
        <v>3.9419179676136729E-2</v>
      </c>
      <c r="J60" s="36">
        <f t="shared" si="15"/>
        <v>5.2690117943603898E-2</v>
      </c>
      <c r="K60" s="36">
        <f t="shared" si="15"/>
        <v>6.8980452322821906E-2</v>
      </c>
      <c r="L60" s="36">
        <f t="shared" si="15"/>
        <v>7.4627373782504502E-2</v>
      </c>
    </row>
    <row r="61" spans="1:12" x14ac:dyDescent="0.25">
      <c r="B61" s="7" t="s">
        <v>12</v>
      </c>
      <c r="C61" s="49"/>
      <c r="D61" s="36">
        <f t="shared" si="15"/>
        <v>9.4925155166118991E-3</v>
      </c>
      <c r="E61" s="36">
        <f t="shared" si="15"/>
        <v>-0.32477396021699823</v>
      </c>
      <c r="F61" s="36">
        <f t="shared" si="15"/>
        <v>2.3567220139260936E-2</v>
      </c>
      <c r="G61" s="36">
        <f t="shared" si="15"/>
        <v>4.8665620094191508E-2</v>
      </c>
      <c r="H61" s="36">
        <f t="shared" si="15"/>
        <v>8.5331776447106211E-3</v>
      </c>
      <c r="I61" s="36">
        <f t="shared" si="15"/>
        <v>3.9419179676136951E-2</v>
      </c>
      <c r="J61" s="36">
        <f t="shared" si="15"/>
        <v>5.2690117943603676E-2</v>
      </c>
      <c r="K61" s="36">
        <f t="shared" si="15"/>
        <v>6.8980452322821684E-2</v>
      </c>
      <c r="L61" s="36">
        <f t="shared" si="15"/>
        <v>7.4627373782504502E-2</v>
      </c>
    </row>
    <row r="62" spans="1:12" x14ac:dyDescent="0.25">
      <c r="B62" s="12" t="s">
        <v>13</v>
      </c>
      <c r="C62" s="49"/>
      <c r="D62" s="45">
        <f t="shared" si="15"/>
        <v>-5.6538567873928636E-2</v>
      </c>
      <c r="E62" s="45">
        <f t="shared" si="15"/>
        <v>-0.43824175824175826</v>
      </c>
      <c r="F62" s="45">
        <f t="shared" si="15"/>
        <v>0.13562858633281172</v>
      </c>
      <c r="G62" s="45">
        <f t="shared" si="15"/>
        <v>0.26320624712907681</v>
      </c>
      <c r="H62" s="45">
        <f t="shared" si="15"/>
        <v>-5.8350908999999174E-2</v>
      </c>
      <c r="I62" s="45">
        <f t="shared" si="15"/>
        <v>3.9419179676136507E-2</v>
      </c>
      <c r="J62" s="45">
        <f t="shared" si="15"/>
        <v>5.2690117943603676E-2</v>
      </c>
      <c r="K62" s="45">
        <f t="shared" si="15"/>
        <v>6.8980452322822128E-2</v>
      </c>
      <c r="L62" s="45">
        <f t="shared" si="15"/>
        <v>7.4627373782504725E-2</v>
      </c>
    </row>
    <row r="63" spans="1:12" x14ac:dyDescent="0.25">
      <c r="B63" s="20" t="s">
        <v>14</v>
      </c>
      <c r="C63" s="49"/>
      <c r="D63" s="37">
        <f t="shared" si="15"/>
        <v>-0.8867924528301887</v>
      </c>
      <c r="E63" s="37">
        <f t="shared" si="15"/>
        <v>-0.5</v>
      </c>
      <c r="F63" s="37">
        <f t="shared" si="15"/>
        <v>6.2222222222222223</v>
      </c>
      <c r="G63" s="37">
        <f t="shared" si="15"/>
        <v>0.63076923076923075</v>
      </c>
      <c r="H63" s="37">
        <f t="shared" si="15"/>
        <v>-0.16939443388207476</v>
      </c>
      <c r="I63" s="37">
        <f t="shared" si="15"/>
        <v>3.9419179676136507E-2</v>
      </c>
      <c r="J63" s="37">
        <f t="shared" si="15"/>
        <v>5.2690117943603676E-2</v>
      </c>
      <c r="K63" s="37">
        <f t="shared" si="15"/>
        <v>6.8980452322822128E-2</v>
      </c>
      <c r="L63" s="37">
        <f t="shared" si="15"/>
        <v>7.4627373782504725E-2</v>
      </c>
    </row>
    <row r="64" spans="1:12" x14ac:dyDescent="0.25">
      <c r="B64" s="39" t="s">
        <v>15</v>
      </c>
      <c r="C64" s="49"/>
      <c r="D64" s="52">
        <f t="shared" si="15"/>
        <v>-3.7879858657243859E-2</v>
      </c>
      <c r="E64" s="52">
        <f t="shared" si="15"/>
        <v>-0.43807844865579548</v>
      </c>
      <c r="F64" s="52">
        <f t="shared" si="15"/>
        <v>0.12130718954248376</v>
      </c>
      <c r="G64" s="52">
        <f t="shared" si="15"/>
        <v>0.25763581254371659</v>
      </c>
      <c r="H64" s="52">
        <f t="shared" si="15"/>
        <v>-5.6168741102798569E-2</v>
      </c>
      <c r="I64" s="52">
        <f t="shared" si="15"/>
        <v>3.9419179676136507E-2</v>
      </c>
      <c r="J64" s="52">
        <f t="shared" si="15"/>
        <v>5.2690117943603676E-2</v>
      </c>
      <c r="K64" s="52">
        <f t="shared" si="15"/>
        <v>6.8980452322822128E-2</v>
      </c>
      <c r="L64" s="52">
        <f t="shared" si="15"/>
        <v>7.4627373782504725E-2</v>
      </c>
    </row>
    <row r="67" spans="2:12" x14ac:dyDescent="0.25">
      <c r="B67" s="53" t="s">
        <v>33</v>
      </c>
      <c r="C67" s="54">
        <f>C5</f>
        <v>42735</v>
      </c>
      <c r="D67" s="54">
        <f t="shared" ref="D67:L68" si="16">D5</f>
        <v>43100</v>
      </c>
      <c r="E67" s="54">
        <f t="shared" si="16"/>
        <v>43465</v>
      </c>
      <c r="F67" s="54">
        <f t="shared" si="16"/>
        <v>43830</v>
      </c>
      <c r="G67" s="54">
        <f t="shared" si="16"/>
        <v>44196</v>
      </c>
      <c r="H67" s="54">
        <f t="shared" si="16"/>
        <v>44561</v>
      </c>
      <c r="I67" s="54">
        <f t="shared" si="16"/>
        <v>44926</v>
      </c>
      <c r="J67" s="54">
        <f t="shared" si="16"/>
        <v>45291</v>
      </c>
      <c r="K67" s="54">
        <f t="shared" si="16"/>
        <v>45657</v>
      </c>
      <c r="L67" s="54">
        <f>L5</f>
        <v>46022</v>
      </c>
    </row>
    <row r="68" spans="2:12" x14ac:dyDescent="0.25">
      <c r="B68" s="2" t="s">
        <v>34</v>
      </c>
      <c r="C68" s="55">
        <f>C6</f>
        <v>149184</v>
      </c>
      <c r="D68" s="55">
        <f t="shared" si="16"/>
        <v>145588</v>
      </c>
      <c r="E68" s="55">
        <f t="shared" si="16"/>
        <v>147049</v>
      </c>
      <c r="F68" s="55">
        <f t="shared" si="16"/>
        <v>137237</v>
      </c>
      <c r="G68" s="55">
        <f t="shared" si="16"/>
        <v>122485</v>
      </c>
      <c r="H68" s="55">
        <f t="shared" si="16"/>
        <v>126318.78050000001</v>
      </c>
      <c r="I68" s="55">
        <f t="shared" si="16"/>
        <v>131298.16320500002</v>
      </c>
      <c r="J68" s="55">
        <f t="shared" si="16"/>
        <v>138216.27891004999</v>
      </c>
      <c r="K68" s="55">
        <f t="shared" si="16"/>
        <v>147750.50034764252</v>
      </c>
      <c r="L68" s="55">
        <f t="shared" si="16"/>
        <v>158776.73216363808</v>
      </c>
    </row>
    <row r="69" spans="2:12" x14ac:dyDescent="0.25">
      <c r="B69" s="2" t="s">
        <v>35</v>
      </c>
      <c r="C69" s="55">
        <f>C20</f>
        <v>7075</v>
      </c>
      <c r="D69" s="55">
        <f t="shared" ref="D69:L69" si="17">D20</f>
        <v>6807</v>
      </c>
      <c r="E69" s="55">
        <f t="shared" si="17"/>
        <v>3825</v>
      </c>
      <c r="F69" s="55">
        <f t="shared" si="17"/>
        <v>4289</v>
      </c>
      <c r="G69" s="55">
        <f t="shared" si="17"/>
        <v>5394</v>
      </c>
      <c r="H69" s="55">
        <f t="shared" si="17"/>
        <v>5091.0258104915047</v>
      </c>
      <c r="I69" s="55">
        <f t="shared" si="17"/>
        <v>5291.7098716511182</v>
      </c>
      <c r="J69" s="55">
        <f t="shared" si="17"/>
        <v>5570.5306889117473</v>
      </c>
      <c r="K69" s="55">
        <f t="shared" si="17"/>
        <v>5954.7884155110414</v>
      </c>
      <c r="L69" s="55">
        <f t="shared" si="17"/>
        <v>6399.1786363911124</v>
      </c>
    </row>
    <row r="70" spans="2:12" x14ac:dyDescent="0.25">
      <c r="C70" s="2">
        <v>2016</v>
      </c>
      <c r="D70" s="2">
        <f t="shared" ref="D70:L70" si="18">C70+1</f>
        <v>2017</v>
      </c>
      <c r="E70" s="2">
        <f t="shared" si="18"/>
        <v>2018</v>
      </c>
      <c r="F70" s="2">
        <f t="shared" si="18"/>
        <v>2019</v>
      </c>
      <c r="G70" s="2">
        <f t="shared" si="18"/>
        <v>2020</v>
      </c>
      <c r="H70" s="2">
        <f t="shared" si="18"/>
        <v>2021</v>
      </c>
      <c r="I70" s="2">
        <f t="shared" si="18"/>
        <v>2022</v>
      </c>
      <c r="J70" s="2">
        <f t="shared" si="18"/>
        <v>2023</v>
      </c>
      <c r="K70" s="2">
        <f t="shared" si="18"/>
        <v>2024</v>
      </c>
      <c r="L70" s="2">
        <f t="shared" si="18"/>
        <v>2025</v>
      </c>
    </row>
    <row r="71" spans="2:12" x14ac:dyDescent="0.25">
      <c r="B71" s="2" t="s">
        <v>34</v>
      </c>
      <c r="C71" s="47">
        <f>C68/$C$68</f>
        <v>1</v>
      </c>
      <c r="D71" s="47">
        <f t="shared" ref="D71:L71" si="19">D68/$C$68</f>
        <v>0.97589553839553844</v>
      </c>
      <c r="E71" s="47">
        <f t="shared" si="19"/>
        <v>0.98568881381381379</v>
      </c>
      <c r="F71" s="47">
        <f t="shared" si="19"/>
        <v>0.91991768554268549</v>
      </c>
      <c r="G71" s="47">
        <f t="shared" si="19"/>
        <v>0.82103308665808661</v>
      </c>
      <c r="H71" s="47">
        <f t="shared" si="19"/>
        <v>0.84673142227048481</v>
      </c>
      <c r="I71" s="47">
        <f t="shared" si="19"/>
        <v>0.88010888034239609</v>
      </c>
      <c r="J71" s="47">
        <f t="shared" si="19"/>
        <v>0.92648192105084992</v>
      </c>
      <c r="K71" s="47">
        <f t="shared" si="19"/>
        <v>0.99039106303385427</v>
      </c>
      <c r="L71" s="47">
        <f t="shared" si="19"/>
        <v>1.0643013470857337</v>
      </c>
    </row>
    <row r="72" spans="2:12" x14ac:dyDescent="0.25">
      <c r="B72" s="2" t="s">
        <v>35</v>
      </c>
      <c r="C72" s="47">
        <f t="shared" ref="C72:L72" si="20">C69/$C$69</f>
        <v>1</v>
      </c>
      <c r="D72" s="47">
        <f t="shared" si="20"/>
        <v>0.96212014134275614</v>
      </c>
      <c r="E72" s="47">
        <f t="shared" si="20"/>
        <v>0.54063604240282681</v>
      </c>
      <c r="F72" s="47">
        <f t="shared" si="20"/>
        <v>0.60621908127208479</v>
      </c>
      <c r="G72" s="47">
        <f t="shared" si="20"/>
        <v>0.76240282685512373</v>
      </c>
      <c r="H72" s="47">
        <f t="shared" si="20"/>
        <v>0.71957961985745644</v>
      </c>
      <c r="I72" s="47">
        <f t="shared" si="20"/>
        <v>0.74794485818390366</v>
      </c>
      <c r="J72" s="47">
        <f t="shared" si="20"/>
        <v>0.78735416097692545</v>
      </c>
      <c r="K72" s="47">
        <f t="shared" si="20"/>
        <v>0.84166620713936979</v>
      </c>
      <c r="L72" s="47">
        <f t="shared" si="20"/>
        <v>0.90447754577966255</v>
      </c>
    </row>
    <row r="75" spans="2:12" hidden="1" outlineLevel="1" x14ac:dyDescent="0.25">
      <c r="B75" s="53" t="s">
        <v>36</v>
      </c>
      <c r="C75" s="54">
        <f>C67</f>
        <v>42735</v>
      </c>
      <c r="D75" s="54">
        <f t="shared" ref="D75:L75" si="21">D67</f>
        <v>43100</v>
      </c>
      <c r="E75" s="54">
        <f t="shared" si="21"/>
        <v>43465</v>
      </c>
      <c r="F75" s="54">
        <f t="shared" si="21"/>
        <v>43830</v>
      </c>
      <c r="G75" s="54">
        <f t="shared" si="21"/>
        <v>44196</v>
      </c>
      <c r="H75" s="54">
        <f t="shared" si="21"/>
        <v>44561</v>
      </c>
      <c r="I75" s="54">
        <f t="shared" si="21"/>
        <v>44926</v>
      </c>
      <c r="J75" s="54">
        <f t="shared" si="21"/>
        <v>45291</v>
      </c>
      <c r="K75" s="54">
        <f t="shared" si="21"/>
        <v>45657</v>
      </c>
      <c r="L75" s="54">
        <f t="shared" si="21"/>
        <v>46022</v>
      </c>
    </row>
    <row r="76" spans="2:12" hidden="1" outlineLevel="1" x14ac:dyDescent="0.25">
      <c r="B76" s="2" t="s">
        <v>37</v>
      </c>
      <c r="D76" s="47">
        <f>D6/C6-1</f>
        <v>-2.4104461604461558E-2</v>
      </c>
      <c r="E76" s="47">
        <f>E6/D6-1</f>
        <v>1.0035167733604355E-2</v>
      </c>
      <c r="F76" s="47">
        <f>F6/E6-1</f>
        <v>-6.6726057300627639E-2</v>
      </c>
      <c r="G76" s="47">
        <f>G6/F6-1</f>
        <v>-0.10749287728528023</v>
      </c>
      <c r="H76" s="47"/>
      <c r="I76" s="47"/>
      <c r="J76" s="47"/>
      <c r="K76" s="47"/>
      <c r="L76" s="47"/>
    </row>
    <row r="77" spans="2:12" hidden="1" outlineLevel="1" x14ac:dyDescent="0.25">
      <c r="B77" s="2" t="s">
        <v>38</v>
      </c>
      <c r="D77" s="47">
        <f>D12/C12-1</f>
        <v>-4.4917257683215084E-2</v>
      </c>
      <c r="E77" s="47">
        <f>E12/D12-1</f>
        <v>-0.38435643564356436</v>
      </c>
      <c r="F77" s="47">
        <f>F12/E12-1</f>
        <v>9.6654872949501369E-2</v>
      </c>
      <c r="G77" s="47">
        <f>G12/F12-1</f>
        <v>0.25370288898665483</v>
      </c>
      <c r="H77" s="47"/>
      <c r="I77" s="47"/>
      <c r="J77" s="47"/>
      <c r="K77" s="47"/>
      <c r="L77" s="47"/>
    </row>
    <row r="78" spans="2:12" hidden="1" outlineLevel="1" x14ac:dyDescent="0.25">
      <c r="B78" s="2" t="s">
        <v>39</v>
      </c>
      <c r="D78" s="47">
        <f>D20/C20-1</f>
        <v>-3.7879858657243859E-2</v>
      </c>
      <c r="E78" s="47">
        <f>E20/D20-1</f>
        <v>-0.43807844865579548</v>
      </c>
      <c r="F78" s="47">
        <f>F20/E20-1</f>
        <v>0.12130718954248376</v>
      </c>
      <c r="G78" s="47">
        <f>G20/F20-1</f>
        <v>0.25763581254371659</v>
      </c>
      <c r="H78" s="47"/>
      <c r="I78" s="47"/>
      <c r="J78" s="47"/>
      <c r="K78" s="47"/>
      <c r="L78" s="47"/>
    </row>
    <row r="79" spans="2:12" hidden="1" outlineLevel="1" x14ac:dyDescent="0.25"/>
    <row r="80" spans="2:12" hidden="1" outlineLevel="1" x14ac:dyDescent="0.25">
      <c r="B80" s="2" t="s">
        <v>40</v>
      </c>
      <c r="D80" s="56">
        <f>D78/D76</f>
        <v>1.5714874399116459</v>
      </c>
      <c r="E80" s="56">
        <f>E78/E76</f>
        <v>-43.65432250711865</v>
      </c>
      <c r="F80" s="56">
        <f>F78/F76</f>
        <v>-1.8179882709980337</v>
      </c>
      <c r="G80" s="56">
        <f>G78/G76</f>
        <v>-2.3967710145107124</v>
      </c>
      <c r="H80" s="56"/>
      <c r="I80" s="56"/>
      <c r="J80" s="56"/>
      <c r="K80" s="56"/>
      <c r="L80" s="56"/>
    </row>
    <row r="81" spans="2:12" hidden="1" outlineLevel="1" x14ac:dyDescent="0.25">
      <c r="B81" s="2" t="s">
        <v>41</v>
      </c>
      <c r="D81" s="56">
        <f>D77/D76</f>
        <v>1.863441649113674</v>
      </c>
      <c r="E81" s="56">
        <f t="shared" ref="E81:G82" si="22">E77/E76</f>
        <v>-38.300947811413828</v>
      </c>
      <c r="F81" s="56">
        <f t="shared" si="22"/>
        <v>-1.4485326551519808</v>
      </c>
      <c r="G81" s="56">
        <f>G77/G76</f>
        <v>-2.3601832548713082</v>
      </c>
      <c r="H81" s="56"/>
      <c r="I81" s="56"/>
      <c r="J81" s="56"/>
      <c r="K81" s="56"/>
      <c r="L81" s="56"/>
    </row>
    <row r="82" spans="2:12" hidden="1" outlineLevel="1" x14ac:dyDescent="0.25">
      <c r="B82" s="2" t="s">
        <v>42</v>
      </c>
      <c r="D82" s="56">
        <f>D78/D77</f>
        <v>0.84332527431653515</v>
      </c>
      <c r="E82" s="56">
        <f t="shared" si="22"/>
        <v>1.1397713373064231</v>
      </c>
      <c r="F82" s="56">
        <f t="shared" si="22"/>
        <v>1.2550550824877948</v>
      </c>
      <c r="G82" s="56">
        <f t="shared" si="22"/>
        <v>1.0155020842402336</v>
      </c>
      <c r="H82" s="56"/>
      <c r="I82" s="56"/>
      <c r="J82" s="56"/>
      <c r="K82" s="56"/>
      <c r="L82" s="56"/>
    </row>
    <row r="83" spans="2:12" collapsed="1" x14ac:dyDescent="0.25"/>
    <row r="84" spans="2:12" x14ac:dyDescent="0.25">
      <c r="B84" s="57" t="s">
        <v>43</v>
      </c>
      <c r="C84" s="58"/>
      <c r="D84" s="58"/>
      <c r="E84" s="58"/>
      <c r="F84" s="58"/>
      <c r="G84" s="59"/>
      <c r="H84" s="60"/>
      <c r="I84" s="60"/>
      <c r="J84" s="60"/>
      <c r="K84" s="60"/>
      <c r="L84" s="60"/>
    </row>
    <row r="85" spans="2:12" x14ac:dyDescent="0.25">
      <c r="B85" s="61" t="s">
        <v>44</v>
      </c>
      <c r="C85" s="62"/>
      <c r="D85" s="62">
        <v>62602.84</v>
      </c>
      <c r="E85" s="62">
        <v>60290.09</v>
      </c>
      <c r="F85" s="62">
        <v>53522.43</v>
      </c>
      <c r="G85" s="62">
        <v>47769.15</v>
      </c>
      <c r="H85" s="63">
        <f>G85*(1+H86)</f>
        <v>49202.224500000004</v>
      </c>
      <c r="I85" s="63">
        <f>H85*(1+I86)</f>
        <v>51662.335725000004</v>
      </c>
      <c r="J85" s="63">
        <f>I85*(1+J86)</f>
        <v>55278.69922575001</v>
      </c>
      <c r="K85" s="63">
        <f>J85*(1+K86)</f>
        <v>60253.782156067515</v>
      </c>
      <c r="L85" s="63">
        <f>K85*(1+L86)</f>
        <v>66279.160371674268</v>
      </c>
    </row>
    <row r="86" spans="2:12" ht="14.4" x14ac:dyDescent="0.25">
      <c r="B86" s="64" t="s">
        <v>45</v>
      </c>
      <c r="C86" s="65"/>
      <c r="D86" s="65"/>
      <c r="E86" s="65">
        <f>E85/D85-1</f>
        <v>-3.6943212160981842E-2</v>
      </c>
      <c r="F86" s="65">
        <f>F85/E85-1</f>
        <v>-0.11225161548108487</v>
      </c>
      <c r="G86" s="65">
        <f>G85/F85-1</f>
        <v>-0.10749287728528023</v>
      </c>
      <c r="H86" s="66">
        <v>0.03</v>
      </c>
      <c r="I86" s="66">
        <v>0.05</v>
      </c>
      <c r="J86" s="66">
        <v>7.0000000000000007E-2</v>
      </c>
      <c r="K86" s="66">
        <v>0.09</v>
      </c>
      <c r="L86" s="66">
        <v>0.1</v>
      </c>
    </row>
    <row r="87" spans="2:12" x14ac:dyDescent="0.25">
      <c r="B87" s="61"/>
      <c r="C87" s="62"/>
      <c r="D87" s="62"/>
      <c r="E87" s="62"/>
      <c r="F87" s="62"/>
      <c r="G87" s="62"/>
      <c r="H87" s="62"/>
      <c r="I87" s="62"/>
      <c r="J87" s="62"/>
      <c r="K87" s="62"/>
      <c r="L87" s="62"/>
    </row>
    <row r="88" spans="2:12" x14ac:dyDescent="0.25">
      <c r="B88" s="61" t="s">
        <v>46</v>
      </c>
      <c r="C88" s="67"/>
      <c r="D88" s="67">
        <v>46588.160000000003</v>
      </c>
      <c r="E88" s="67">
        <v>33821.270000000004</v>
      </c>
      <c r="F88" s="67">
        <v>34309.25</v>
      </c>
      <c r="G88" s="67">
        <v>30621.25</v>
      </c>
      <c r="H88" s="68">
        <f>G88*(1+H89)</f>
        <v>31233.674999999999</v>
      </c>
      <c r="I88" s="68">
        <f>H88*(1+I89)</f>
        <v>32170.685249999999</v>
      </c>
      <c r="J88" s="68">
        <f>I88*(1+J89)</f>
        <v>33457.51266</v>
      </c>
      <c r="K88" s="68">
        <f>J88*(1+K89)</f>
        <v>35130.388293000004</v>
      </c>
      <c r="L88" s="68">
        <f>K88*(1+L89)</f>
        <v>37238.211590580009</v>
      </c>
    </row>
    <row r="89" spans="2:12" ht="14.4" x14ac:dyDescent="0.25">
      <c r="B89" s="64" t="s">
        <v>45</v>
      </c>
      <c r="C89" s="65"/>
      <c r="D89" s="65"/>
      <c r="E89" s="65">
        <f>E88/D88-1</f>
        <v>-0.27403722319147183</v>
      </c>
      <c r="F89" s="65">
        <f>F88/E88-1</f>
        <v>1.4428198586274199E-2</v>
      </c>
      <c r="G89" s="65">
        <f>G88/F88-1</f>
        <v>-0.10749287728528023</v>
      </c>
      <c r="H89" s="66">
        <v>0.02</v>
      </c>
      <c r="I89" s="66">
        <v>0.03</v>
      </c>
      <c r="J89" s="66">
        <v>0.04</v>
      </c>
      <c r="K89" s="66">
        <v>0.05</v>
      </c>
      <c r="L89" s="66">
        <v>0.06</v>
      </c>
    </row>
    <row r="90" spans="2:12" x14ac:dyDescent="0.25">
      <c r="B90" s="61"/>
      <c r="C90" s="67"/>
      <c r="D90" s="67"/>
      <c r="E90" s="67"/>
      <c r="F90" s="67"/>
      <c r="G90" s="67"/>
      <c r="H90" s="67"/>
      <c r="I90" s="67"/>
      <c r="J90" s="67"/>
      <c r="K90" s="67"/>
      <c r="L90" s="67"/>
    </row>
    <row r="91" spans="2:12" x14ac:dyDescent="0.25">
      <c r="B91" s="61" t="s">
        <v>47</v>
      </c>
      <c r="C91" s="67"/>
      <c r="D91" s="67">
        <v>18926.440000000002</v>
      </c>
      <c r="E91" s="67">
        <v>29409.800000000003</v>
      </c>
      <c r="F91" s="67">
        <v>21957.920000000002</v>
      </c>
      <c r="G91" s="67">
        <v>19597.600000000002</v>
      </c>
      <c r="H91" s="68">
        <f>G91*(1+H92)</f>
        <v>20577.480000000003</v>
      </c>
      <c r="I91" s="68">
        <f>H91*(1+I92)</f>
        <v>21400.579200000004</v>
      </c>
      <c r="J91" s="68">
        <f>I91*(1+J92)</f>
        <v>22256.602368000003</v>
      </c>
      <c r="K91" s="68">
        <f>J91*(1+K92)</f>
        <v>23591.998510080004</v>
      </c>
      <c r="L91" s="68">
        <f>K91*(1+L92)</f>
        <v>24771.598435584005</v>
      </c>
    </row>
    <row r="92" spans="2:12" ht="14.4" x14ac:dyDescent="0.25">
      <c r="B92" s="64" t="s">
        <v>45</v>
      </c>
      <c r="C92" s="65"/>
      <c r="D92" s="65"/>
      <c r="E92" s="65">
        <f>E91/D91-1</f>
        <v>0.55390025805169896</v>
      </c>
      <c r="F92" s="65">
        <f>F91/E91-1</f>
        <v>-0.25338084584050213</v>
      </c>
      <c r="G92" s="65">
        <f>G91/F91-1</f>
        <v>-0.10749287728528023</v>
      </c>
      <c r="H92" s="66">
        <v>0.05</v>
      </c>
      <c r="I92" s="66">
        <v>0.04</v>
      </c>
      <c r="J92" s="66">
        <v>0.04</v>
      </c>
      <c r="K92" s="66">
        <v>0.06</v>
      </c>
      <c r="L92" s="66">
        <v>0.05</v>
      </c>
    </row>
    <row r="93" spans="2:12" x14ac:dyDescent="0.25">
      <c r="B93" s="61"/>
      <c r="C93" s="67"/>
      <c r="D93" s="67"/>
      <c r="E93" s="67"/>
      <c r="F93" s="67"/>
      <c r="G93" s="67"/>
      <c r="H93" s="67"/>
      <c r="I93" s="67"/>
      <c r="J93" s="67"/>
      <c r="K93" s="67"/>
      <c r="L93" s="67"/>
    </row>
    <row r="94" spans="2:12" x14ac:dyDescent="0.25">
      <c r="B94" s="61" t="s">
        <v>48</v>
      </c>
      <c r="C94" s="67"/>
      <c r="D94" s="67">
        <v>8735.2799999999988</v>
      </c>
      <c r="E94" s="67">
        <v>11763.92</v>
      </c>
      <c r="F94" s="67">
        <v>13723.7</v>
      </c>
      <c r="G94" s="67">
        <v>13473.35</v>
      </c>
      <c r="H94" s="68">
        <f>G94*(1+H95)</f>
        <v>14012.284000000001</v>
      </c>
      <c r="I94" s="68">
        <f>H94*(1+I95)</f>
        <v>14432.652520000001</v>
      </c>
      <c r="J94" s="68">
        <f>I94*(1+J95)</f>
        <v>15009.958620800002</v>
      </c>
      <c r="K94" s="68">
        <f>J94*(1+K95)</f>
        <v>15760.456551840003</v>
      </c>
      <c r="L94" s="68">
        <f>K94*(1+L95)</f>
        <v>16548.479379432003</v>
      </c>
    </row>
    <row r="95" spans="2:12" ht="14.4" x14ac:dyDescent="0.25">
      <c r="B95" s="64" t="s">
        <v>45</v>
      </c>
      <c r="C95" s="65"/>
      <c r="D95" s="65"/>
      <c r="E95" s="65">
        <f>E94/D94-1</f>
        <v>0.34671355697813944</v>
      </c>
      <c r="F95" s="65">
        <f>F94/E94-1</f>
        <v>0.16659242837421551</v>
      </c>
      <c r="G95" s="65">
        <f>G94/F94-1</f>
        <v>-1.8242165013808265E-2</v>
      </c>
      <c r="H95" s="66">
        <v>0.04</v>
      </c>
      <c r="I95" s="66">
        <v>0.03</v>
      </c>
      <c r="J95" s="66">
        <v>0.04</v>
      </c>
      <c r="K95" s="66">
        <v>0.05</v>
      </c>
      <c r="L95" s="66">
        <v>0.05</v>
      </c>
    </row>
    <row r="96" spans="2:12" x14ac:dyDescent="0.25">
      <c r="B96" s="61"/>
      <c r="C96" s="67"/>
      <c r="D96" s="67"/>
      <c r="E96" s="67"/>
      <c r="F96" s="67"/>
      <c r="G96" s="67"/>
      <c r="H96" s="67"/>
      <c r="I96" s="67"/>
      <c r="J96" s="67"/>
      <c r="K96" s="67"/>
      <c r="L96" s="67"/>
    </row>
    <row r="97" spans="1:12" x14ac:dyDescent="0.25">
      <c r="B97" s="61" t="s">
        <v>49</v>
      </c>
      <c r="C97" s="67"/>
      <c r="D97" s="67">
        <v>5823.52</v>
      </c>
      <c r="E97" s="67">
        <v>5881.96</v>
      </c>
      <c r="F97" s="67">
        <v>8234.2199999999993</v>
      </c>
      <c r="G97" s="67">
        <v>4899.4000000000005</v>
      </c>
      <c r="H97" s="68">
        <f>G97*(1+H98)</f>
        <v>5046.3820000000005</v>
      </c>
      <c r="I97" s="68">
        <f>H97*(1+I98)</f>
        <v>5197.7734600000003</v>
      </c>
      <c r="J97" s="68">
        <f>I97*(1+J98)</f>
        <v>5457.6621330000007</v>
      </c>
      <c r="K97" s="68">
        <f>J97*(1+K98)</f>
        <v>5785.1218609800007</v>
      </c>
      <c r="L97" s="68">
        <f>K97*(1+L98)</f>
        <v>6132.2291726388012</v>
      </c>
    </row>
    <row r="98" spans="1:12" ht="14.4" x14ac:dyDescent="0.25">
      <c r="B98" s="64" t="s">
        <v>45</v>
      </c>
      <c r="C98" s="65"/>
      <c r="D98" s="65"/>
      <c r="E98" s="65">
        <f>E97/D97-1</f>
        <v>1.0035167733604355E-2</v>
      </c>
      <c r="F98" s="65">
        <f>F97/E97-1</f>
        <v>0.39991091404905843</v>
      </c>
      <c r="G98" s="65">
        <f>G97/F97-1</f>
        <v>-0.40499525152352001</v>
      </c>
      <c r="H98" s="66">
        <v>0.03</v>
      </c>
      <c r="I98" s="66">
        <v>0.03</v>
      </c>
      <c r="J98" s="66">
        <v>0.05</v>
      </c>
      <c r="K98" s="66">
        <v>0.06</v>
      </c>
      <c r="L98" s="66">
        <v>0.06</v>
      </c>
    </row>
    <row r="99" spans="1:12" x14ac:dyDescent="0.25">
      <c r="B99" s="61"/>
      <c r="C99" s="67"/>
      <c r="D99" s="67"/>
      <c r="E99" s="67"/>
      <c r="F99" s="67"/>
      <c r="G99" s="67"/>
      <c r="H99" s="67"/>
      <c r="I99" s="67"/>
      <c r="J99" s="67"/>
      <c r="K99" s="67"/>
      <c r="L99" s="67"/>
    </row>
    <row r="100" spans="1:12" x14ac:dyDescent="0.25">
      <c r="B100" s="69" t="s">
        <v>50</v>
      </c>
      <c r="C100" s="70">
        <f>SUM(C85:C97)</f>
        <v>0</v>
      </c>
      <c r="D100" s="70">
        <f t="shared" ref="D100:L100" si="23">D85+D88+D91+D94+D97</f>
        <v>142676.24</v>
      </c>
      <c r="E100" s="70">
        <f t="shared" si="23"/>
        <v>141167.04000000001</v>
      </c>
      <c r="F100" s="70">
        <f t="shared" si="23"/>
        <v>131747.51999999999</v>
      </c>
      <c r="G100" s="70">
        <f t="shared" si="23"/>
        <v>116360.75</v>
      </c>
      <c r="H100" s="70">
        <f t="shared" si="23"/>
        <v>120072.04550000001</v>
      </c>
      <c r="I100" s="70">
        <f t="shared" si="23"/>
        <v>124864.02615500001</v>
      </c>
      <c r="J100" s="70">
        <f t="shared" si="23"/>
        <v>131460.43500755</v>
      </c>
      <c r="K100" s="70">
        <f t="shared" si="23"/>
        <v>140521.74737196753</v>
      </c>
      <c r="L100" s="70">
        <f t="shared" si="23"/>
        <v>150969.67894990908</v>
      </c>
    </row>
    <row r="101" spans="1:12" ht="14.4" x14ac:dyDescent="0.25">
      <c r="B101" s="71"/>
      <c r="C101" s="65"/>
      <c r="D101" s="65"/>
      <c r="E101" s="65">
        <f t="shared" ref="E101:L101" si="24">E100/D100-1</f>
        <v>-1.0577794873203761E-2</v>
      </c>
      <c r="F101" s="65">
        <f t="shared" si="24"/>
        <v>-6.6726057300627861E-2</v>
      </c>
      <c r="G101" s="65">
        <f t="shared" si="24"/>
        <v>-0.11678982648022518</v>
      </c>
      <c r="H101" s="65">
        <f t="shared" si="24"/>
        <v>3.189473684210542E-2</v>
      </c>
      <c r="I101" s="65">
        <f t="shared" si="24"/>
        <v>3.9909211465877892E-2</v>
      </c>
      <c r="J101" s="65">
        <f t="shared" si="24"/>
        <v>5.2828737432841777E-2</v>
      </c>
      <c r="K101" s="65">
        <f t="shared" si="24"/>
        <v>6.8928057053037506E-2</v>
      </c>
      <c r="L101" s="65">
        <f t="shared" si="24"/>
        <v>7.4350993873463445E-2</v>
      </c>
    </row>
    <row r="102" spans="1:12" ht="14.4" x14ac:dyDescent="0.25">
      <c r="B102" s="71"/>
      <c r="C102" s="65"/>
      <c r="D102" s="65"/>
      <c r="E102" s="65"/>
      <c r="F102" s="65"/>
      <c r="G102" s="65"/>
      <c r="H102" s="65"/>
      <c r="I102" s="65"/>
      <c r="J102" s="65"/>
      <c r="K102" s="65"/>
      <c r="L102" s="65"/>
    </row>
    <row r="103" spans="1:12" x14ac:dyDescent="0.25">
      <c r="B103" s="72" t="s">
        <v>51</v>
      </c>
      <c r="C103" s="67"/>
      <c r="D103" s="67">
        <v>2911.76</v>
      </c>
      <c r="E103" s="67">
        <v>5881.96</v>
      </c>
      <c r="F103" s="67">
        <v>5489.4800000000005</v>
      </c>
      <c r="G103" s="67">
        <v>6124.25</v>
      </c>
      <c r="H103" s="68">
        <f>G103*(1+H104)</f>
        <v>6246.7349999999997</v>
      </c>
      <c r="I103" s="68">
        <f>H103*(1+I104)</f>
        <v>6434.1370500000003</v>
      </c>
      <c r="J103" s="68">
        <f>I103*(1+J104)</f>
        <v>6755.8439025000007</v>
      </c>
      <c r="K103" s="68">
        <f>J103*(1+K104)</f>
        <v>7228.7529756750009</v>
      </c>
      <c r="L103" s="68">
        <f>K103*(1+L104)</f>
        <v>7807.0532137290011</v>
      </c>
    </row>
    <row r="104" spans="1:12" ht="14.4" x14ac:dyDescent="0.25">
      <c r="B104" s="64" t="s">
        <v>45</v>
      </c>
      <c r="C104" s="65"/>
      <c r="D104" s="65"/>
      <c r="E104" s="65">
        <f>E103/D103-1</f>
        <v>1.0200703354672087</v>
      </c>
      <c r="F104" s="65">
        <f>F103/E103-1</f>
        <v>-6.6726057300627639E-2</v>
      </c>
      <c r="G104" s="65">
        <f>G103/F103-1</f>
        <v>0.11563390339339974</v>
      </c>
      <c r="H104" s="66">
        <v>0.02</v>
      </c>
      <c r="I104" s="66">
        <v>0.03</v>
      </c>
      <c r="J104" s="66">
        <v>0.05</v>
      </c>
      <c r="K104" s="66">
        <v>7.0000000000000007E-2</v>
      </c>
      <c r="L104" s="66">
        <v>0.08</v>
      </c>
    </row>
    <row r="105" spans="1:12" x14ac:dyDescent="0.25">
      <c r="B105" s="73"/>
      <c r="C105" s="67"/>
      <c r="D105" s="67"/>
      <c r="E105" s="67"/>
      <c r="F105" s="67"/>
      <c r="G105" s="67"/>
      <c r="H105" s="67"/>
      <c r="I105" s="67"/>
      <c r="J105" s="67"/>
      <c r="K105" s="67"/>
      <c r="L105" s="67"/>
    </row>
    <row r="106" spans="1:12" ht="14.4" thickBot="1" x14ac:dyDescent="0.3">
      <c r="B106" s="74" t="s">
        <v>52</v>
      </c>
      <c r="C106" s="75">
        <f t="shared" ref="C106:L106" si="25">C100+C103</f>
        <v>0</v>
      </c>
      <c r="D106" s="75">
        <f t="shared" si="25"/>
        <v>145588</v>
      </c>
      <c r="E106" s="75">
        <f t="shared" si="25"/>
        <v>147049</v>
      </c>
      <c r="F106" s="75">
        <f t="shared" si="25"/>
        <v>137237</v>
      </c>
      <c r="G106" s="75">
        <f t="shared" si="25"/>
        <v>122485</v>
      </c>
      <c r="H106" s="75">
        <f>H100+H103</f>
        <v>126318.78050000001</v>
      </c>
      <c r="I106" s="75">
        <f t="shared" si="25"/>
        <v>131298.16320500002</v>
      </c>
      <c r="J106" s="75">
        <f t="shared" si="25"/>
        <v>138216.27891004999</v>
      </c>
      <c r="K106" s="75">
        <f t="shared" si="25"/>
        <v>147750.50034764252</v>
      </c>
      <c r="L106" s="75">
        <f t="shared" si="25"/>
        <v>158776.73216363808</v>
      </c>
    </row>
    <row r="107" spans="1:12" ht="14.4" thickTop="1" x14ac:dyDescent="0.25"/>
    <row r="108" spans="1:12" x14ac:dyDescent="0.25">
      <c r="A108" s="76"/>
      <c r="B108" s="77"/>
      <c r="C108" s="77"/>
      <c r="D108" s="77"/>
      <c r="E108" s="77"/>
      <c r="F108" s="77"/>
      <c r="G108" s="77"/>
    </row>
    <row r="109" spans="1:12" ht="15.6" x14ac:dyDescent="0.3">
      <c r="A109" s="78"/>
      <c r="B109" s="77"/>
      <c r="C109" s="77"/>
      <c r="D109" s="77"/>
      <c r="E109" s="77"/>
      <c r="F109" s="77"/>
      <c r="G109" s="77"/>
    </row>
    <row r="110" spans="1:12" x14ac:dyDescent="0.25">
      <c r="A110" s="77"/>
      <c r="B110" s="77"/>
      <c r="C110" s="77"/>
      <c r="D110" s="77"/>
      <c r="E110" s="77"/>
      <c r="F110" s="77"/>
      <c r="G110" s="77"/>
    </row>
    <row r="111" spans="1:12" x14ac:dyDescent="0.25">
      <c r="A111" s="77"/>
      <c r="B111" s="77"/>
      <c r="C111" s="77"/>
      <c r="D111" s="77"/>
      <c r="E111" s="77"/>
      <c r="F111" s="77"/>
      <c r="G111" s="77"/>
    </row>
    <row r="112" spans="1:12" x14ac:dyDescent="0.25">
      <c r="A112" s="77"/>
      <c r="B112" s="77"/>
      <c r="C112" s="77"/>
      <c r="D112" s="77"/>
      <c r="E112" s="77"/>
      <c r="F112" s="77"/>
      <c r="G112" s="77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32C6-74BB-4991-9707-112ED3850B49}">
  <dimension ref="A1:S1"/>
  <sheetViews>
    <sheetView zoomScaleNormal="100" workbookViewId="0">
      <selection activeCell="C2" sqref="C2"/>
    </sheetView>
  </sheetViews>
  <sheetFormatPr defaultRowHeight="14.4" x14ac:dyDescent="0.3"/>
  <sheetData>
    <row r="1" spans="1:19" ht="22.8" x14ac:dyDescent="0.4">
      <c r="A1" s="159" t="s">
        <v>769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</row>
  </sheetData>
  <mergeCells count="1">
    <mergeCell ref="A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5EBB-196D-4D81-B045-1E1A26F347CB}">
  <dimension ref="A1:S108"/>
  <sheetViews>
    <sheetView zoomScaleNormal="100" workbookViewId="0">
      <selection activeCell="G35" sqref="G35"/>
    </sheetView>
  </sheetViews>
  <sheetFormatPr defaultRowHeight="14.4" x14ac:dyDescent="0.3"/>
  <cols>
    <col min="1" max="1" width="13.109375" customWidth="1"/>
    <col min="2" max="2" width="10.109375" bestFit="1" customWidth="1"/>
    <col min="3" max="3" width="32.77734375" customWidth="1"/>
    <col min="4" max="4" width="11.6640625" customWidth="1"/>
  </cols>
  <sheetData>
    <row r="1" spans="1:19" ht="22.8" x14ac:dyDescent="0.4">
      <c r="A1" s="159" t="s">
        <v>770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</row>
    <row r="3" spans="1:19" x14ac:dyDescent="0.3">
      <c r="A3" s="122" t="s">
        <v>348</v>
      </c>
      <c r="B3" s="109" t="s">
        <v>216</v>
      </c>
      <c r="C3" s="122" t="s">
        <v>342</v>
      </c>
      <c r="D3" s="122" t="s">
        <v>792</v>
      </c>
      <c r="E3" s="122" t="s">
        <v>768</v>
      </c>
    </row>
    <row r="4" spans="1:19" x14ac:dyDescent="0.3">
      <c r="A4" t="s">
        <v>771</v>
      </c>
      <c r="B4" s="111" t="s">
        <v>139</v>
      </c>
      <c r="C4" t="s">
        <v>793</v>
      </c>
      <c r="D4" s="129">
        <v>35454</v>
      </c>
      <c r="E4">
        <v>27</v>
      </c>
      <c r="K4" s="122"/>
      <c r="L4" s="109"/>
      <c r="M4" s="122"/>
      <c r="N4" s="122"/>
      <c r="O4" s="122"/>
    </row>
    <row r="5" spans="1:19" x14ac:dyDescent="0.3">
      <c r="A5" t="s">
        <v>142</v>
      </c>
      <c r="B5" s="111" t="s">
        <v>108</v>
      </c>
      <c r="C5" t="s">
        <v>794</v>
      </c>
      <c r="D5" s="129">
        <v>36094</v>
      </c>
      <c r="E5">
        <v>44</v>
      </c>
      <c r="L5" s="111"/>
      <c r="N5" s="129"/>
    </row>
    <row r="6" spans="1:19" x14ac:dyDescent="0.3">
      <c r="A6" t="s">
        <v>772</v>
      </c>
      <c r="B6" s="111" t="s">
        <v>140</v>
      </c>
      <c r="C6" t="s">
        <v>795</v>
      </c>
      <c r="D6" s="129">
        <v>36472</v>
      </c>
      <c r="E6">
        <v>21</v>
      </c>
      <c r="L6" s="111"/>
      <c r="N6" s="129"/>
    </row>
    <row r="7" spans="1:19" x14ac:dyDescent="0.3">
      <c r="A7" t="s">
        <v>442</v>
      </c>
      <c r="B7" s="111" t="s">
        <v>141</v>
      </c>
      <c r="C7" t="s">
        <v>796</v>
      </c>
      <c r="D7" s="129">
        <v>36832</v>
      </c>
      <c r="E7">
        <v>19</v>
      </c>
      <c r="L7" s="111"/>
      <c r="N7" s="129"/>
    </row>
    <row r="8" spans="1:19" x14ac:dyDescent="0.3">
      <c r="A8" t="s">
        <v>773</v>
      </c>
      <c r="B8" s="111" t="s">
        <v>142</v>
      </c>
      <c r="C8" t="s">
        <v>797</v>
      </c>
      <c r="D8" s="129">
        <v>37107</v>
      </c>
      <c r="E8">
        <v>43</v>
      </c>
      <c r="L8" s="111"/>
      <c r="N8" s="129"/>
    </row>
    <row r="9" spans="1:19" x14ac:dyDescent="0.3">
      <c r="A9" t="s">
        <v>774</v>
      </c>
      <c r="B9" s="111" t="s">
        <v>143</v>
      </c>
      <c r="C9" t="s">
        <v>798</v>
      </c>
      <c r="D9" s="129">
        <v>37759</v>
      </c>
      <c r="E9">
        <v>57</v>
      </c>
      <c r="L9" s="111"/>
      <c r="N9" s="129"/>
    </row>
    <row r="10" spans="1:19" x14ac:dyDescent="0.3">
      <c r="A10" t="s">
        <v>775</v>
      </c>
      <c r="B10" s="111" t="s">
        <v>144</v>
      </c>
      <c r="C10" t="s">
        <v>799</v>
      </c>
      <c r="D10" s="129">
        <v>37760</v>
      </c>
      <c r="E10">
        <v>31</v>
      </c>
      <c r="L10" s="111"/>
      <c r="N10" s="129"/>
    </row>
    <row r="11" spans="1:19" x14ac:dyDescent="0.3">
      <c r="A11" t="s">
        <v>776</v>
      </c>
      <c r="B11" s="111" t="s">
        <v>145</v>
      </c>
      <c r="C11" t="s">
        <v>800</v>
      </c>
      <c r="D11" s="129">
        <v>38394</v>
      </c>
      <c r="E11">
        <v>33</v>
      </c>
      <c r="L11" s="111"/>
      <c r="N11" s="129"/>
    </row>
    <row r="12" spans="1:19" x14ac:dyDescent="0.3">
      <c r="A12" t="s">
        <v>497</v>
      </c>
      <c r="B12" s="111" t="s">
        <v>146</v>
      </c>
      <c r="C12" t="s">
        <v>801</v>
      </c>
      <c r="D12" s="129">
        <v>38816</v>
      </c>
      <c r="E12">
        <v>38</v>
      </c>
      <c r="L12" s="111"/>
      <c r="N12" s="129"/>
    </row>
    <row r="13" spans="1:19" x14ac:dyDescent="0.3">
      <c r="A13" t="s">
        <v>777</v>
      </c>
      <c r="B13" s="111" t="s">
        <v>147</v>
      </c>
      <c r="C13" t="s">
        <v>802</v>
      </c>
      <c r="D13" s="129">
        <v>39232</v>
      </c>
      <c r="E13">
        <v>45</v>
      </c>
      <c r="L13" s="111"/>
      <c r="N13" s="129"/>
    </row>
    <row r="14" spans="1:19" x14ac:dyDescent="0.3">
      <c r="A14" t="s">
        <v>778</v>
      </c>
      <c r="B14" s="111" t="s">
        <v>148</v>
      </c>
      <c r="C14" t="s">
        <v>803</v>
      </c>
      <c r="D14" s="145">
        <v>41196</v>
      </c>
      <c r="E14">
        <v>19</v>
      </c>
      <c r="L14" s="111"/>
      <c r="N14" s="129"/>
    </row>
    <row r="15" spans="1:19" x14ac:dyDescent="0.3">
      <c r="A15" t="s">
        <v>779</v>
      </c>
      <c r="B15" s="111" t="s">
        <v>149</v>
      </c>
      <c r="C15" t="s">
        <v>804</v>
      </c>
      <c r="D15" s="145">
        <v>38912</v>
      </c>
      <c r="E15">
        <v>25</v>
      </c>
      <c r="L15" s="111"/>
      <c r="N15" s="145"/>
    </row>
    <row r="16" spans="1:19" x14ac:dyDescent="0.3">
      <c r="A16" t="s">
        <v>780</v>
      </c>
      <c r="B16" s="111" t="s">
        <v>150</v>
      </c>
      <c r="C16" t="s">
        <v>805</v>
      </c>
      <c r="D16" s="145">
        <v>43334</v>
      </c>
      <c r="E16">
        <v>22</v>
      </c>
      <c r="L16" s="111"/>
      <c r="N16" s="145"/>
    </row>
    <row r="17" spans="1:14" x14ac:dyDescent="0.3">
      <c r="A17" t="s">
        <v>781</v>
      </c>
      <c r="B17" s="111" t="s">
        <v>151</v>
      </c>
      <c r="C17" t="s">
        <v>806</v>
      </c>
      <c r="D17" s="129">
        <v>36472</v>
      </c>
      <c r="E17">
        <v>54</v>
      </c>
      <c r="L17" s="111"/>
      <c r="N17" s="145"/>
    </row>
    <row r="18" spans="1:14" x14ac:dyDescent="0.3">
      <c r="A18" t="s">
        <v>771</v>
      </c>
      <c r="B18" s="111" t="s">
        <v>139</v>
      </c>
      <c r="C18" t="s">
        <v>793</v>
      </c>
      <c r="D18" s="129">
        <v>35454</v>
      </c>
      <c r="E18">
        <v>27</v>
      </c>
      <c r="L18" s="111"/>
      <c r="N18" s="129"/>
    </row>
    <row r="19" spans="1:14" x14ac:dyDescent="0.3">
      <c r="A19" t="s">
        <v>782</v>
      </c>
      <c r="B19" s="111" t="s">
        <v>152</v>
      </c>
      <c r="C19" t="s">
        <v>807</v>
      </c>
      <c r="D19" s="129">
        <v>36832</v>
      </c>
      <c r="E19">
        <v>51</v>
      </c>
      <c r="L19" s="111"/>
      <c r="N19" s="129"/>
    </row>
    <row r="20" spans="1:14" x14ac:dyDescent="0.3">
      <c r="A20" t="s">
        <v>783</v>
      </c>
      <c r="B20" s="111" t="s">
        <v>153</v>
      </c>
      <c r="C20" t="s">
        <v>808</v>
      </c>
      <c r="D20" s="129">
        <v>37107</v>
      </c>
      <c r="E20">
        <v>27</v>
      </c>
      <c r="L20" s="111"/>
      <c r="N20" s="129"/>
    </row>
    <row r="21" spans="1:14" x14ac:dyDescent="0.3">
      <c r="A21" t="s">
        <v>784</v>
      </c>
      <c r="B21" s="111" t="s">
        <v>154</v>
      </c>
      <c r="C21" t="s">
        <v>809</v>
      </c>
      <c r="D21" s="129">
        <v>37759</v>
      </c>
      <c r="E21">
        <v>44</v>
      </c>
      <c r="L21" s="111"/>
      <c r="N21" s="129"/>
    </row>
    <row r="22" spans="1:14" x14ac:dyDescent="0.3">
      <c r="A22" t="s">
        <v>785</v>
      </c>
      <c r="B22" s="111" t="s">
        <v>155</v>
      </c>
      <c r="C22" t="s">
        <v>810</v>
      </c>
      <c r="D22" s="129">
        <v>38394</v>
      </c>
      <c r="E22">
        <v>21</v>
      </c>
      <c r="L22" s="111"/>
      <c r="N22" s="129"/>
    </row>
    <row r="23" spans="1:14" x14ac:dyDescent="0.3">
      <c r="A23" t="s">
        <v>786</v>
      </c>
      <c r="B23" s="111" t="s">
        <v>156</v>
      </c>
      <c r="C23" t="s">
        <v>811</v>
      </c>
      <c r="D23" s="129">
        <v>38394</v>
      </c>
      <c r="E23">
        <v>19</v>
      </c>
      <c r="L23" s="111"/>
      <c r="N23" s="129"/>
    </row>
    <row r="24" spans="1:14" x14ac:dyDescent="0.3">
      <c r="A24" t="s">
        <v>787</v>
      </c>
      <c r="B24" s="111" t="s">
        <v>157</v>
      </c>
      <c r="C24" t="s">
        <v>812</v>
      </c>
      <c r="D24" s="145">
        <v>41196</v>
      </c>
      <c r="E24">
        <v>59</v>
      </c>
      <c r="L24" s="111"/>
      <c r="N24" s="129"/>
    </row>
    <row r="25" spans="1:14" x14ac:dyDescent="0.3">
      <c r="A25" t="s">
        <v>788</v>
      </c>
      <c r="B25" s="111" t="s">
        <v>158</v>
      </c>
      <c r="C25" t="s">
        <v>813</v>
      </c>
      <c r="D25" s="145">
        <v>38912</v>
      </c>
      <c r="E25">
        <v>33</v>
      </c>
      <c r="L25" s="111"/>
      <c r="N25" s="145"/>
    </row>
    <row r="26" spans="1:14" x14ac:dyDescent="0.3">
      <c r="A26" t="s">
        <v>442</v>
      </c>
      <c r="B26" s="111" t="s">
        <v>141</v>
      </c>
      <c r="C26" t="s">
        <v>796</v>
      </c>
      <c r="D26" s="129">
        <v>36832</v>
      </c>
      <c r="E26">
        <v>19</v>
      </c>
      <c r="L26" s="111"/>
      <c r="N26" s="145"/>
    </row>
    <row r="27" spans="1:14" x14ac:dyDescent="0.3">
      <c r="A27" t="s">
        <v>789</v>
      </c>
      <c r="B27" s="111" t="s">
        <v>159</v>
      </c>
      <c r="C27" t="s">
        <v>814</v>
      </c>
      <c r="D27" s="145">
        <v>43334</v>
      </c>
      <c r="E27">
        <v>41</v>
      </c>
      <c r="L27" s="111"/>
      <c r="N27" s="129"/>
    </row>
    <row r="28" spans="1:14" x14ac:dyDescent="0.3">
      <c r="A28" t="s">
        <v>790</v>
      </c>
      <c r="B28" s="111" t="s">
        <v>160</v>
      </c>
      <c r="C28" t="s">
        <v>815</v>
      </c>
      <c r="D28" s="145">
        <v>44823</v>
      </c>
      <c r="E28">
        <v>40</v>
      </c>
      <c r="L28" s="111"/>
      <c r="N28" s="145"/>
    </row>
    <row r="29" spans="1:14" x14ac:dyDescent="0.3">
      <c r="A29" t="s">
        <v>791</v>
      </c>
      <c r="B29" s="111" t="s">
        <v>161</v>
      </c>
      <c r="C29" t="s">
        <v>816</v>
      </c>
      <c r="D29" s="145">
        <v>44823</v>
      </c>
      <c r="E29">
        <v>39</v>
      </c>
      <c r="L29" s="111"/>
      <c r="N29" s="145"/>
    </row>
    <row r="30" spans="1:14" x14ac:dyDescent="0.3">
      <c r="A30" s="111" t="s">
        <v>186</v>
      </c>
      <c r="B30" s="111" t="s">
        <v>213</v>
      </c>
      <c r="C30" t="s">
        <v>817</v>
      </c>
      <c r="D30" s="145">
        <v>44823</v>
      </c>
      <c r="E30">
        <v>27</v>
      </c>
      <c r="L30" s="111"/>
      <c r="N30" s="145"/>
    </row>
    <row r="31" spans="1:14" x14ac:dyDescent="0.3">
      <c r="A31" s="111" t="s">
        <v>185</v>
      </c>
      <c r="B31" s="111" t="s">
        <v>212</v>
      </c>
      <c r="C31" t="s">
        <v>818</v>
      </c>
      <c r="D31" s="145">
        <v>44823</v>
      </c>
      <c r="E31">
        <v>44</v>
      </c>
      <c r="K31" s="111"/>
      <c r="L31" s="111"/>
      <c r="N31" s="145"/>
    </row>
    <row r="32" spans="1:14" x14ac:dyDescent="0.3">
      <c r="A32" s="111" t="s">
        <v>184</v>
      </c>
      <c r="B32" s="111" t="s">
        <v>211</v>
      </c>
      <c r="C32" t="s">
        <v>819</v>
      </c>
      <c r="D32" s="145">
        <v>44823</v>
      </c>
      <c r="E32">
        <v>21</v>
      </c>
      <c r="K32" s="111"/>
      <c r="L32" s="111"/>
      <c r="N32" s="145"/>
    </row>
    <row r="33" spans="1:14" x14ac:dyDescent="0.3">
      <c r="A33" s="111" t="s">
        <v>183</v>
      </c>
      <c r="B33" s="111" t="s">
        <v>210</v>
      </c>
      <c r="C33" t="s">
        <v>820</v>
      </c>
      <c r="D33" s="145">
        <v>44823</v>
      </c>
      <c r="E33">
        <v>19</v>
      </c>
      <c r="K33" s="111"/>
      <c r="L33" s="111"/>
      <c r="N33" s="145"/>
    </row>
    <row r="34" spans="1:14" x14ac:dyDescent="0.3">
      <c r="A34" s="111" t="s">
        <v>182</v>
      </c>
      <c r="B34" s="111" t="s">
        <v>209</v>
      </c>
      <c r="C34" t="s">
        <v>821</v>
      </c>
      <c r="D34" s="145">
        <v>44823</v>
      </c>
      <c r="E34">
        <v>47</v>
      </c>
      <c r="K34" s="111"/>
      <c r="L34" s="111"/>
      <c r="N34" s="145"/>
    </row>
    <row r="35" spans="1:14" x14ac:dyDescent="0.3">
      <c r="A35" s="111" t="s">
        <v>181</v>
      </c>
      <c r="B35" s="111" t="s">
        <v>208</v>
      </c>
      <c r="C35" t="s">
        <v>822</v>
      </c>
      <c r="D35" s="145">
        <v>44823</v>
      </c>
      <c r="E35">
        <v>44</v>
      </c>
      <c r="K35" s="111"/>
      <c r="L35" s="111"/>
      <c r="N35" s="145"/>
    </row>
    <row r="36" spans="1:14" x14ac:dyDescent="0.3">
      <c r="A36" s="111" t="s">
        <v>180</v>
      </c>
      <c r="B36" s="111" t="s">
        <v>207</v>
      </c>
      <c r="C36" t="s">
        <v>823</v>
      </c>
      <c r="D36" s="145">
        <v>44823</v>
      </c>
      <c r="E36">
        <v>32</v>
      </c>
      <c r="K36" s="111"/>
      <c r="L36" s="111"/>
      <c r="N36" s="145"/>
    </row>
    <row r="37" spans="1:14" x14ac:dyDescent="0.3">
      <c r="A37" s="111" t="s">
        <v>179</v>
      </c>
      <c r="B37" s="111" t="s">
        <v>206</v>
      </c>
      <c r="C37" t="s">
        <v>824</v>
      </c>
      <c r="D37" s="145">
        <v>44823</v>
      </c>
      <c r="E37">
        <v>23</v>
      </c>
      <c r="K37" s="111"/>
      <c r="L37" s="111"/>
      <c r="N37" s="145"/>
    </row>
    <row r="38" spans="1:14" ht="28.8" x14ac:dyDescent="0.3">
      <c r="A38" s="111" t="s">
        <v>178</v>
      </c>
      <c r="B38" s="111" t="s">
        <v>205</v>
      </c>
      <c r="C38" t="s">
        <v>825</v>
      </c>
      <c r="D38" s="145">
        <v>44823</v>
      </c>
      <c r="E38">
        <v>31</v>
      </c>
      <c r="K38" s="111"/>
      <c r="L38" s="111"/>
      <c r="N38" s="145"/>
    </row>
    <row r="39" spans="1:14" x14ac:dyDescent="0.3">
      <c r="A39" s="111" t="s">
        <v>177</v>
      </c>
      <c r="B39" s="111" t="s">
        <v>204</v>
      </c>
      <c r="C39" t="s">
        <v>826</v>
      </c>
      <c r="D39" s="145">
        <v>44823</v>
      </c>
      <c r="E39">
        <v>33</v>
      </c>
      <c r="K39" s="111"/>
      <c r="L39" s="111"/>
      <c r="N39" s="145"/>
    </row>
    <row r="40" spans="1:14" x14ac:dyDescent="0.3">
      <c r="A40" s="111" t="s">
        <v>176</v>
      </c>
      <c r="B40" s="111" t="s">
        <v>203</v>
      </c>
      <c r="C40" t="s">
        <v>827</v>
      </c>
      <c r="D40" s="129">
        <v>36472</v>
      </c>
      <c r="E40">
        <v>38</v>
      </c>
      <c r="K40" s="111"/>
      <c r="L40" s="111"/>
      <c r="N40" s="145"/>
    </row>
    <row r="41" spans="1:14" x14ac:dyDescent="0.3">
      <c r="A41" s="111" t="s">
        <v>175</v>
      </c>
      <c r="B41" s="111" t="s">
        <v>202</v>
      </c>
      <c r="C41" t="s">
        <v>828</v>
      </c>
      <c r="D41" s="129">
        <v>36832</v>
      </c>
      <c r="E41">
        <v>24</v>
      </c>
      <c r="K41" s="111"/>
      <c r="L41" s="111"/>
      <c r="N41" s="129"/>
    </row>
    <row r="42" spans="1:14" x14ac:dyDescent="0.3">
      <c r="A42" s="111" t="s">
        <v>174</v>
      </c>
      <c r="B42" s="111" t="s">
        <v>201</v>
      </c>
      <c r="C42" t="s">
        <v>829</v>
      </c>
      <c r="D42" s="129">
        <v>37107</v>
      </c>
      <c r="E42">
        <v>28</v>
      </c>
      <c r="K42" s="111"/>
      <c r="L42" s="111"/>
      <c r="N42" s="129"/>
    </row>
    <row r="43" spans="1:14" x14ac:dyDescent="0.3">
      <c r="A43" s="111" t="s">
        <v>173</v>
      </c>
      <c r="B43" s="111" t="s">
        <v>200</v>
      </c>
      <c r="C43" t="s">
        <v>830</v>
      </c>
      <c r="D43" s="129">
        <v>36472</v>
      </c>
      <c r="E43">
        <v>27</v>
      </c>
      <c r="K43" s="111"/>
      <c r="L43" s="111"/>
      <c r="N43" s="129"/>
    </row>
    <row r="44" spans="1:14" x14ac:dyDescent="0.3">
      <c r="A44" s="111" t="s">
        <v>172</v>
      </c>
      <c r="B44" s="111" t="s">
        <v>199</v>
      </c>
      <c r="C44" t="s">
        <v>831</v>
      </c>
      <c r="D44" s="129">
        <v>36832</v>
      </c>
      <c r="E44">
        <v>44</v>
      </c>
      <c r="K44" s="111"/>
      <c r="L44" s="111"/>
      <c r="N44" s="129"/>
    </row>
    <row r="45" spans="1:14" x14ac:dyDescent="0.3">
      <c r="A45" s="111" t="s">
        <v>171</v>
      </c>
      <c r="B45" s="111" t="s">
        <v>198</v>
      </c>
      <c r="C45" t="s">
        <v>832</v>
      </c>
      <c r="D45" s="129">
        <v>37107</v>
      </c>
      <c r="E45">
        <v>21</v>
      </c>
      <c r="K45" s="111"/>
      <c r="L45" s="111"/>
      <c r="N45" s="129"/>
    </row>
    <row r="46" spans="1:14" x14ac:dyDescent="0.3">
      <c r="A46" s="111" t="s">
        <v>170</v>
      </c>
      <c r="B46" s="111" t="s">
        <v>197</v>
      </c>
      <c r="C46" t="s">
        <v>833</v>
      </c>
      <c r="D46" s="129">
        <v>36472</v>
      </c>
      <c r="E46">
        <v>19</v>
      </c>
      <c r="K46" s="111"/>
      <c r="L46" s="111"/>
      <c r="N46" s="129"/>
    </row>
    <row r="47" spans="1:14" x14ac:dyDescent="0.3">
      <c r="A47" s="111" t="s">
        <v>169</v>
      </c>
      <c r="B47" s="111" t="s">
        <v>196</v>
      </c>
      <c r="C47" t="s">
        <v>834</v>
      </c>
      <c r="D47" s="129">
        <v>36832</v>
      </c>
      <c r="E47">
        <v>29</v>
      </c>
      <c r="K47" s="111"/>
      <c r="L47" s="111"/>
      <c r="N47" s="129"/>
    </row>
    <row r="48" spans="1:14" x14ac:dyDescent="0.3">
      <c r="A48" s="111" t="s">
        <v>168</v>
      </c>
      <c r="B48" s="111" t="s">
        <v>195</v>
      </c>
      <c r="C48" t="s">
        <v>835</v>
      </c>
      <c r="D48" s="129">
        <v>37107</v>
      </c>
      <c r="E48">
        <v>31</v>
      </c>
      <c r="K48" s="111"/>
      <c r="L48" s="111"/>
      <c r="N48" s="129"/>
    </row>
    <row r="49" spans="1:14" x14ac:dyDescent="0.3">
      <c r="A49" s="111" t="s">
        <v>167</v>
      </c>
      <c r="B49" s="111" t="s">
        <v>194</v>
      </c>
      <c r="C49" t="s">
        <v>836</v>
      </c>
      <c r="D49" s="129">
        <v>36472</v>
      </c>
      <c r="E49">
        <v>33</v>
      </c>
      <c r="K49" s="111"/>
      <c r="L49" s="111"/>
      <c r="N49" s="129"/>
    </row>
    <row r="50" spans="1:14" x14ac:dyDescent="0.3">
      <c r="A50" s="111" t="s">
        <v>166</v>
      </c>
      <c r="B50" s="111" t="s">
        <v>193</v>
      </c>
      <c r="C50" t="s">
        <v>837</v>
      </c>
      <c r="D50" s="129">
        <v>36832</v>
      </c>
      <c r="E50">
        <v>38</v>
      </c>
      <c r="K50" s="111"/>
      <c r="L50" s="111"/>
      <c r="N50" s="129"/>
    </row>
    <row r="51" spans="1:14" x14ac:dyDescent="0.3">
      <c r="A51" s="111" t="s">
        <v>165</v>
      </c>
      <c r="B51" s="111" t="s">
        <v>192</v>
      </c>
      <c r="C51" t="s">
        <v>838</v>
      </c>
      <c r="D51" s="129">
        <v>37107</v>
      </c>
      <c r="E51">
        <v>27</v>
      </c>
      <c r="K51" s="111"/>
      <c r="L51" s="111"/>
      <c r="N51" s="129"/>
    </row>
    <row r="52" spans="1:14" x14ac:dyDescent="0.3">
      <c r="A52" s="111" t="s">
        <v>164</v>
      </c>
      <c r="B52" s="111" t="s">
        <v>191</v>
      </c>
      <c r="C52" t="s">
        <v>839</v>
      </c>
      <c r="D52" s="129">
        <v>36472</v>
      </c>
      <c r="E52">
        <v>44</v>
      </c>
      <c r="K52" s="111"/>
      <c r="L52" s="111"/>
      <c r="N52" s="129"/>
    </row>
    <row r="53" spans="1:14" x14ac:dyDescent="0.3">
      <c r="A53" s="111" t="s">
        <v>163</v>
      </c>
      <c r="B53" s="111" t="s">
        <v>190</v>
      </c>
      <c r="C53" t="s">
        <v>840</v>
      </c>
      <c r="D53" s="129">
        <v>36832</v>
      </c>
      <c r="E53">
        <v>21</v>
      </c>
      <c r="K53" s="111"/>
      <c r="L53" s="111"/>
      <c r="N53" s="129"/>
    </row>
    <row r="54" spans="1:14" x14ac:dyDescent="0.3">
      <c r="A54" s="111" t="s">
        <v>162</v>
      </c>
      <c r="B54" s="111" t="s">
        <v>189</v>
      </c>
      <c r="C54" t="s">
        <v>841</v>
      </c>
      <c r="D54" s="129">
        <v>37107</v>
      </c>
      <c r="E54">
        <v>19</v>
      </c>
      <c r="K54" s="111"/>
      <c r="L54" s="111"/>
      <c r="N54" s="129"/>
    </row>
    <row r="55" spans="1:14" x14ac:dyDescent="0.3">
      <c r="B55" s="111"/>
      <c r="K55" s="111"/>
      <c r="L55" s="111"/>
      <c r="N55" s="129"/>
    </row>
    <row r="56" spans="1:14" x14ac:dyDescent="0.3">
      <c r="B56" s="111"/>
    </row>
    <row r="57" spans="1:14" x14ac:dyDescent="0.3">
      <c r="A57" s="122"/>
      <c r="B57" s="109"/>
      <c r="C57" s="122"/>
      <c r="D57" s="122"/>
      <c r="E57" s="122"/>
    </row>
    <row r="58" spans="1:14" x14ac:dyDescent="0.3">
      <c r="B58" s="111"/>
      <c r="D58" s="129"/>
    </row>
    <row r="59" spans="1:14" x14ac:dyDescent="0.3">
      <c r="B59" s="111"/>
      <c r="D59" s="129"/>
    </row>
    <row r="60" spans="1:14" x14ac:dyDescent="0.3">
      <c r="B60" s="111"/>
      <c r="D60" s="129"/>
    </row>
    <row r="61" spans="1:14" x14ac:dyDescent="0.3">
      <c r="B61" s="111"/>
      <c r="D61" s="129"/>
    </row>
    <row r="62" spans="1:14" x14ac:dyDescent="0.3">
      <c r="B62" s="111"/>
      <c r="D62" s="129"/>
    </row>
    <row r="63" spans="1:14" x14ac:dyDescent="0.3">
      <c r="B63" s="111"/>
      <c r="D63" s="129"/>
    </row>
    <row r="64" spans="1:14" x14ac:dyDescent="0.3">
      <c r="B64" s="111"/>
      <c r="D64" s="129"/>
    </row>
    <row r="65" spans="2:4" x14ac:dyDescent="0.3">
      <c r="B65" s="111"/>
      <c r="D65" s="129"/>
    </row>
    <row r="66" spans="2:4" x14ac:dyDescent="0.3">
      <c r="B66" s="111"/>
      <c r="D66" s="129"/>
    </row>
    <row r="67" spans="2:4" x14ac:dyDescent="0.3">
      <c r="B67" s="111"/>
      <c r="D67" s="129"/>
    </row>
    <row r="68" spans="2:4" x14ac:dyDescent="0.3">
      <c r="B68" s="111"/>
      <c r="D68" s="145"/>
    </row>
    <row r="69" spans="2:4" x14ac:dyDescent="0.3">
      <c r="B69" s="111"/>
      <c r="D69" s="145"/>
    </row>
    <row r="70" spans="2:4" x14ac:dyDescent="0.3">
      <c r="B70" s="111"/>
      <c r="D70" s="145"/>
    </row>
    <row r="71" spans="2:4" x14ac:dyDescent="0.3">
      <c r="B71" s="111"/>
      <c r="D71" s="129"/>
    </row>
    <row r="72" spans="2:4" x14ac:dyDescent="0.3">
      <c r="B72" s="111"/>
      <c r="D72" s="129"/>
    </row>
    <row r="73" spans="2:4" x14ac:dyDescent="0.3">
      <c r="B73" s="111"/>
      <c r="D73" s="129"/>
    </row>
    <row r="74" spans="2:4" x14ac:dyDescent="0.3">
      <c r="B74" s="111"/>
      <c r="D74" s="129"/>
    </row>
    <row r="75" spans="2:4" x14ac:dyDescent="0.3">
      <c r="B75" s="111"/>
      <c r="D75" s="129"/>
    </row>
    <row r="76" spans="2:4" x14ac:dyDescent="0.3">
      <c r="B76" s="111"/>
      <c r="D76" s="129"/>
    </row>
    <row r="77" spans="2:4" x14ac:dyDescent="0.3">
      <c r="B77" s="111"/>
      <c r="D77" s="145"/>
    </row>
    <row r="78" spans="2:4" x14ac:dyDescent="0.3">
      <c r="B78" s="111"/>
      <c r="D78" s="145"/>
    </row>
    <row r="79" spans="2:4" x14ac:dyDescent="0.3">
      <c r="B79" s="111"/>
      <c r="D79" s="145"/>
    </row>
    <row r="80" spans="2:4" x14ac:dyDescent="0.3">
      <c r="B80" s="111"/>
      <c r="D80" s="145"/>
    </row>
    <row r="81" spans="1:4" x14ac:dyDescent="0.3">
      <c r="B81" s="111"/>
      <c r="D81" s="145"/>
    </row>
    <row r="82" spans="1:4" x14ac:dyDescent="0.3">
      <c r="A82" s="111"/>
      <c r="B82" s="111"/>
      <c r="D82" s="145"/>
    </row>
    <row r="83" spans="1:4" x14ac:dyDescent="0.3">
      <c r="A83" s="111"/>
      <c r="B83" s="111"/>
      <c r="D83" s="145"/>
    </row>
    <row r="84" spans="1:4" x14ac:dyDescent="0.3">
      <c r="A84" s="111"/>
      <c r="B84" s="111"/>
      <c r="D84" s="145"/>
    </row>
    <row r="85" spans="1:4" x14ac:dyDescent="0.3">
      <c r="A85" s="111"/>
      <c r="B85" s="111"/>
      <c r="D85" s="145"/>
    </row>
    <row r="86" spans="1:4" x14ac:dyDescent="0.3">
      <c r="A86" s="111"/>
      <c r="B86" s="111"/>
      <c r="D86" s="145"/>
    </row>
    <row r="87" spans="1:4" x14ac:dyDescent="0.3">
      <c r="A87" s="111"/>
      <c r="B87" s="111"/>
      <c r="D87" s="145"/>
    </row>
    <row r="88" spans="1:4" x14ac:dyDescent="0.3">
      <c r="A88" s="111"/>
      <c r="B88" s="111"/>
      <c r="D88" s="145"/>
    </row>
    <row r="89" spans="1:4" x14ac:dyDescent="0.3">
      <c r="A89" s="111"/>
      <c r="B89" s="111"/>
      <c r="D89" s="145"/>
    </row>
    <row r="90" spans="1:4" x14ac:dyDescent="0.3">
      <c r="A90" s="111"/>
      <c r="B90" s="111"/>
      <c r="D90" s="145"/>
    </row>
    <row r="91" spans="1:4" x14ac:dyDescent="0.3">
      <c r="A91" s="111"/>
      <c r="B91" s="111"/>
      <c r="D91" s="145"/>
    </row>
    <row r="92" spans="1:4" x14ac:dyDescent="0.3">
      <c r="A92" s="111"/>
      <c r="B92" s="111"/>
      <c r="D92" s="129"/>
    </row>
    <row r="93" spans="1:4" x14ac:dyDescent="0.3">
      <c r="A93" s="111"/>
      <c r="B93" s="111"/>
      <c r="D93" s="129"/>
    </row>
    <row r="94" spans="1:4" x14ac:dyDescent="0.3">
      <c r="A94" s="111"/>
      <c r="B94" s="111"/>
      <c r="D94" s="129"/>
    </row>
    <row r="95" spans="1:4" x14ac:dyDescent="0.3">
      <c r="A95" s="111"/>
      <c r="B95" s="111"/>
      <c r="D95" s="129"/>
    </row>
    <row r="96" spans="1:4" x14ac:dyDescent="0.3">
      <c r="A96" s="111"/>
      <c r="B96" s="111"/>
      <c r="D96" s="129"/>
    </row>
    <row r="97" spans="1:4" x14ac:dyDescent="0.3">
      <c r="A97" s="111"/>
      <c r="B97" s="111"/>
      <c r="D97" s="129"/>
    </row>
    <row r="98" spans="1:4" x14ac:dyDescent="0.3">
      <c r="A98" s="111"/>
      <c r="B98" s="111"/>
      <c r="D98" s="129"/>
    </row>
    <row r="99" spans="1:4" x14ac:dyDescent="0.3">
      <c r="A99" s="111"/>
      <c r="B99" s="111"/>
      <c r="D99" s="129"/>
    </row>
    <row r="100" spans="1:4" x14ac:dyDescent="0.3">
      <c r="A100" s="111"/>
      <c r="B100" s="111"/>
      <c r="D100" s="129"/>
    </row>
    <row r="101" spans="1:4" x14ac:dyDescent="0.3">
      <c r="A101" s="111"/>
      <c r="B101" s="111"/>
      <c r="D101" s="129"/>
    </row>
    <row r="102" spans="1:4" x14ac:dyDescent="0.3">
      <c r="A102" s="111"/>
      <c r="B102" s="111"/>
      <c r="D102" s="129"/>
    </row>
    <row r="103" spans="1:4" x14ac:dyDescent="0.3">
      <c r="A103" s="111"/>
      <c r="B103" s="111"/>
      <c r="D103" s="129"/>
    </row>
    <row r="104" spans="1:4" x14ac:dyDescent="0.3">
      <c r="A104" s="111"/>
      <c r="B104" s="111"/>
      <c r="D104" s="129"/>
    </row>
    <row r="105" spans="1:4" x14ac:dyDescent="0.3">
      <c r="A105" s="111"/>
      <c r="B105" s="111"/>
      <c r="D105" s="129"/>
    </row>
    <row r="106" spans="1:4" x14ac:dyDescent="0.3">
      <c r="A106" s="111"/>
      <c r="B106" s="111"/>
      <c r="D106" s="129"/>
    </row>
    <row r="107" spans="1:4" x14ac:dyDescent="0.3">
      <c r="A107" s="111"/>
      <c r="B107" s="111"/>
      <c r="D107" s="129"/>
    </row>
    <row r="108" spans="1:4" x14ac:dyDescent="0.3">
      <c r="A108" s="111"/>
      <c r="B108" s="111"/>
      <c r="D108" s="129"/>
    </row>
  </sheetData>
  <mergeCells count="1">
    <mergeCell ref="A1:S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AEB-8F91-45BA-AAC3-39340376EFFD}">
  <dimension ref="A1:S110"/>
  <sheetViews>
    <sheetView zoomScaleNormal="100" workbookViewId="0">
      <selection activeCell="O22" sqref="O22"/>
    </sheetView>
  </sheetViews>
  <sheetFormatPr defaultRowHeight="14.4" x14ac:dyDescent="0.3"/>
  <cols>
    <col min="1" max="1" width="13.109375" customWidth="1"/>
    <col min="2" max="2" width="10.109375" bestFit="1" customWidth="1"/>
    <col min="3" max="3" width="32.77734375" customWidth="1"/>
    <col min="4" max="4" width="11.6640625" customWidth="1"/>
    <col min="6" max="6" width="13.33203125" bestFit="1" customWidth="1"/>
    <col min="8" max="8" width="12.77734375" bestFit="1" customWidth="1"/>
  </cols>
  <sheetData>
    <row r="1" spans="1:19" ht="22.8" x14ac:dyDescent="0.4">
      <c r="A1" s="159" t="s">
        <v>894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</row>
    <row r="3" spans="1:19" x14ac:dyDescent="0.3">
      <c r="A3" s="122" t="s">
        <v>348</v>
      </c>
      <c r="B3" s="109" t="s">
        <v>216</v>
      </c>
      <c r="C3" s="122" t="s">
        <v>342</v>
      </c>
      <c r="D3" s="122" t="s">
        <v>792</v>
      </c>
      <c r="E3" s="122" t="s">
        <v>768</v>
      </c>
      <c r="F3" s="122" t="s">
        <v>127</v>
      </c>
      <c r="G3" s="122" t="s">
        <v>215</v>
      </c>
      <c r="H3" s="122" t="s">
        <v>893</v>
      </c>
    </row>
    <row r="4" spans="1:19" x14ac:dyDescent="0.3">
      <c r="A4" t="s">
        <v>771</v>
      </c>
      <c r="B4" s="111" t="s">
        <v>139</v>
      </c>
      <c r="C4" t="s">
        <v>793</v>
      </c>
      <c r="D4" s="129">
        <v>35454</v>
      </c>
      <c r="E4">
        <v>27</v>
      </c>
      <c r="F4" t="s">
        <v>843</v>
      </c>
      <c r="G4" t="s">
        <v>844</v>
      </c>
      <c r="H4" s="108">
        <v>63000</v>
      </c>
      <c r="L4" s="109"/>
      <c r="M4" s="122"/>
      <c r="N4" s="122"/>
      <c r="O4" s="122"/>
    </row>
    <row r="5" spans="1:19" x14ac:dyDescent="0.3">
      <c r="A5" t="s">
        <v>142</v>
      </c>
      <c r="B5" s="111" t="s">
        <v>108</v>
      </c>
      <c r="C5" t="s">
        <v>794</v>
      </c>
      <c r="D5" s="129">
        <v>36094</v>
      </c>
      <c r="E5">
        <v>44</v>
      </c>
      <c r="F5" t="s">
        <v>843</v>
      </c>
      <c r="G5" t="s">
        <v>872</v>
      </c>
      <c r="H5" s="108">
        <v>59000</v>
      </c>
      <c r="L5" s="111"/>
      <c r="N5" s="129"/>
    </row>
    <row r="6" spans="1:19" x14ac:dyDescent="0.3">
      <c r="A6" t="s">
        <v>772</v>
      </c>
      <c r="B6" s="111" t="s">
        <v>140</v>
      </c>
      <c r="C6" t="s">
        <v>795</v>
      </c>
      <c r="D6" s="129">
        <v>36472</v>
      </c>
      <c r="E6">
        <v>21</v>
      </c>
      <c r="F6" t="s">
        <v>34</v>
      </c>
      <c r="G6" t="s">
        <v>880</v>
      </c>
      <c r="H6" s="108">
        <v>58000</v>
      </c>
      <c r="L6" s="111"/>
      <c r="N6" s="129"/>
    </row>
    <row r="7" spans="1:19" x14ac:dyDescent="0.3">
      <c r="A7" t="s">
        <v>442</v>
      </c>
      <c r="B7" s="111" t="s">
        <v>141</v>
      </c>
      <c r="C7" t="s">
        <v>796</v>
      </c>
      <c r="D7" s="129">
        <v>36832</v>
      </c>
      <c r="E7">
        <v>19</v>
      </c>
      <c r="F7" t="s">
        <v>132</v>
      </c>
      <c r="G7" t="s">
        <v>845</v>
      </c>
      <c r="H7" s="108">
        <v>61000</v>
      </c>
      <c r="L7" s="111"/>
      <c r="N7" s="129"/>
    </row>
    <row r="8" spans="1:19" x14ac:dyDescent="0.3">
      <c r="A8" t="s">
        <v>773</v>
      </c>
      <c r="B8" s="111" t="s">
        <v>142</v>
      </c>
      <c r="C8" t="s">
        <v>797</v>
      </c>
      <c r="D8" s="129">
        <v>37107</v>
      </c>
      <c r="E8">
        <v>43</v>
      </c>
      <c r="F8" t="s">
        <v>131</v>
      </c>
      <c r="G8" t="s">
        <v>856</v>
      </c>
      <c r="H8" s="108">
        <v>67000</v>
      </c>
      <c r="L8" s="111"/>
      <c r="N8" s="129"/>
    </row>
    <row r="9" spans="1:19" x14ac:dyDescent="0.3">
      <c r="A9" t="s">
        <v>774</v>
      </c>
      <c r="B9" s="111" t="s">
        <v>143</v>
      </c>
      <c r="C9" t="s">
        <v>798</v>
      </c>
      <c r="D9" s="129">
        <v>37759</v>
      </c>
      <c r="E9">
        <v>57</v>
      </c>
      <c r="F9" t="s">
        <v>132</v>
      </c>
      <c r="G9" t="s">
        <v>846</v>
      </c>
      <c r="H9" s="108">
        <v>83000</v>
      </c>
      <c r="L9" s="111"/>
      <c r="N9" s="129"/>
    </row>
    <row r="10" spans="1:19" x14ac:dyDescent="0.3">
      <c r="A10" t="s">
        <v>775</v>
      </c>
      <c r="B10" s="111" t="s">
        <v>144</v>
      </c>
      <c r="C10" t="s">
        <v>799</v>
      </c>
      <c r="D10" s="129">
        <v>37760</v>
      </c>
      <c r="E10">
        <v>31</v>
      </c>
      <c r="F10" t="s">
        <v>842</v>
      </c>
      <c r="G10" t="s">
        <v>862</v>
      </c>
      <c r="H10" s="108">
        <v>55000</v>
      </c>
      <c r="L10" s="111"/>
      <c r="N10" s="129"/>
    </row>
    <row r="11" spans="1:19" x14ac:dyDescent="0.3">
      <c r="A11" t="s">
        <v>776</v>
      </c>
      <c r="B11" s="111" t="s">
        <v>145</v>
      </c>
      <c r="C11" t="s">
        <v>800</v>
      </c>
      <c r="D11" s="129">
        <v>38394</v>
      </c>
      <c r="E11">
        <v>33</v>
      </c>
      <c r="F11" t="s">
        <v>843</v>
      </c>
      <c r="G11" t="s">
        <v>873</v>
      </c>
      <c r="H11" s="108">
        <v>77000</v>
      </c>
      <c r="L11" s="111"/>
      <c r="N11" s="129"/>
    </row>
    <row r="12" spans="1:19" x14ac:dyDescent="0.3">
      <c r="A12" t="s">
        <v>497</v>
      </c>
      <c r="B12" s="111" t="s">
        <v>146</v>
      </c>
      <c r="C12" t="s">
        <v>801</v>
      </c>
      <c r="D12" s="129">
        <v>38816</v>
      </c>
      <c r="E12">
        <v>38</v>
      </c>
      <c r="F12" t="s">
        <v>132</v>
      </c>
      <c r="G12" t="s">
        <v>847</v>
      </c>
      <c r="H12" s="108">
        <v>113000</v>
      </c>
      <c r="L12" s="111"/>
      <c r="N12" s="129"/>
    </row>
    <row r="13" spans="1:19" x14ac:dyDescent="0.3">
      <c r="A13" t="s">
        <v>777</v>
      </c>
      <c r="B13" s="111" t="s">
        <v>147</v>
      </c>
      <c r="C13" t="s">
        <v>802</v>
      </c>
      <c r="D13" s="129">
        <v>39232</v>
      </c>
      <c r="E13">
        <v>45</v>
      </c>
      <c r="F13" t="s">
        <v>34</v>
      </c>
      <c r="G13" t="s">
        <v>881</v>
      </c>
      <c r="H13" s="108">
        <v>79000</v>
      </c>
      <c r="L13" s="111"/>
      <c r="N13" s="129"/>
    </row>
    <row r="14" spans="1:19" x14ac:dyDescent="0.3">
      <c r="A14" t="s">
        <v>778</v>
      </c>
      <c r="B14" s="111" t="s">
        <v>148</v>
      </c>
      <c r="C14" t="s">
        <v>803</v>
      </c>
      <c r="D14" s="145">
        <v>41196</v>
      </c>
      <c r="E14">
        <v>19</v>
      </c>
      <c r="F14" t="s">
        <v>34</v>
      </c>
      <c r="G14" t="s">
        <v>882</v>
      </c>
      <c r="H14" s="108">
        <v>60000</v>
      </c>
      <c r="L14" s="111"/>
      <c r="N14" s="129"/>
    </row>
    <row r="15" spans="1:19" x14ac:dyDescent="0.3">
      <c r="A15" t="s">
        <v>779</v>
      </c>
      <c r="B15" s="111" t="s">
        <v>149</v>
      </c>
      <c r="C15" t="s">
        <v>804</v>
      </c>
      <c r="D15" s="145">
        <v>38912</v>
      </c>
      <c r="E15">
        <v>25</v>
      </c>
      <c r="F15" t="s">
        <v>842</v>
      </c>
      <c r="G15" t="s">
        <v>863</v>
      </c>
      <c r="H15" s="108">
        <v>73000</v>
      </c>
      <c r="L15" s="111"/>
      <c r="N15" s="145"/>
    </row>
    <row r="16" spans="1:19" x14ac:dyDescent="0.3">
      <c r="A16" t="s">
        <v>780</v>
      </c>
      <c r="B16" s="111" t="s">
        <v>150</v>
      </c>
      <c r="C16" t="s">
        <v>805</v>
      </c>
      <c r="D16" s="145">
        <v>43334</v>
      </c>
      <c r="E16">
        <v>22</v>
      </c>
      <c r="F16" t="s">
        <v>131</v>
      </c>
      <c r="G16" t="s">
        <v>857</v>
      </c>
      <c r="H16" s="108">
        <v>69000</v>
      </c>
      <c r="L16" s="111"/>
      <c r="N16" s="145"/>
    </row>
    <row r="17" spans="1:14" x14ac:dyDescent="0.3">
      <c r="A17" t="s">
        <v>781</v>
      </c>
      <c r="B17" s="111" t="s">
        <v>151</v>
      </c>
      <c r="C17" t="s">
        <v>806</v>
      </c>
      <c r="D17" s="129">
        <v>36472</v>
      </c>
      <c r="E17">
        <v>54</v>
      </c>
      <c r="F17" t="s">
        <v>132</v>
      </c>
      <c r="G17" t="s">
        <v>848</v>
      </c>
      <c r="H17" s="108">
        <v>67000</v>
      </c>
      <c r="L17" s="111"/>
      <c r="N17" s="145"/>
    </row>
    <row r="18" spans="1:14" x14ac:dyDescent="0.3">
      <c r="A18" t="s">
        <v>771</v>
      </c>
      <c r="B18" s="111" t="s">
        <v>139</v>
      </c>
      <c r="C18" t="s">
        <v>793</v>
      </c>
      <c r="D18" s="129">
        <v>35454</v>
      </c>
      <c r="E18">
        <v>27</v>
      </c>
      <c r="F18" t="s">
        <v>843</v>
      </c>
      <c r="G18" t="s">
        <v>844</v>
      </c>
      <c r="H18" s="108">
        <v>63000</v>
      </c>
      <c r="L18" s="111"/>
      <c r="N18" s="129"/>
    </row>
    <row r="19" spans="1:14" x14ac:dyDescent="0.3">
      <c r="A19" t="s">
        <v>782</v>
      </c>
      <c r="B19" s="111" t="s">
        <v>152</v>
      </c>
      <c r="C19" t="s">
        <v>807</v>
      </c>
      <c r="D19" s="129">
        <v>36832</v>
      </c>
      <c r="E19">
        <v>51</v>
      </c>
      <c r="F19" t="s">
        <v>34</v>
      </c>
      <c r="G19" t="s">
        <v>883</v>
      </c>
      <c r="H19" s="108">
        <v>103000</v>
      </c>
      <c r="L19" s="111"/>
      <c r="N19" s="129"/>
    </row>
    <row r="20" spans="1:14" x14ac:dyDescent="0.3">
      <c r="A20" t="s">
        <v>783</v>
      </c>
      <c r="B20" s="111" t="s">
        <v>153</v>
      </c>
      <c r="C20" t="s">
        <v>808</v>
      </c>
      <c r="D20" s="129">
        <v>37107</v>
      </c>
      <c r="E20">
        <v>27</v>
      </c>
      <c r="F20" t="s">
        <v>842</v>
      </c>
      <c r="G20" t="s">
        <v>864</v>
      </c>
      <c r="H20" s="108">
        <v>59000</v>
      </c>
      <c r="L20" s="111"/>
      <c r="N20" s="129"/>
    </row>
    <row r="21" spans="1:14" x14ac:dyDescent="0.3">
      <c r="A21" t="s">
        <v>784</v>
      </c>
      <c r="B21" s="111" t="s">
        <v>154</v>
      </c>
      <c r="C21" t="s">
        <v>809</v>
      </c>
      <c r="D21" s="129">
        <v>37759</v>
      </c>
      <c r="E21">
        <v>44</v>
      </c>
      <c r="F21" t="s">
        <v>34</v>
      </c>
      <c r="G21" t="s">
        <v>884</v>
      </c>
      <c r="H21" s="108">
        <v>107500</v>
      </c>
      <c r="L21" s="111"/>
      <c r="N21" s="129"/>
    </row>
    <row r="22" spans="1:14" x14ac:dyDescent="0.3">
      <c r="A22" t="s">
        <v>785</v>
      </c>
      <c r="B22" s="111" t="s">
        <v>155</v>
      </c>
      <c r="C22" t="s">
        <v>810</v>
      </c>
      <c r="D22" s="129">
        <v>38394</v>
      </c>
      <c r="E22">
        <v>21</v>
      </c>
      <c r="F22" t="s">
        <v>843</v>
      </c>
      <c r="G22" t="s">
        <v>874</v>
      </c>
      <c r="H22" s="108">
        <v>83000</v>
      </c>
      <c r="L22" s="111"/>
      <c r="N22" s="129"/>
    </row>
    <row r="23" spans="1:14" x14ac:dyDescent="0.3">
      <c r="A23" t="s">
        <v>786</v>
      </c>
      <c r="B23" s="111" t="s">
        <v>156</v>
      </c>
      <c r="C23" t="s">
        <v>811</v>
      </c>
      <c r="D23" s="129">
        <v>38394</v>
      </c>
      <c r="E23">
        <v>19</v>
      </c>
      <c r="F23" t="s">
        <v>34</v>
      </c>
      <c r="G23" t="s">
        <v>885</v>
      </c>
      <c r="H23" s="108">
        <v>60000</v>
      </c>
      <c r="L23" s="111"/>
      <c r="N23" s="129"/>
    </row>
    <row r="24" spans="1:14" x14ac:dyDescent="0.3">
      <c r="A24" t="s">
        <v>787</v>
      </c>
      <c r="B24" s="111" t="s">
        <v>157</v>
      </c>
      <c r="C24" t="s">
        <v>812</v>
      </c>
      <c r="D24" s="145">
        <v>41196</v>
      </c>
      <c r="E24">
        <v>59</v>
      </c>
      <c r="F24" t="s">
        <v>132</v>
      </c>
      <c r="G24" t="s">
        <v>849</v>
      </c>
      <c r="H24" s="108">
        <v>63000</v>
      </c>
      <c r="L24" s="111"/>
      <c r="N24" s="129"/>
    </row>
    <row r="25" spans="1:14" x14ac:dyDescent="0.3">
      <c r="A25" t="s">
        <v>788</v>
      </c>
      <c r="B25" s="111" t="s">
        <v>158</v>
      </c>
      <c r="C25" t="s">
        <v>813</v>
      </c>
      <c r="D25" s="145">
        <v>38912</v>
      </c>
      <c r="E25">
        <v>33</v>
      </c>
      <c r="F25" t="s">
        <v>842</v>
      </c>
      <c r="G25" t="s">
        <v>865</v>
      </c>
      <c r="H25" s="108">
        <v>54500</v>
      </c>
      <c r="L25" s="111"/>
      <c r="N25" s="145"/>
    </row>
    <row r="26" spans="1:14" x14ac:dyDescent="0.3">
      <c r="A26" t="s">
        <v>442</v>
      </c>
      <c r="B26" s="111" t="s">
        <v>141</v>
      </c>
      <c r="C26" t="s">
        <v>796</v>
      </c>
      <c r="D26" s="129">
        <v>36832</v>
      </c>
      <c r="E26">
        <v>19</v>
      </c>
      <c r="F26" t="s">
        <v>132</v>
      </c>
      <c r="G26" t="s">
        <v>845</v>
      </c>
      <c r="H26" s="108">
        <v>61000</v>
      </c>
      <c r="L26" s="111"/>
      <c r="N26" s="145"/>
    </row>
    <row r="27" spans="1:14" x14ac:dyDescent="0.3">
      <c r="A27" t="s">
        <v>784</v>
      </c>
      <c r="B27" s="111" t="s">
        <v>154</v>
      </c>
      <c r="C27" t="s">
        <v>809</v>
      </c>
      <c r="D27" s="129">
        <v>37759</v>
      </c>
      <c r="E27">
        <v>44</v>
      </c>
      <c r="F27" t="s">
        <v>34</v>
      </c>
      <c r="G27" t="s">
        <v>884</v>
      </c>
      <c r="H27" s="108">
        <v>107500</v>
      </c>
      <c r="L27" s="111"/>
      <c r="N27" s="129"/>
    </row>
    <row r="28" spans="1:14" x14ac:dyDescent="0.3">
      <c r="A28" t="s">
        <v>789</v>
      </c>
      <c r="B28" s="111" t="s">
        <v>159</v>
      </c>
      <c r="C28" t="s">
        <v>814</v>
      </c>
      <c r="D28" s="145">
        <v>43334</v>
      </c>
      <c r="E28">
        <v>41</v>
      </c>
      <c r="F28" t="s">
        <v>34</v>
      </c>
      <c r="G28" t="s">
        <v>886</v>
      </c>
      <c r="H28" s="108">
        <v>62300</v>
      </c>
      <c r="L28" s="111"/>
      <c r="N28" s="129"/>
    </row>
    <row r="29" spans="1:14" x14ac:dyDescent="0.3">
      <c r="A29" t="s">
        <v>790</v>
      </c>
      <c r="B29" s="111" t="s">
        <v>160</v>
      </c>
      <c r="C29" t="s">
        <v>815</v>
      </c>
      <c r="D29" s="145">
        <v>44823</v>
      </c>
      <c r="E29">
        <v>40</v>
      </c>
      <c r="F29" t="s">
        <v>132</v>
      </c>
      <c r="G29" t="s">
        <v>850</v>
      </c>
      <c r="H29" s="108">
        <v>78000</v>
      </c>
      <c r="L29" s="111"/>
      <c r="N29" s="145"/>
    </row>
    <row r="30" spans="1:14" x14ac:dyDescent="0.3">
      <c r="A30" t="s">
        <v>791</v>
      </c>
      <c r="B30" s="111" t="s">
        <v>161</v>
      </c>
      <c r="C30" t="s">
        <v>816</v>
      </c>
      <c r="D30" s="145">
        <v>44823</v>
      </c>
      <c r="E30">
        <v>39</v>
      </c>
      <c r="F30" t="s">
        <v>842</v>
      </c>
      <c r="G30" t="s">
        <v>866</v>
      </c>
      <c r="H30" s="108">
        <v>60000</v>
      </c>
      <c r="L30" s="111"/>
      <c r="N30" s="145"/>
    </row>
    <row r="31" spans="1:14" x14ac:dyDescent="0.3">
      <c r="A31" s="111" t="s">
        <v>186</v>
      </c>
      <c r="B31" s="111" t="s">
        <v>213</v>
      </c>
      <c r="C31" t="s">
        <v>817</v>
      </c>
      <c r="D31" s="145">
        <v>44823</v>
      </c>
      <c r="E31">
        <v>27</v>
      </c>
      <c r="F31" t="s">
        <v>843</v>
      </c>
      <c r="G31" t="s">
        <v>875</v>
      </c>
      <c r="H31" s="108">
        <v>65000</v>
      </c>
      <c r="L31" s="111"/>
      <c r="N31" s="145"/>
    </row>
    <row r="32" spans="1:14" x14ac:dyDescent="0.3">
      <c r="A32" s="111" t="s">
        <v>185</v>
      </c>
      <c r="B32" s="111" t="s">
        <v>212</v>
      </c>
      <c r="C32" t="s">
        <v>818</v>
      </c>
      <c r="D32" s="145">
        <v>44823</v>
      </c>
      <c r="E32">
        <v>44</v>
      </c>
      <c r="F32" t="s">
        <v>34</v>
      </c>
      <c r="G32" t="s">
        <v>887</v>
      </c>
      <c r="H32" s="108">
        <v>115000</v>
      </c>
      <c r="K32" s="111"/>
      <c r="L32" s="111"/>
      <c r="N32" s="145"/>
    </row>
    <row r="33" spans="1:14" x14ac:dyDescent="0.3">
      <c r="A33" s="111" t="s">
        <v>184</v>
      </c>
      <c r="B33" s="111" t="s">
        <v>211</v>
      </c>
      <c r="C33" t="s">
        <v>819</v>
      </c>
      <c r="D33" s="145">
        <v>44823</v>
      </c>
      <c r="E33">
        <v>21</v>
      </c>
      <c r="F33" t="s">
        <v>843</v>
      </c>
      <c r="G33" t="s">
        <v>876</v>
      </c>
      <c r="H33" s="108">
        <v>88000</v>
      </c>
      <c r="K33" s="111"/>
      <c r="L33" s="111"/>
      <c r="N33" s="145"/>
    </row>
    <row r="34" spans="1:14" x14ac:dyDescent="0.3">
      <c r="A34" s="111" t="s">
        <v>183</v>
      </c>
      <c r="B34" s="111" t="s">
        <v>210</v>
      </c>
      <c r="C34" t="s">
        <v>820</v>
      </c>
      <c r="D34" s="145">
        <v>44823</v>
      </c>
      <c r="E34">
        <v>19</v>
      </c>
      <c r="F34" t="s">
        <v>132</v>
      </c>
      <c r="G34" t="s">
        <v>851</v>
      </c>
      <c r="H34" s="108">
        <v>61000</v>
      </c>
      <c r="K34" s="111"/>
      <c r="L34" s="111"/>
      <c r="N34" s="145"/>
    </row>
    <row r="35" spans="1:14" x14ac:dyDescent="0.3">
      <c r="A35" s="111" t="s">
        <v>182</v>
      </c>
      <c r="B35" s="111" t="s">
        <v>209</v>
      </c>
      <c r="C35" t="s">
        <v>821</v>
      </c>
      <c r="D35" s="145">
        <v>44823</v>
      </c>
      <c r="E35">
        <v>47</v>
      </c>
      <c r="F35" t="s">
        <v>842</v>
      </c>
      <c r="G35" t="s">
        <v>867</v>
      </c>
      <c r="H35" s="108">
        <v>62300</v>
      </c>
      <c r="K35" s="111"/>
      <c r="L35" s="111"/>
      <c r="N35" s="145"/>
    </row>
    <row r="36" spans="1:14" x14ac:dyDescent="0.3">
      <c r="A36" s="111" t="s">
        <v>181</v>
      </c>
      <c r="B36" s="111" t="s">
        <v>208</v>
      </c>
      <c r="C36" t="s">
        <v>822</v>
      </c>
      <c r="D36" s="145">
        <v>44823</v>
      </c>
      <c r="E36">
        <v>44</v>
      </c>
      <c r="F36" t="s">
        <v>34</v>
      </c>
      <c r="G36" t="s">
        <v>888</v>
      </c>
      <c r="H36" s="108">
        <v>107000</v>
      </c>
      <c r="K36" s="111"/>
      <c r="L36" s="111"/>
      <c r="N36" s="145"/>
    </row>
    <row r="37" spans="1:14" x14ac:dyDescent="0.3">
      <c r="A37" s="111" t="s">
        <v>180</v>
      </c>
      <c r="B37" s="111" t="s">
        <v>207</v>
      </c>
      <c r="C37" t="s">
        <v>823</v>
      </c>
      <c r="D37" s="145">
        <v>44823</v>
      </c>
      <c r="E37">
        <v>32</v>
      </c>
      <c r="F37" t="s">
        <v>842</v>
      </c>
      <c r="G37" t="s">
        <v>868</v>
      </c>
      <c r="H37" s="108">
        <v>62100</v>
      </c>
      <c r="K37" s="111"/>
      <c r="L37" s="111"/>
      <c r="N37" s="145"/>
    </row>
    <row r="38" spans="1:14" x14ac:dyDescent="0.3">
      <c r="A38" s="111" t="s">
        <v>179</v>
      </c>
      <c r="B38" s="111" t="s">
        <v>206</v>
      </c>
      <c r="C38" t="s">
        <v>824</v>
      </c>
      <c r="D38" s="145">
        <v>44823</v>
      </c>
      <c r="E38">
        <v>23</v>
      </c>
      <c r="F38" t="s">
        <v>132</v>
      </c>
      <c r="G38" t="s">
        <v>852</v>
      </c>
      <c r="H38" s="108">
        <v>63000</v>
      </c>
      <c r="K38" s="111"/>
      <c r="L38" s="111"/>
      <c r="N38" s="145"/>
    </row>
    <row r="39" spans="1:14" ht="28.8" x14ac:dyDescent="0.3">
      <c r="A39" s="111" t="s">
        <v>178</v>
      </c>
      <c r="B39" s="111" t="s">
        <v>205</v>
      </c>
      <c r="C39" t="s">
        <v>825</v>
      </c>
      <c r="D39" s="145">
        <v>44823</v>
      </c>
      <c r="E39">
        <v>31</v>
      </c>
      <c r="F39" t="s">
        <v>842</v>
      </c>
      <c r="G39" t="s">
        <v>869</v>
      </c>
      <c r="H39" s="108">
        <v>60000</v>
      </c>
      <c r="K39" s="111"/>
      <c r="L39" s="111"/>
      <c r="N39" s="145"/>
    </row>
    <row r="40" spans="1:14" x14ac:dyDescent="0.3">
      <c r="A40" s="111" t="s">
        <v>177</v>
      </c>
      <c r="B40" s="111" t="s">
        <v>204</v>
      </c>
      <c r="C40" t="s">
        <v>826</v>
      </c>
      <c r="D40" s="145">
        <v>44823</v>
      </c>
      <c r="E40">
        <v>33</v>
      </c>
      <c r="F40" t="s">
        <v>131</v>
      </c>
      <c r="G40" t="s">
        <v>858</v>
      </c>
      <c r="H40" s="108">
        <v>63000</v>
      </c>
      <c r="K40" s="111"/>
      <c r="L40" s="111"/>
      <c r="N40" s="145"/>
    </row>
    <row r="41" spans="1:14" x14ac:dyDescent="0.3">
      <c r="A41" s="111" t="s">
        <v>176</v>
      </c>
      <c r="B41" s="111" t="s">
        <v>203</v>
      </c>
      <c r="C41" t="s">
        <v>827</v>
      </c>
      <c r="D41" s="129">
        <v>36472</v>
      </c>
      <c r="E41">
        <v>38</v>
      </c>
      <c r="F41" t="s">
        <v>843</v>
      </c>
      <c r="G41" t="s">
        <v>877</v>
      </c>
      <c r="H41" s="108">
        <v>73000</v>
      </c>
      <c r="K41" s="111"/>
      <c r="L41" s="111"/>
      <c r="N41" s="145"/>
    </row>
    <row r="42" spans="1:14" x14ac:dyDescent="0.3">
      <c r="A42" s="111" t="s">
        <v>175</v>
      </c>
      <c r="B42" s="111" t="s">
        <v>202</v>
      </c>
      <c r="C42" t="s">
        <v>828</v>
      </c>
      <c r="D42" s="129">
        <v>36832</v>
      </c>
      <c r="E42">
        <v>24</v>
      </c>
      <c r="F42" t="s">
        <v>843</v>
      </c>
      <c r="G42" t="s">
        <v>878</v>
      </c>
      <c r="H42" s="108">
        <v>74000</v>
      </c>
      <c r="K42" s="111"/>
      <c r="L42" s="111"/>
      <c r="N42" s="129"/>
    </row>
    <row r="43" spans="1:14" x14ac:dyDescent="0.3">
      <c r="A43" s="111" t="s">
        <v>183</v>
      </c>
      <c r="B43" s="111" t="s">
        <v>210</v>
      </c>
      <c r="C43" t="s">
        <v>820</v>
      </c>
      <c r="D43" s="145">
        <v>44823</v>
      </c>
      <c r="E43">
        <v>19</v>
      </c>
      <c r="F43" t="s">
        <v>132</v>
      </c>
      <c r="G43" t="s">
        <v>851</v>
      </c>
      <c r="H43" s="108">
        <v>61000</v>
      </c>
      <c r="K43" s="111"/>
      <c r="L43" s="111"/>
      <c r="N43" s="145"/>
    </row>
    <row r="44" spans="1:14" x14ac:dyDescent="0.3">
      <c r="A44" s="111" t="s">
        <v>174</v>
      </c>
      <c r="B44" s="111" t="s">
        <v>201</v>
      </c>
      <c r="C44" t="s">
        <v>829</v>
      </c>
      <c r="D44" s="129">
        <v>37107</v>
      </c>
      <c r="E44">
        <v>28</v>
      </c>
      <c r="F44" t="s">
        <v>132</v>
      </c>
      <c r="G44" t="s">
        <v>853</v>
      </c>
      <c r="H44" s="108">
        <v>67500</v>
      </c>
      <c r="K44" s="111"/>
      <c r="L44" s="111"/>
      <c r="N44" s="129"/>
    </row>
    <row r="45" spans="1:14" x14ac:dyDescent="0.3">
      <c r="A45" s="111" t="s">
        <v>173</v>
      </c>
      <c r="B45" s="111" t="s">
        <v>200</v>
      </c>
      <c r="C45" t="s">
        <v>830</v>
      </c>
      <c r="D45" s="129">
        <v>36472</v>
      </c>
      <c r="E45">
        <v>27</v>
      </c>
      <c r="F45" t="s">
        <v>34</v>
      </c>
      <c r="G45" t="s">
        <v>889</v>
      </c>
      <c r="H45" s="108">
        <v>93000</v>
      </c>
      <c r="K45" s="111"/>
      <c r="L45" s="111"/>
      <c r="N45" s="129"/>
    </row>
    <row r="46" spans="1:14" x14ac:dyDescent="0.3">
      <c r="A46" s="111" t="s">
        <v>172</v>
      </c>
      <c r="B46" s="111" t="s">
        <v>199</v>
      </c>
      <c r="C46" t="s">
        <v>831</v>
      </c>
      <c r="D46" s="129">
        <v>36832</v>
      </c>
      <c r="E46">
        <v>44</v>
      </c>
      <c r="F46" t="s">
        <v>131</v>
      </c>
      <c r="G46" t="s">
        <v>859</v>
      </c>
      <c r="H46" s="108">
        <v>64000</v>
      </c>
      <c r="K46" s="111"/>
      <c r="L46" s="111"/>
      <c r="N46" s="129"/>
    </row>
    <row r="47" spans="1:14" x14ac:dyDescent="0.3">
      <c r="A47" s="111" t="s">
        <v>171</v>
      </c>
      <c r="B47" s="111" t="s">
        <v>198</v>
      </c>
      <c r="C47" t="s">
        <v>832</v>
      </c>
      <c r="D47" s="129">
        <v>37107</v>
      </c>
      <c r="E47">
        <v>21</v>
      </c>
      <c r="F47" t="s">
        <v>132</v>
      </c>
      <c r="G47" t="s">
        <v>854</v>
      </c>
      <c r="H47" s="108">
        <v>72000</v>
      </c>
      <c r="K47" s="111"/>
      <c r="L47" s="111"/>
      <c r="N47" s="129"/>
    </row>
    <row r="48" spans="1:14" x14ac:dyDescent="0.3">
      <c r="A48" s="111" t="s">
        <v>170</v>
      </c>
      <c r="B48" s="111" t="s">
        <v>197</v>
      </c>
      <c r="C48" t="s">
        <v>833</v>
      </c>
      <c r="D48" s="129">
        <v>36472</v>
      </c>
      <c r="E48">
        <v>19</v>
      </c>
      <c r="F48" t="s">
        <v>843</v>
      </c>
      <c r="G48" t="s">
        <v>879</v>
      </c>
      <c r="H48" s="108">
        <v>71000</v>
      </c>
      <c r="K48" s="111"/>
      <c r="L48" s="111"/>
      <c r="N48" s="129"/>
    </row>
    <row r="49" spans="1:14" x14ac:dyDescent="0.3">
      <c r="A49" s="111" t="s">
        <v>169</v>
      </c>
      <c r="B49" s="111" t="s">
        <v>196</v>
      </c>
      <c r="C49" t="s">
        <v>834</v>
      </c>
      <c r="D49" s="129">
        <v>36832</v>
      </c>
      <c r="E49">
        <v>29</v>
      </c>
      <c r="F49" t="s">
        <v>842</v>
      </c>
      <c r="G49" t="s">
        <v>870</v>
      </c>
      <c r="H49" s="108">
        <v>70000</v>
      </c>
      <c r="K49" s="111"/>
      <c r="L49" s="111"/>
      <c r="N49" s="129"/>
    </row>
    <row r="50" spans="1:14" x14ac:dyDescent="0.3">
      <c r="A50" s="111" t="s">
        <v>168</v>
      </c>
      <c r="B50" s="111" t="s">
        <v>195</v>
      </c>
      <c r="C50" t="s">
        <v>835</v>
      </c>
      <c r="D50" s="129">
        <v>37107</v>
      </c>
      <c r="E50">
        <v>31</v>
      </c>
      <c r="F50" t="s">
        <v>132</v>
      </c>
      <c r="G50" t="s">
        <v>855</v>
      </c>
      <c r="H50" s="108">
        <v>73000</v>
      </c>
      <c r="K50" s="111"/>
      <c r="L50" s="111"/>
      <c r="N50" s="129"/>
    </row>
    <row r="51" spans="1:14" x14ac:dyDescent="0.3">
      <c r="A51" s="111" t="s">
        <v>167</v>
      </c>
      <c r="B51" s="111" t="s">
        <v>194</v>
      </c>
      <c r="C51" t="s">
        <v>836</v>
      </c>
      <c r="D51" s="129">
        <v>36472</v>
      </c>
      <c r="E51">
        <v>33</v>
      </c>
      <c r="F51" t="s">
        <v>34</v>
      </c>
      <c r="G51" t="s">
        <v>890</v>
      </c>
      <c r="H51" s="108">
        <v>90000</v>
      </c>
      <c r="K51" s="111"/>
      <c r="L51" s="111"/>
      <c r="N51" s="129"/>
    </row>
    <row r="52" spans="1:14" x14ac:dyDescent="0.3">
      <c r="A52" s="111" t="s">
        <v>166</v>
      </c>
      <c r="B52" s="111" t="s">
        <v>193</v>
      </c>
      <c r="C52" t="s">
        <v>837</v>
      </c>
      <c r="D52" s="129">
        <v>36832</v>
      </c>
      <c r="E52">
        <v>38</v>
      </c>
      <c r="F52" t="s">
        <v>34</v>
      </c>
      <c r="G52" t="s">
        <v>891</v>
      </c>
      <c r="H52" s="108">
        <v>97000</v>
      </c>
      <c r="K52" s="111"/>
      <c r="L52" s="111"/>
      <c r="N52" s="129"/>
    </row>
    <row r="53" spans="1:14" x14ac:dyDescent="0.3">
      <c r="A53" s="111" t="s">
        <v>165</v>
      </c>
      <c r="B53" s="111" t="s">
        <v>192</v>
      </c>
      <c r="C53" t="s">
        <v>838</v>
      </c>
      <c r="D53" s="129">
        <v>37107</v>
      </c>
      <c r="E53">
        <v>27</v>
      </c>
      <c r="F53" t="s">
        <v>842</v>
      </c>
      <c r="G53" t="s">
        <v>871</v>
      </c>
      <c r="H53" s="108">
        <v>77000</v>
      </c>
      <c r="K53" s="111"/>
      <c r="L53" s="111"/>
      <c r="N53" s="129"/>
    </row>
    <row r="54" spans="1:14" x14ac:dyDescent="0.3">
      <c r="A54" s="111" t="s">
        <v>164</v>
      </c>
      <c r="B54" s="111" t="s">
        <v>191</v>
      </c>
      <c r="C54" t="s">
        <v>839</v>
      </c>
      <c r="D54" s="129">
        <v>36472</v>
      </c>
      <c r="E54">
        <v>44</v>
      </c>
      <c r="F54" t="s">
        <v>131</v>
      </c>
      <c r="G54" t="s">
        <v>860</v>
      </c>
      <c r="H54" s="108">
        <v>60000</v>
      </c>
      <c r="K54" s="111"/>
      <c r="L54" s="111"/>
      <c r="N54" s="129"/>
    </row>
    <row r="55" spans="1:14" x14ac:dyDescent="0.3">
      <c r="A55" s="111" t="s">
        <v>163</v>
      </c>
      <c r="B55" s="111" t="s">
        <v>190</v>
      </c>
      <c r="C55" t="s">
        <v>840</v>
      </c>
      <c r="D55" s="129">
        <v>36832</v>
      </c>
      <c r="E55">
        <v>21</v>
      </c>
      <c r="F55" t="s">
        <v>34</v>
      </c>
      <c r="G55" t="s">
        <v>892</v>
      </c>
      <c r="H55" s="108">
        <v>91000</v>
      </c>
      <c r="K55" s="111"/>
      <c r="L55" s="111"/>
      <c r="N55" s="129"/>
    </row>
    <row r="56" spans="1:14" x14ac:dyDescent="0.3">
      <c r="A56" s="111" t="s">
        <v>162</v>
      </c>
      <c r="B56" s="111" t="s">
        <v>189</v>
      </c>
      <c r="C56" t="s">
        <v>841</v>
      </c>
      <c r="D56" s="129">
        <v>37107</v>
      </c>
      <c r="E56">
        <v>19</v>
      </c>
      <c r="F56" t="s">
        <v>131</v>
      </c>
      <c r="G56" t="s">
        <v>861</v>
      </c>
      <c r="H56" s="108">
        <v>62000</v>
      </c>
      <c r="K56" s="111"/>
      <c r="L56" s="111"/>
      <c r="N56" s="129"/>
    </row>
    <row r="57" spans="1:14" x14ac:dyDescent="0.3">
      <c r="B57" s="111"/>
      <c r="K57" s="111"/>
      <c r="L57" s="111"/>
      <c r="N57" s="129"/>
    </row>
    <row r="58" spans="1:14" x14ac:dyDescent="0.3">
      <c r="B58" s="111"/>
    </row>
    <row r="59" spans="1:14" x14ac:dyDescent="0.3">
      <c r="A59" s="122"/>
      <c r="B59" s="109"/>
      <c r="C59" s="122"/>
      <c r="D59" s="122"/>
      <c r="E59" s="122"/>
    </row>
    <row r="60" spans="1:14" x14ac:dyDescent="0.3">
      <c r="B60" s="111"/>
      <c r="D60" s="129"/>
    </row>
    <row r="61" spans="1:14" x14ac:dyDescent="0.3">
      <c r="B61" s="111"/>
      <c r="D61" s="129"/>
    </row>
    <row r="62" spans="1:14" x14ac:dyDescent="0.3">
      <c r="B62" s="111"/>
      <c r="D62" s="129"/>
    </row>
    <row r="63" spans="1:14" x14ac:dyDescent="0.3">
      <c r="B63" s="111"/>
      <c r="D63" s="129"/>
    </row>
    <row r="64" spans="1:14" x14ac:dyDescent="0.3">
      <c r="B64" s="111"/>
      <c r="D64" s="129"/>
    </row>
    <row r="65" spans="2:4" x14ac:dyDescent="0.3">
      <c r="B65" s="111"/>
      <c r="D65" s="129"/>
    </row>
    <row r="66" spans="2:4" x14ac:dyDescent="0.3">
      <c r="B66" s="111"/>
      <c r="D66" s="129"/>
    </row>
    <row r="67" spans="2:4" x14ac:dyDescent="0.3">
      <c r="B67" s="111"/>
      <c r="D67" s="129"/>
    </row>
    <row r="68" spans="2:4" x14ac:dyDescent="0.3">
      <c r="B68" s="111"/>
      <c r="D68" s="129"/>
    </row>
    <row r="69" spans="2:4" x14ac:dyDescent="0.3">
      <c r="B69" s="111"/>
      <c r="D69" s="129"/>
    </row>
    <row r="70" spans="2:4" x14ac:dyDescent="0.3">
      <c r="B70" s="111"/>
      <c r="D70" s="145"/>
    </row>
    <row r="71" spans="2:4" x14ac:dyDescent="0.3">
      <c r="B71" s="111"/>
      <c r="D71" s="145"/>
    </row>
    <row r="72" spans="2:4" x14ac:dyDescent="0.3">
      <c r="B72" s="111"/>
      <c r="D72" s="145"/>
    </row>
    <row r="73" spans="2:4" x14ac:dyDescent="0.3">
      <c r="B73" s="111"/>
      <c r="D73" s="129"/>
    </row>
    <row r="74" spans="2:4" x14ac:dyDescent="0.3">
      <c r="B74" s="111"/>
      <c r="D74" s="129"/>
    </row>
    <row r="75" spans="2:4" x14ac:dyDescent="0.3">
      <c r="B75" s="111"/>
      <c r="D75" s="129"/>
    </row>
    <row r="76" spans="2:4" x14ac:dyDescent="0.3">
      <c r="B76" s="111"/>
      <c r="D76" s="129"/>
    </row>
    <row r="77" spans="2:4" x14ac:dyDescent="0.3">
      <c r="B77" s="111"/>
      <c r="D77" s="129"/>
    </row>
    <row r="78" spans="2:4" x14ac:dyDescent="0.3">
      <c r="B78" s="111"/>
      <c r="D78" s="129"/>
    </row>
    <row r="79" spans="2:4" x14ac:dyDescent="0.3">
      <c r="B79" s="111"/>
      <c r="D79" s="145"/>
    </row>
    <row r="80" spans="2:4" x14ac:dyDescent="0.3">
      <c r="B80" s="111"/>
      <c r="D80" s="145"/>
    </row>
    <row r="81" spans="1:4" x14ac:dyDescent="0.3">
      <c r="B81" s="111"/>
      <c r="D81" s="145"/>
    </row>
    <row r="82" spans="1:4" x14ac:dyDescent="0.3">
      <c r="B82" s="111"/>
      <c r="D82" s="145"/>
    </row>
    <row r="83" spans="1:4" x14ac:dyDescent="0.3">
      <c r="B83" s="111"/>
      <c r="D83" s="145"/>
    </row>
    <row r="84" spans="1:4" x14ac:dyDescent="0.3">
      <c r="A84" s="111"/>
      <c r="B84" s="111"/>
      <c r="D84" s="145"/>
    </row>
    <row r="85" spans="1:4" x14ac:dyDescent="0.3">
      <c r="A85" s="111"/>
      <c r="B85" s="111"/>
      <c r="D85" s="145"/>
    </row>
    <row r="86" spans="1:4" x14ac:dyDescent="0.3">
      <c r="A86" s="111"/>
      <c r="B86" s="111"/>
      <c r="D86" s="145"/>
    </row>
    <row r="87" spans="1:4" x14ac:dyDescent="0.3">
      <c r="A87" s="111"/>
      <c r="B87" s="111"/>
      <c r="D87" s="145"/>
    </row>
    <row r="88" spans="1:4" x14ac:dyDescent="0.3">
      <c r="A88" s="111"/>
      <c r="B88" s="111"/>
      <c r="D88" s="145"/>
    </row>
    <row r="89" spans="1:4" x14ac:dyDescent="0.3">
      <c r="A89" s="111"/>
      <c r="B89" s="111"/>
      <c r="D89" s="145"/>
    </row>
    <row r="90" spans="1:4" x14ac:dyDescent="0.3">
      <c r="A90" s="111"/>
      <c r="B90" s="111"/>
      <c r="D90" s="145"/>
    </row>
    <row r="91" spans="1:4" x14ac:dyDescent="0.3">
      <c r="A91" s="111"/>
      <c r="B91" s="111"/>
      <c r="D91" s="145"/>
    </row>
    <row r="92" spans="1:4" x14ac:dyDescent="0.3">
      <c r="A92" s="111"/>
      <c r="B92" s="111"/>
      <c r="D92" s="145"/>
    </row>
    <row r="93" spans="1:4" x14ac:dyDescent="0.3">
      <c r="A93" s="111"/>
      <c r="B93" s="111"/>
      <c r="D93" s="145"/>
    </row>
    <row r="94" spans="1:4" x14ac:dyDescent="0.3">
      <c r="A94" s="111"/>
      <c r="B94" s="111"/>
      <c r="D94" s="129"/>
    </row>
    <row r="95" spans="1:4" x14ac:dyDescent="0.3">
      <c r="A95" s="111"/>
      <c r="B95" s="111"/>
      <c r="D95" s="129"/>
    </row>
    <row r="96" spans="1:4" x14ac:dyDescent="0.3">
      <c r="A96" s="111"/>
      <c r="B96" s="111"/>
      <c r="D96" s="129"/>
    </row>
    <row r="97" spans="1:4" x14ac:dyDescent="0.3">
      <c r="A97" s="111"/>
      <c r="B97" s="111"/>
      <c r="D97" s="129"/>
    </row>
    <row r="98" spans="1:4" x14ac:dyDescent="0.3">
      <c r="A98" s="111"/>
      <c r="B98" s="111"/>
      <c r="D98" s="129"/>
    </row>
    <row r="99" spans="1:4" x14ac:dyDescent="0.3">
      <c r="A99" s="111"/>
      <c r="B99" s="111"/>
      <c r="D99" s="129"/>
    </row>
    <row r="100" spans="1:4" x14ac:dyDescent="0.3">
      <c r="A100" s="111"/>
      <c r="B100" s="111"/>
      <c r="D100" s="129"/>
    </row>
    <row r="101" spans="1:4" x14ac:dyDescent="0.3">
      <c r="A101" s="111"/>
      <c r="B101" s="111"/>
      <c r="D101" s="129"/>
    </row>
    <row r="102" spans="1:4" x14ac:dyDescent="0.3">
      <c r="A102" s="111"/>
      <c r="B102" s="111"/>
      <c r="D102" s="129"/>
    </row>
    <row r="103" spans="1:4" x14ac:dyDescent="0.3">
      <c r="A103" s="111"/>
      <c r="B103" s="111"/>
      <c r="D103" s="129"/>
    </row>
    <row r="104" spans="1:4" x14ac:dyDescent="0.3">
      <c r="A104" s="111"/>
      <c r="B104" s="111"/>
      <c r="D104" s="129"/>
    </row>
    <row r="105" spans="1:4" x14ac:dyDescent="0.3">
      <c r="A105" s="111"/>
      <c r="B105" s="111"/>
      <c r="D105" s="129"/>
    </row>
    <row r="106" spans="1:4" x14ac:dyDescent="0.3">
      <c r="A106" s="111"/>
      <c r="B106" s="111"/>
      <c r="D106" s="129"/>
    </row>
    <row r="107" spans="1:4" x14ac:dyDescent="0.3">
      <c r="A107" s="111"/>
      <c r="B107" s="111"/>
      <c r="D107" s="129"/>
    </row>
    <row r="108" spans="1:4" x14ac:dyDescent="0.3">
      <c r="A108" s="111"/>
      <c r="B108" s="111"/>
      <c r="D108" s="129"/>
    </row>
    <row r="109" spans="1:4" x14ac:dyDescent="0.3">
      <c r="A109" s="111"/>
      <c r="B109" s="111"/>
      <c r="D109" s="129"/>
    </row>
    <row r="110" spans="1:4" x14ac:dyDescent="0.3">
      <c r="A110" s="111"/>
      <c r="B110" s="111"/>
      <c r="D110" s="129"/>
    </row>
  </sheetData>
  <autoFilter ref="A3:H3" xr:uid="{E57F1AEB-8F91-45BA-AAC3-39340376EFFD}"/>
  <mergeCells count="1">
    <mergeCell ref="A1:S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087A-C24B-4799-B8EA-30E955200518}">
  <dimension ref="A1:S110"/>
  <sheetViews>
    <sheetView zoomScaleNormal="100" workbookViewId="0">
      <selection activeCell="N7" sqref="N7"/>
    </sheetView>
  </sheetViews>
  <sheetFormatPr defaultRowHeight="14.4" x14ac:dyDescent="0.3"/>
  <cols>
    <col min="1" max="1" width="13.109375" customWidth="1"/>
    <col min="2" max="2" width="12.21875" bestFit="1" customWidth="1"/>
    <col min="3" max="3" width="32.77734375" customWidth="1"/>
    <col min="4" max="4" width="11.6640625" customWidth="1"/>
    <col min="6" max="6" width="13.33203125" bestFit="1" customWidth="1"/>
    <col min="8" max="8" width="14.77734375" bestFit="1" customWidth="1"/>
    <col min="11" max="11" width="8.77734375" customWidth="1"/>
  </cols>
  <sheetData>
    <row r="1" spans="1:19" ht="22.8" x14ac:dyDescent="0.4">
      <c r="A1" s="159" t="s">
        <v>895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</row>
    <row r="3" spans="1:19" x14ac:dyDescent="0.3">
      <c r="A3" s="122" t="s">
        <v>348</v>
      </c>
      <c r="B3" s="109" t="s">
        <v>216</v>
      </c>
      <c r="C3" s="122" t="s">
        <v>342</v>
      </c>
      <c r="D3" s="122" t="s">
        <v>792</v>
      </c>
      <c r="E3" s="122" t="s">
        <v>768</v>
      </c>
      <c r="F3" s="122" t="s">
        <v>127</v>
      </c>
      <c r="G3" s="122" t="s">
        <v>215</v>
      </c>
      <c r="H3" s="122" t="s">
        <v>893</v>
      </c>
    </row>
    <row r="4" spans="1:19" x14ac:dyDescent="0.3">
      <c r="A4" t="s">
        <v>896</v>
      </c>
      <c r="B4" s="111" t="s">
        <v>945</v>
      </c>
      <c r="C4" t="s">
        <v>994</v>
      </c>
      <c r="D4" s="129">
        <v>35454</v>
      </c>
      <c r="E4">
        <v>27</v>
      </c>
      <c r="F4" t="s">
        <v>843</v>
      </c>
      <c r="G4" t="s">
        <v>844</v>
      </c>
      <c r="H4" s="108">
        <v>63000</v>
      </c>
      <c r="L4" s="109"/>
      <c r="M4" s="122"/>
      <c r="N4" s="122"/>
      <c r="O4" s="122"/>
    </row>
    <row r="5" spans="1:19" x14ac:dyDescent="0.3">
      <c r="A5" t="s">
        <v>897</v>
      </c>
      <c r="B5" s="111" t="s">
        <v>946</v>
      </c>
      <c r="C5" t="s">
        <v>995</v>
      </c>
      <c r="D5" s="129">
        <v>36094</v>
      </c>
      <c r="E5">
        <v>44</v>
      </c>
      <c r="F5" t="s">
        <v>843</v>
      </c>
      <c r="G5" t="s">
        <v>872</v>
      </c>
      <c r="H5" s="108">
        <v>59000</v>
      </c>
      <c r="L5" s="111"/>
      <c r="N5" s="129"/>
    </row>
    <row r="6" spans="1:19" x14ac:dyDescent="0.3">
      <c r="A6" t="s">
        <v>898</v>
      </c>
      <c r="B6" s="111" t="s">
        <v>947</v>
      </c>
      <c r="C6" t="s">
        <v>996</v>
      </c>
      <c r="D6" s="129">
        <v>36472</v>
      </c>
      <c r="E6">
        <v>21</v>
      </c>
      <c r="F6" t="s">
        <v>34</v>
      </c>
      <c r="G6" t="s">
        <v>880</v>
      </c>
      <c r="H6" s="108">
        <v>58000</v>
      </c>
      <c r="L6" s="111"/>
      <c r="N6" s="129"/>
    </row>
    <row r="7" spans="1:19" x14ac:dyDescent="0.3">
      <c r="A7" t="s">
        <v>899</v>
      </c>
      <c r="B7" s="111" t="s">
        <v>948</v>
      </c>
      <c r="C7" t="s">
        <v>997</v>
      </c>
      <c r="D7" s="129">
        <v>36832</v>
      </c>
      <c r="E7">
        <v>19</v>
      </c>
      <c r="F7" t="s">
        <v>132</v>
      </c>
      <c r="G7" t="s">
        <v>845</v>
      </c>
      <c r="H7" s="108">
        <v>61000</v>
      </c>
      <c r="L7" s="111"/>
      <c r="N7" s="129"/>
    </row>
    <row r="8" spans="1:19" x14ac:dyDescent="0.3">
      <c r="A8" t="s">
        <v>900</v>
      </c>
      <c r="B8" s="111" t="s">
        <v>949</v>
      </c>
      <c r="C8" t="s">
        <v>998</v>
      </c>
      <c r="D8" s="129">
        <v>37107</v>
      </c>
      <c r="E8">
        <v>43</v>
      </c>
      <c r="F8" t="s">
        <v>131</v>
      </c>
      <c r="G8" t="s">
        <v>856</v>
      </c>
      <c r="H8" s="108">
        <v>67000</v>
      </c>
      <c r="L8" s="111"/>
      <c r="N8" s="129"/>
    </row>
    <row r="9" spans="1:19" x14ac:dyDescent="0.3">
      <c r="A9" t="s">
        <v>901</v>
      </c>
      <c r="B9" s="111" t="s">
        <v>950</v>
      </c>
      <c r="C9" t="s">
        <v>999</v>
      </c>
      <c r="D9" s="129">
        <v>37759</v>
      </c>
      <c r="E9">
        <v>57</v>
      </c>
      <c r="F9" t="s">
        <v>132</v>
      </c>
      <c r="G9" t="s">
        <v>846</v>
      </c>
      <c r="H9" s="108">
        <v>83000</v>
      </c>
      <c r="L9" s="111"/>
      <c r="N9" s="129"/>
    </row>
    <row r="10" spans="1:19" x14ac:dyDescent="0.3">
      <c r="A10" t="s">
        <v>902</v>
      </c>
      <c r="B10" s="111" t="s">
        <v>951</v>
      </c>
      <c r="C10" t="s">
        <v>1000</v>
      </c>
      <c r="D10" s="129">
        <v>37760</v>
      </c>
      <c r="E10">
        <v>31</v>
      </c>
      <c r="F10" t="s">
        <v>842</v>
      </c>
      <c r="G10" t="s">
        <v>862</v>
      </c>
      <c r="H10" s="108">
        <v>55000</v>
      </c>
      <c r="L10" s="111"/>
      <c r="N10" s="129"/>
    </row>
    <row r="11" spans="1:19" x14ac:dyDescent="0.3">
      <c r="A11" t="s">
        <v>903</v>
      </c>
      <c r="B11" s="111" t="s">
        <v>952</v>
      </c>
      <c r="C11" t="s">
        <v>1001</v>
      </c>
      <c r="D11" s="129">
        <v>38394</v>
      </c>
      <c r="E11">
        <v>33</v>
      </c>
      <c r="F11" t="s">
        <v>843</v>
      </c>
      <c r="G11" t="s">
        <v>873</v>
      </c>
      <c r="H11" s="108">
        <v>77000</v>
      </c>
      <c r="L11" s="111"/>
      <c r="N11" s="129"/>
    </row>
    <row r="12" spans="1:19" x14ac:dyDescent="0.3">
      <c r="A12" t="s">
        <v>904</v>
      </c>
      <c r="B12" s="111" t="s">
        <v>953</v>
      </c>
      <c r="C12" t="s">
        <v>1002</v>
      </c>
      <c r="D12" s="129">
        <v>38816</v>
      </c>
      <c r="E12">
        <v>38</v>
      </c>
      <c r="F12" t="s">
        <v>132</v>
      </c>
      <c r="G12" t="s">
        <v>847</v>
      </c>
      <c r="H12" s="108">
        <v>113000</v>
      </c>
      <c r="L12" s="111"/>
      <c r="N12" s="129"/>
    </row>
    <row r="13" spans="1:19" x14ac:dyDescent="0.3">
      <c r="A13" t="s">
        <v>905</v>
      </c>
      <c r="B13" s="111" t="s">
        <v>954</v>
      </c>
      <c r="C13" t="s">
        <v>1003</v>
      </c>
      <c r="D13" s="129">
        <v>39232</v>
      </c>
      <c r="E13">
        <v>45</v>
      </c>
      <c r="F13" t="s">
        <v>34</v>
      </c>
      <c r="G13" t="s">
        <v>881</v>
      </c>
      <c r="H13" s="108">
        <v>79000</v>
      </c>
      <c r="L13" s="111"/>
      <c r="N13" s="129"/>
    </row>
    <row r="14" spans="1:19" x14ac:dyDescent="0.3">
      <c r="A14" t="s">
        <v>906</v>
      </c>
      <c r="B14" s="111" t="s">
        <v>955</v>
      </c>
      <c r="C14" t="s">
        <v>1004</v>
      </c>
      <c r="D14" s="145">
        <v>41196</v>
      </c>
      <c r="E14">
        <v>19</v>
      </c>
      <c r="F14" t="s">
        <v>34</v>
      </c>
      <c r="G14" t="s">
        <v>882</v>
      </c>
      <c r="H14" s="108">
        <v>60000</v>
      </c>
      <c r="L14" s="111"/>
      <c r="N14" s="129"/>
    </row>
    <row r="15" spans="1:19" x14ac:dyDescent="0.3">
      <c r="A15" t="s">
        <v>907</v>
      </c>
      <c r="B15" s="111" t="s">
        <v>956</v>
      </c>
      <c r="C15" t="s">
        <v>1005</v>
      </c>
      <c r="D15" s="145">
        <v>38912</v>
      </c>
      <c r="E15">
        <v>25</v>
      </c>
      <c r="F15" t="s">
        <v>842</v>
      </c>
      <c r="G15" t="s">
        <v>863</v>
      </c>
      <c r="H15" s="108">
        <v>73000</v>
      </c>
      <c r="L15" s="111"/>
      <c r="N15" s="145"/>
    </row>
    <row r="16" spans="1:19" x14ac:dyDescent="0.3">
      <c r="A16" t="s">
        <v>908</v>
      </c>
      <c r="B16" s="111" t="s">
        <v>957</v>
      </c>
      <c r="C16" t="s">
        <v>1006</v>
      </c>
      <c r="D16" s="145">
        <v>43334</v>
      </c>
      <c r="E16">
        <v>22</v>
      </c>
      <c r="F16" t="s">
        <v>131</v>
      </c>
      <c r="G16" t="s">
        <v>857</v>
      </c>
      <c r="H16" s="108">
        <v>69000</v>
      </c>
      <c r="L16" s="111"/>
      <c r="N16" s="145"/>
    </row>
    <row r="17" spans="1:14" x14ac:dyDescent="0.3">
      <c r="A17" t="s">
        <v>909</v>
      </c>
      <c r="B17" s="111" t="s">
        <v>958</v>
      </c>
      <c r="C17" t="s">
        <v>1007</v>
      </c>
      <c r="D17" s="129">
        <v>36472</v>
      </c>
      <c r="E17">
        <v>54</v>
      </c>
      <c r="F17" t="s">
        <v>132</v>
      </c>
      <c r="G17" t="s">
        <v>848</v>
      </c>
      <c r="H17" s="108">
        <v>67000</v>
      </c>
      <c r="L17" s="111"/>
      <c r="N17" s="145"/>
    </row>
    <row r="18" spans="1:14" x14ac:dyDescent="0.3">
      <c r="A18" t="s">
        <v>896</v>
      </c>
      <c r="B18" s="111" t="s">
        <v>945</v>
      </c>
      <c r="C18" t="s">
        <v>994</v>
      </c>
      <c r="D18" s="129">
        <v>35454</v>
      </c>
      <c r="E18">
        <v>27</v>
      </c>
      <c r="F18" t="s">
        <v>843</v>
      </c>
      <c r="G18" t="s">
        <v>844</v>
      </c>
      <c r="H18" s="108">
        <v>63000</v>
      </c>
      <c r="L18" s="111"/>
      <c r="N18" s="129"/>
    </row>
    <row r="19" spans="1:14" x14ac:dyDescent="0.3">
      <c r="A19" t="s">
        <v>910</v>
      </c>
      <c r="B19" s="111" t="s">
        <v>959</v>
      </c>
      <c r="C19" t="s">
        <v>1008</v>
      </c>
      <c r="D19" s="129">
        <v>36832</v>
      </c>
      <c r="E19">
        <v>51</v>
      </c>
      <c r="F19" t="s">
        <v>34</v>
      </c>
      <c r="G19" t="s">
        <v>883</v>
      </c>
      <c r="H19" s="108">
        <v>103000</v>
      </c>
      <c r="L19" s="111"/>
      <c r="N19" s="129"/>
    </row>
    <row r="20" spans="1:14" x14ac:dyDescent="0.3">
      <c r="A20" t="s">
        <v>911</v>
      </c>
      <c r="B20" s="111" t="s">
        <v>960</v>
      </c>
      <c r="C20" t="s">
        <v>1009</v>
      </c>
      <c r="D20" s="129">
        <v>37107</v>
      </c>
      <c r="E20">
        <v>27</v>
      </c>
      <c r="F20" t="s">
        <v>842</v>
      </c>
      <c r="G20" t="s">
        <v>864</v>
      </c>
      <c r="H20" s="108">
        <v>59000</v>
      </c>
      <c r="L20" s="111"/>
      <c r="N20" s="129"/>
    </row>
    <row r="21" spans="1:14" x14ac:dyDescent="0.3">
      <c r="A21" t="s">
        <v>912</v>
      </c>
      <c r="B21" s="111" t="s">
        <v>961</v>
      </c>
      <c r="C21" t="s">
        <v>1010</v>
      </c>
      <c r="D21" s="129">
        <v>37759</v>
      </c>
      <c r="E21">
        <v>44</v>
      </c>
      <c r="F21" t="s">
        <v>34</v>
      </c>
      <c r="G21" t="s">
        <v>884</v>
      </c>
      <c r="H21" s="108">
        <v>107500</v>
      </c>
      <c r="L21" s="111"/>
      <c r="N21" s="129"/>
    </row>
    <row r="22" spans="1:14" x14ac:dyDescent="0.3">
      <c r="A22" t="s">
        <v>913</v>
      </c>
      <c r="B22" s="111" t="s">
        <v>962</v>
      </c>
      <c r="C22" t="s">
        <v>1011</v>
      </c>
      <c r="D22" s="129">
        <v>38394</v>
      </c>
      <c r="E22">
        <v>21</v>
      </c>
      <c r="F22" t="s">
        <v>843</v>
      </c>
      <c r="G22" t="s">
        <v>874</v>
      </c>
      <c r="H22" s="108">
        <v>83000</v>
      </c>
      <c r="L22" s="111"/>
      <c r="N22" s="129"/>
    </row>
    <row r="23" spans="1:14" x14ac:dyDescent="0.3">
      <c r="A23" t="s">
        <v>914</v>
      </c>
      <c r="B23" s="111" t="s">
        <v>963</v>
      </c>
      <c r="C23" t="s">
        <v>1012</v>
      </c>
      <c r="D23" s="129">
        <v>38394</v>
      </c>
      <c r="E23">
        <v>19</v>
      </c>
      <c r="F23" t="s">
        <v>34</v>
      </c>
      <c r="G23" t="s">
        <v>885</v>
      </c>
      <c r="H23" s="108">
        <v>60000</v>
      </c>
      <c r="L23" s="111"/>
      <c r="N23" s="129"/>
    </row>
    <row r="24" spans="1:14" x14ac:dyDescent="0.3">
      <c r="A24" t="s">
        <v>915</v>
      </c>
      <c r="B24" s="111" t="s">
        <v>964</v>
      </c>
      <c r="C24" t="s">
        <v>1013</v>
      </c>
      <c r="D24" s="145">
        <v>41196</v>
      </c>
      <c r="E24">
        <v>59</v>
      </c>
      <c r="F24" t="s">
        <v>132</v>
      </c>
      <c r="G24" t="s">
        <v>849</v>
      </c>
      <c r="H24" s="108">
        <v>63000</v>
      </c>
      <c r="L24" s="111"/>
      <c r="N24" s="129"/>
    </row>
    <row r="25" spans="1:14" x14ac:dyDescent="0.3">
      <c r="A25" t="s">
        <v>916</v>
      </c>
      <c r="B25" s="111" t="s">
        <v>965</v>
      </c>
      <c r="C25" t="s">
        <v>1014</v>
      </c>
      <c r="D25" s="145">
        <v>38912</v>
      </c>
      <c r="E25">
        <v>33</v>
      </c>
      <c r="F25" t="s">
        <v>842</v>
      </c>
      <c r="G25" t="s">
        <v>865</v>
      </c>
      <c r="H25" s="108">
        <v>54500</v>
      </c>
      <c r="L25" s="111"/>
      <c r="N25" s="145"/>
    </row>
    <row r="26" spans="1:14" x14ac:dyDescent="0.3">
      <c r="A26" t="s">
        <v>899</v>
      </c>
      <c r="B26" s="111" t="s">
        <v>948</v>
      </c>
      <c r="C26" t="s">
        <v>997</v>
      </c>
      <c r="D26" s="129">
        <v>36832</v>
      </c>
      <c r="E26">
        <v>19</v>
      </c>
      <c r="F26" t="s">
        <v>132</v>
      </c>
      <c r="G26" t="s">
        <v>845</v>
      </c>
      <c r="H26" s="108">
        <v>61000</v>
      </c>
      <c r="L26" s="111"/>
      <c r="N26" s="145"/>
    </row>
    <row r="27" spans="1:14" x14ac:dyDescent="0.3">
      <c r="A27" t="s">
        <v>912</v>
      </c>
      <c r="B27" s="111" t="s">
        <v>961</v>
      </c>
      <c r="C27" t="s">
        <v>1010</v>
      </c>
      <c r="D27" s="129">
        <v>37759</v>
      </c>
      <c r="E27">
        <v>44</v>
      </c>
      <c r="F27" t="s">
        <v>34</v>
      </c>
      <c r="G27" t="s">
        <v>884</v>
      </c>
      <c r="H27" s="108">
        <v>107500</v>
      </c>
      <c r="L27" s="111"/>
      <c r="N27" s="129"/>
    </row>
    <row r="28" spans="1:14" x14ac:dyDescent="0.3">
      <c r="A28" t="s">
        <v>917</v>
      </c>
      <c r="B28" s="111" t="s">
        <v>966</v>
      </c>
      <c r="C28" t="s">
        <v>1015</v>
      </c>
      <c r="D28" s="145">
        <v>43334</v>
      </c>
      <c r="E28">
        <v>41</v>
      </c>
      <c r="F28" t="s">
        <v>34</v>
      </c>
      <c r="G28" t="s">
        <v>886</v>
      </c>
      <c r="H28" s="108">
        <v>62300</v>
      </c>
      <c r="L28" s="111"/>
      <c r="N28" s="129"/>
    </row>
    <row r="29" spans="1:14" x14ac:dyDescent="0.3">
      <c r="A29" t="s">
        <v>918</v>
      </c>
      <c r="B29" s="111" t="s">
        <v>967</v>
      </c>
      <c r="C29" t="s">
        <v>1016</v>
      </c>
      <c r="D29" s="145">
        <v>44823</v>
      </c>
      <c r="E29">
        <v>40</v>
      </c>
      <c r="F29" t="s">
        <v>132</v>
      </c>
      <c r="G29" t="s">
        <v>850</v>
      </c>
      <c r="H29" s="108">
        <v>78000</v>
      </c>
      <c r="L29" s="111"/>
      <c r="N29" s="145"/>
    </row>
    <row r="30" spans="1:14" x14ac:dyDescent="0.3">
      <c r="A30" t="s">
        <v>919</v>
      </c>
      <c r="B30" s="111" t="s">
        <v>968</v>
      </c>
      <c r="C30" t="s">
        <v>1017</v>
      </c>
      <c r="D30" s="145">
        <v>44823</v>
      </c>
      <c r="E30">
        <v>39</v>
      </c>
      <c r="F30" t="s">
        <v>842</v>
      </c>
      <c r="G30" t="s">
        <v>866</v>
      </c>
      <c r="H30" s="108">
        <v>60000</v>
      </c>
      <c r="L30" s="111"/>
      <c r="N30" s="145"/>
    </row>
    <row r="31" spans="1:14" x14ac:dyDescent="0.3">
      <c r="A31" s="111" t="s">
        <v>920</v>
      </c>
      <c r="B31" s="111" t="s">
        <v>969</v>
      </c>
      <c r="C31" t="s">
        <v>1018</v>
      </c>
      <c r="D31" s="145">
        <v>44823</v>
      </c>
      <c r="E31">
        <v>27</v>
      </c>
      <c r="F31" t="s">
        <v>843</v>
      </c>
      <c r="G31" t="s">
        <v>875</v>
      </c>
      <c r="H31" s="108">
        <v>65000</v>
      </c>
      <c r="L31" s="111"/>
      <c r="N31" s="145"/>
    </row>
    <row r="32" spans="1:14" x14ac:dyDescent="0.3">
      <c r="A32" s="111" t="s">
        <v>921</v>
      </c>
      <c r="B32" s="111" t="s">
        <v>970</v>
      </c>
      <c r="C32" t="s">
        <v>1019</v>
      </c>
      <c r="D32" s="145">
        <v>44823</v>
      </c>
      <c r="E32">
        <v>44</v>
      </c>
      <c r="F32" t="s">
        <v>34</v>
      </c>
      <c r="G32" t="s">
        <v>887</v>
      </c>
      <c r="H32" s="108">
        <v>115000</v>
      </c>
      <c r="K32" s="111"/>
      <c r="L32" s="111"/>
      <c r="N32" s="145"/>
    </row>
    <row r="33" spans="1:14" x14ac:dyDescent="0.3">
      <c r="A33" s="111" t="s">
        <v>922</v>
      </c>
      <c r="B33" s="111" t="s">
        <v>971</v>
      </c>
      <c r="C33" t="s">
        <v>1020</v>
      </c>
      <c r="D33" s="145">
        <v>44823</v>
      </c>
      <c r="E33">
        <v>21</v>
      </c>
      <c r="F33" t="s">
        <v>843</v>
      </c>
      <c r="G33" t="s">
        <v>876</v>
      </c>
      <c r="H33" s="108">
        <v>88000</v>
      </c>
      <c r="K33" s="111"/>
      <c r="L33" s="111"/>
      <c r="N33" s="145"/>
    </row>
    <row r="34" spans="1:14" x14ac:dyDescent="0.3">
      <c r="A34" s="111" t="s">
        <v>923</v>
      </c>
      <c r="B34" s="111" t="s">
        <v>972</v>
      </c>
      <c r="C34" t="s">
        <v>1021</v>
      </c>
      <c r="D34" s="145">
        <v>44823</v>
      </c>
      <c r="E34">
        <v>19</v>
      </c>
      <c r="F34" t="s">
        <v>132</v>
      </c>
      <c r="G34" t="s">
        <v>851</v>
      </c>
      <c r="H34" s="108">
        <v>61000</v>
      </c>
      <c r="K34" s="111"/>
      <c r="L34" s="111"/>
      <c r="N34" s="145"/>
    </row>
    <row r="35" spans="1:14" x14ac:dyDescent="0.3">
      <c r="A35" s="111" t="s">
        <v>924</v>
      </c>
      <c r="B35" s="111" t="s">
        <v>973</v>
      </c>
      <c r="C35" t="s">
        <v>1022</v>
      </c>
      <c r="D35" s="145">
        <v>44823</v>
      </c>
      <c r="E35">
        <v>47</v>
      </c>
      <c r="F35" t="s">
        <v>842</v>
      </c>
      <c r="G35" t="s">
        <v>867</v>
      </c>
      <c r="H35" s="108">
        <v>62300</v>
      </c>
      <c r="K35" s="111"/>
      <c r="L35" s="111"/>
      <c r="N35" s="145"/>
    </row>
    <row r="36" spans="1:14" x14ac:dyDescent="0.3">
      <c r="A36" s="111" t="s">
        <v>925</v>
      </c>
      <c r="B36" s="111" t="s">
        <v>974</v>
      </c>
      <c r="C36" t="s">
        <v>1023</v>
      </c>
      <c r="D36" s="145">
        <v>44823</v>
      </c>
      <c r="E36">
        <v>44</v>
      </c>
      <c r="F36" t="s">
        <v>34</v>
      </c>
      <c r="G36" t="s">
        <v>888</v>
      </c>
      <c r="H36" s="108">
        <v>107000</v>
      </c>
      <c r="K36" s="111"/>
      <c r="L36" s="111"/>
      <c r="N36" s="145"/>
    </row>
    <row r="37" spans="1:14" x14ac:dyDescent="0.3">
      <c r="A37" s="111" t="s">
        <v>926</v>
      </c>
      <c r="B37" s="111" t="s">
        <v>975</v>
      </c>
      <c r="C37" t="s">
        <v>1024</v>
      </c>
      <c r="D37" s="145">
        <v>44823</v>
      </c>
      <c r="E37">
        <v>32</v>
      </c>
      <c r="F37" t="s">
        <v>842</v>
      </c>
      <c r="G37" t="s">
        <v>868</v>
      </c>
      <c r="H37" s="108">
        <v>62100</v>
      </c>
      <c r="K37" s="111"/>
      <c r="L37" s="111"/>
      <c r="N37" s="145"/>
    </row>
    <row r="38" spans="1:14" x14ac:dyDescent="0.3">
      <c r="A38" s="111" t="s">
        <v>927</v>
      </c>
      <c r="B38" s="111" t="s">
        <v>976</v>
      </c>
      <c r="C38" t="s">
        <v>1025</v>
      </c>
      <c r="D38" s="145">
        <v>44823</v>
      </c>
      <c r="E38">
        <v>23</v>
      </c>
      <c r="F38" t="s">
        <v>132</v>
      </c>
      <c r="G38" t="s">
        <v>852</v>
      </c>
      <c r="H38" s="108">
        <v>63000</v>
      </c>
      <c r="K38" s="111"/>
      <c r="L38" s="111"/>
      <c r="N38" s="145"/>
    </row>
    <row r="39" spans="1:14" x14ac:dyDescent="0.3">
      <c r="A39" s="111" t="s">
        <v>928</v>
      </c>
      <c r="B39" s="111" t="s">
        <v>977</v>
      </c>
      <c r="C39" t="s">
        <v>1026</v>
      </c>
      <c r="D39" s="145">
        <v>44823</v>
      </c>
      <c r="E39">
        <v>31</v>
      </c>
      <c r="F39" t="s">
        <v>842</v>
      </c>
      <c r="G39" t="s">
        <v>869</v>
      </c>
      <c r="H39" s="108">
        <v>60000</v>
      </c>
      <c r="K39" s="111"/>
      <c r="L39" s="111"/>
      <c r="N39" s="145"/>
    </row>
    <row r="40" spans="1:14" x14ac:dyDescent="0.3">
      <c r="A40" s="111" t="s">
        <v>929</v>
      </c>
      <c r="B40" s="111" t="s">
        <v>978</v>
      </c>
      <c r="C40" t="s">
        <v>1027</v>
      </c>
      <c r="D40" s="145">
        <v>44823</v>
      </c>
      <c r="E40">
        <v>33</v>
      </c>
      <c r="F40" t="s">
        <v>131</v>
      </c>
      <c r="G40" t="s">
        <v>858</v>
      </c>
      <c r="H40" s="108">
        <v>63000</v>
      </c>
      <c r="K40" s="111"/>
      <c r="L40" s="111"/>
      <c r="N40" s="145"/>
    </row>
    <row r="41" spans="1:14" x14ac:dyDescent="0.3">
      <c r="A41" s="111" t="s">
        <v>930</v>
      </c>
      <c r="B41" s="111" t="s">
        <v>979</v>
      </c>
      <c r="C41" t="s">
        <v>1028</v>
      </c>
      <c r="D41" s="129">
        <v>36472</v>
      </c>
      <c r="E41">
        <v>38</v>
      </c>
      <c r="F41" t="s">
        <v>843</v>
      </c>
      <c r="G41" t="s">
        <v>877</v>
      </c>
      <c r="H41" s="108">
        <v>73000</v>
      </c>
      <c r="K41" s="111"/>
      <c r="L41" s="111"/>
      <c r="N41" s="145"/>
    </row>
    <row r="42" spans="1:14" x14ac:dyDescent="0.3">
      <c r="A42" s="111" t="s">
        <v>931</v>
      </c>
      <c r="B42" s="111" t="s">
        <v>980</v>
      </c>
      <c r="C42" t="s">
        <v>1029</v>
      </c>
      <c r="D42" s="129">
        <v>36832</v>
      </c>
      <c r="E42">
        <v>24</v>
      </c>
      <c r="F42" t="s">
        <v>843</v>
      </c>
      <c r="G42" t="s">
        <v>878</v>
      </c>
      <c r="H42" s="108">
        <v>74000</v>
      </c>
      <c r="K42" s="111"/>
      <c r="L42" s="111"/>
      <c r="N42" s="129"/>
    </row>
    <row r="43" spans="1:14" x14ac:dyDescent="0.3">
      <c r="A43" s="111" t="s">
        <v>923</v>
      </c>
      <c r="B43" s="111" t="s">
        <v>972</v>
      </c>
      <c r="C43" t="s">
        <v>1021</v>
      </c>
      <c r="D43" s="145">
        <v>44823</v>
      </c>
      <c r="E43">
        <v>19</v>
      </c>
      <c r="F43" t="s">
        <v>132</v>
      </c>
      <c r="G43" t="s">
        <v>851</v>
      </c>
      <c r="H43" s="108">
        <v>61000</v>
      </c>
      <c r="K43" s="111"/>
      <c r="L43" s="111"/>
      <c r="N43" s="145"/>
    </row>
    <row r="44" spans="1:14" x14ac:dyDescent="0.3">
      <c r="A44" s="111" t="s">
        <v>932</v>
      </c>
      <c r="B44" s="111" t="s">
        <v>981</v>
      </c>
      <c r="C44" t="s">
        <v>1030</v>
      </c>
      <c r="D44" s="129">
        <v>37107</v>
      </c>
      <c r="E44">
        <v>28</v>
      </c>
      <c r="F44" t="s">
        <v>132</v>
      </c>
      <c r="G44" t="s">
        <v>853</v>
      </c>
      <c r="H44" s="108">
        <v>67500</v>
      </c>
      <c r="K44" s="111"/>
      <c r="L44" s="111"/>
      <c r="N44" s="129"/>
    </row>
    <row r="45" spans="1:14" x14ac:dyDescent="0.3">
      <c r="A45" s="111" t="s">
        <v>933</v>
      </c>
      <c r="B45" s="111" t="s">
        <v>982</v>
      </c>
      <c r="C45" t="s">
        <v>1031</v>
      </c>
      <c r="D45" s="129">
        <v>36472</v>
      </c>
      <c r="E45">
        <v>27</v>
      </c>
      <c r="F45" t="s">
        <v>34</v>
      </c>
      <c r="G45" t="s">
        <v>889</v>
      </c>
      <c r="H45" s="108">
        <v>93000</v>
      </c>
      <c r="K45" s="111"/>
      <c r="L45" s="111"/>
      <c r="N45" s="129"/>
    </row>
    <row r="46" spans="1:14" x14ac:dyDescent="0.3">
      <c r="A46" s="111" t="s">
        <v>934</v>
      </c>
      <c r="B46" s="111" t="s">
        <v>983</v>
      </c>
      <c r="C46" t="s">
        <v>1032</v>
      </c>
      <c r="D46" s="129">
        <v>36832</v>
      </c>
      <c r="E46">
        <v>44</v>
      </c>
      <c r="F46" t="s">
        <v>131</v>
      </c>
      <c r="G46" t="s">
        <v>859</v>
      </c>
      <c r="H46" s="108">
        <v>64000</v>
      </c>
      <c r="K46" s="111"/>
      <c r="L46" s="111"/>
      <c r="N46" s="129"/>
    </row>
    <row r="47" spans="1:14" x14ac:dyDescent="0.3">
      <c r="A47" s="111" t="s">
        <v>935</v>
      </c>
      <c r="B47" s="111" t="s">
        <v>984</v>
      </c>
      <c r="C47" t="s">
        <v>1033</v>
      </c>
      <c r="D47" s="129">
        <v>37107</v>
      </c>
      <c r="E47">
        <v>21</v>
      </c>
      <c r="F47" t="s">
        <v>132</v>
      </c>
      <c r="G47" t="s">
        <v>854</v>
      </c>
      <c r="H47" s="108">
        <v>72000</v>
      </c>
      <c r="K47" s="111"/>
      <c r="L47" s="111"/>
      <c r="N47" s="129"/>
    </row>
    <row r="48" spans="1:14" x14ac:dyDescent="0.3">
      <c r="A48" s="111" t="s">
        <v>936</v>
      </c>
      <c r="B48" s="111" t="s">
        <v>985</v>
      </c>
      <c r="C48" t="s">
        <v>1034</v>
      </c>
      <c r="D48" s="129">
        <v>36472</v>
      </c>
      <c r="E48">
        <v>19</v>
      </c>
      <c r="F48" t="s">
        <v>843</v>
      </c>
      <c r="G48" t="s">
        <v>879</v>
      </c>
      <c r="H48" s="108">
        <v>71000</v>
      </c>
      <c r="K48" s="111"/>
      <c r="L48" s="111"/>
      <c r="N48" s="129"/>
    </row>
    <row r="49" spans="1:14" x14ac:dyDescent="0.3">
      <c r="A49" s="111" t="s">
        <v>937</v>
      </c>
      <c r="B49" s="111" t="s">
        <v>986</v>
      </c>
      <c r="C49" t="s">
        <v>1035</v>
      </c>
      <c r="D49" s="129">
        <v>36832</v>
      </c>
      <c r="E49">
        <v>29</v>
      </c>
      <c r="F49" t="s">
        <v>842</v>
      </c>
      <c r="G49" t="s">
        <v>870</v>
      </c>
      <c r="H49" s="108">
        <v>70000</v>
      </c>
      <c r="K49" s="111"/>
      <c r="L49" s="111"/>
      <c r="N49" s="129"/>
    </row>
    <row r="50" spans="1:14" x14ac:dyDescent="0.3">
      <c r="A50" s="111" t="s">
        <v>938</v>
      </c>
      <c r="B50" s="111" t="s">
        <v>987</v>
      </c>
      <c r="C50" t="s">
        <v>1036</v>
      </c>
      <c r="D50" s="129">
        <v>37107</v>
      </c>
      <c r="E50">
        <v>31</v>
      </c>
      <c r="F50" t="s">
        <v>132</v>
      </c>
      <c r="G50" t="s">
        <v>855</v>
      </c>
      <c r="H50" s="108">
        <v>73000</v>
      </c>
      <c r="K50" s="111"/>
      <c r="L50" s="111"/>
      <c r="N50" s="129"/>
    </row>
    <row r="51" spans="1:14" x14ac:dyDescent="0.3">
      <c r="A51" s="111" t="s">
        <v>939</v>
      </c>
      <c r="B51" s="111" t="s">
        <v>988</v>
      </c>
      <c r="C51" t="s">
        <v>1037</v>
      </c>
      <c r="D51" s="129">
        <v>36472</v>
      </c>
      <c r="E51">
        <v>33</v>
      </c>
      <c r="F51" t="s">
        <v>34</v>
      </c>
      <c r="G51" t="s">
        <v>890</v>
      </c>
      <c r="H51" s="108">
        <v>90000</v>
      </c>
      <c r="K51" s="111"/>
      <c r="L51" s="111"/>
      <c r="N51" s="129"/>
    </row>
    <row r="52" spans="1:14" x14ac:dyDescent="0.3">
      <c r="A52" s="111" t="s">
        <v>940</v>
      </c>
      <c r="B52" s="111" t="s">
        <v>989</v>
      </c>
      <c r="C52" t="s">
        <v>1038</v>
      </c>
      <c r="D52" s="129">
        <v>36832</v>
      </c>
      <c r="E52">
        <v>38</v>
      </c>
      <c r="F52" t="s">
        <v>34</v>
      </c>
      <c r="G52" t="s">
        <v>891</v>
      </c>
      <c r="H52" s="108">
        <v>97000</v>
      </c>
      <c r="K52" s="111"/>
      <c r="L52" s="111"/>
      <c r="N52" s="129"/>
    </row>
    <row r="53" spans="1:14" x14ac:dyDescent="0.3">
      <c r="A53" s="111" t="s">
        <v>941</v>
      </c>
      <c r="B53" s="111" t="s">
        <v>990</v>
      </c>
      <c r="C53" t="s">
        <v>1039</v>
      </c>
      <c r="D53" s="129">
        <v>37107</v>
      </c>
      <c r="E53">
        <v>27</v>
      </c>
      <c r="F53" t="s">
        <v>842</v>
      </c>
      <c r="G53" t="s">
        <v>871</v>
      </c>
      <c r="H53" s="108">
        <v>77000</v>
      </c>
      <c r="K53" s="111"/>
      <c r="L53" s="111"/>
      <c r="N53" s="129"/>
    </row>
    <row r="54" spans="1:14" x14ac:dyDescent="0.3">
      <c r="A54" s="111" t="s">
        <v>942</v>
      </c>
      <c r="B54" s="111" t="s">
        <v>991</v>
      </c>
      <c r="C54" t="s">
        <v>1040</v>
      </c>
      <c r="D54" s="129">
        <v>36472</v>
      </c>
      <c r="E54">
        <v>44</v>
      </c>
      <c r="F54" t="s">
        <v>131</v>
      </c>
      <c r="G54" t="s">
        <v>860</v>
      </c>
      <c r="H54" s="108">
        <v>60000</v>
      </c>
      <c r="K54" s="111"/>
      <c r="L54" s="111"/>
      <c r="N54" s="129"/>
    </row>
    <row r="55" spans="1:14" x14ac:dyDescent="0.3">
      <c r="A55" s="111" t="s">
        <v>943</v>
      </c>
      <c r="B55" s="111" t="s">
        <v>992</v>
      </c>
      <c r="C55" t="s">
        <v>1041</v>
      </c>
      <c r="D55" s="129">
        <v>36832</v>
      </c>
      <c r="E55">
        <v>21</v>
      </c>
      <c r="F55" t="s">
        <v>34</v>
      </c>
      <c r="G55" t="s">
        <v>892</v>
      </c>
      <c r="H55" s="108">
        <v>91000</v>
      </c>
      <c r="K55" s="111"/>
      <c r="L55" s="111"/>
      <c r="N55" s="129"/>
    </row>
    <row r="56" spans="1:14" x14ac:dyDescent="0.3">
      <c r="A56" s="111" t="s">
        <v>944</v>
      </c>
      <c r="B56" s="111" t="s">
        <v>993</v>
      </c>
      <c r="C56" t="s">
        <v>1042</v>
      </c>
      <c r="D56" s="129">
        <v>37107</v>
      </c>
      <c r="E56">
        <v>19</v>
      </c>
      <c r="F56" t="s">
        <v>131</v>
      </c>
      <c r="G56" t="s">
        <v>861</v>
      </c>
      <c r="H56" s="108">
        <v>62000</v>
      </c>
      <c r="K56" s="111"/>
      <c r="L56" s="111"/>
      <c r="N56" s="129"/>
    </row>
    <row r="57" spans="1:14" x14ac:dyDescent="0.3">
      <c r="B57" s="111"/>
      <c r="K57" s="111"/>
      <c r="L57" s="111"/>
      <c r="N57" s="129"/>
    </row>
    <row r="58" spans="1:14" x14ac:dyDescent="0.3">
      <c r="B58" s="111"/>
    </row>
    <row r="59" spans="1:14" x14ac:dyDescent="0.3">
      <c r="A59" s="122"/>
      <c r="B59" s="109"/>
      <c r="C59" s="122"/>
      <c r="D59" s="122"/>
      <c r="E59" s="122"/>
    </row>
    <row r="60" spans="1:14" x14ac:dyDescent="0.3">
      <c r="B60" s="111"/>
      <c r="D60" s="129"/>
    </row>
    <row r="61" spans="1:14" x14ac:dyDescent="0.3">
      <c r="B61" s="111"/>
      <c r="D61" s="129"/>
    </row>
    <row r="62" spans="1:14" x14ac:dyDescent="0.3">
      <c r="B62" s="111"/>
      <c r="D62" s="129"/>
    </row>
    <row r="63" spans="1:14" x14ac:dyDescent="0.3">
      <c r="B63" s="111"/>
      <c r="D63" s="129"/>
    </row>
    <row r="64" spans="1:14" x14ac:dyDescent="0.3">
      <c r="B64" s="111"/>
      <c r="D64" s="129"/>
    </row>
    <row r="65" spans="2:4" x14ac:dyDescent="0.3">
      <c r="B65" s="111"/>
      <c r="D65" s="129"/>
    </row>
    <row r="66" spans="2:4" x14ac:dyDescent="0.3">
      <c r="B66" s="111"/>
      <c r="D66" s="129"/>
    </row>
    <row r="67" spans="2:4" x14ac:dyDescent="0.3">
      <c r="B67" s="111"/>
      <c r="D67" s="129"/>
    </row>
    <row r="68" spans="2:4" x14ac:dyDescent="0.3">
      <c r="B68" s="111"/>
      <c r="D68" s="129"/>
    </row>
    <row r="69" spans="2:4" x14ac:dyDescent="0.3">
      <c r="B69" s="111"/>
      <c r="D69" s="129"/>
    </row>
    <row r="70" spans="2:4" x14ac:dyDescent="0.3">
      <c r="B70" s="111"/>
      <c r="D70" s="145"/>
    </row>
    <row r="71" spans="2:4" x14ac:dyDescent="0.3">
      <c r="B71" s="111"/>
      <c r="D71" s="145"/>
    </row>
    <row r="72" spans="2:4" x14ac:dyDescent="0.3">
      <c r="B72" s="111"/>
      <c r="D72" s="145"/>
    </row>
    <row r="73" spans="2:4" x14ac:dyDescent="0.3">
      <c r="B73" s="111"/>
      <c r="D73" s="129"/>
    </row>
    <row r="74" spans="2:4" x14ac:dyDescent="0.3">
      <c r="B74" s="111"/>
      <c r="D74" s="129"/>
    </row>
    <row r="75" spans="2:4" x14ac:dyDescent="0.3">
      <c r="B75" s="111"/>
      <c r="D75" s="129"/>
    </row>
    <row r="76" spans="2:4" x14ac:dyDescent="0.3">
      <c r="B76" s="111"/>
      <c r="D76" s="129"/>
    </row>
    <row r="77" spans="2:4" x14ac:dyDescent="0.3">
      <c r="B77" s="111"/>
      <c r="D77" s="129"/>
    </row>
    <row r="78" spans="2:4" x14ac:dyDescent="0.3">
      <c r="B78" s="111"/>
      <c r="D78" s="129"/>
    </row>
    <row r="79" spans="2:4" x14ac:dyDescent="0.3">
      <c r="B79" s="111"/>
      <c r="D79" s="145"/>
    </row>
    <row r="80" spans="2:4" x14ac:dyDescent="0.3">
      <c r="B80" s="111"/>
      <c r="D80" s="145"/>
    </row>
    <row r="81" spans="1:4" x14ac:dyDescent="0.3">
      <c r="B81" s="111"/>
      <c r="D81" s="145"/>
    </row>
    <row r="82" spans="1:4" x14ac:dyDescent="0.3">
      <c r="B82" s="111"/>
      <c r="D82" s="145"/>
    </row>
    <row r="83" spans="1:4" x14ac:dyDescent="0.3">
      <c r="B83" s="111"/>
      <c r="D83" s="145"/>
    </row>
    <row r="84" spans="1:4" x14ac:dyDescent="0.3">
      <c r="A84" s="111"/>
      <c r="B84" s="111"/>
      <c r="D84" s="145"/>
    </row>
    <row r="85" spans="1:4" x14ac:dyDescent="0.3">
      <c r="A85" s="111"/>
      <c r="B85" s="111"/>
      <c r="D85" s="145"/>
    </row>
    <row r="86" spans="1:4" x14ac:dyDescent="0.3">
      <c r="A86" s="111"/>
      <c r="B86" s="111"/>
      <c r="D86" s="145"/>
    </row>
    <row r="87" spans="1:4" x14ac:dyDescent="0.3">
      <c r="A87" s="111"/>
      <c r="B87" s="111"/>
      <c r="D87" s="145"/>
    </row>
    <row r="88" spans="1:4" x14ac:dyDescent="0.3">
      <c r="A88" s="111"/>
      <c r="B88" s="111"/>
      <c r="D88" s="145"/>
    </row>
    <row r="89" spans="1:4" x14ac:dyDescent="0.3">
      <c r="A89" s="111"/>
      <c r="B89" s="111"/>
      <c r="D89" s="145"/>
    </row>
    <row r="90" spans="1:4" x14ac:dyDescent="0.3">
      <c r="A90" s="111"/>
      <c r="B90" s="111"/>
      <c r="D90" s="145"/>
    </row>
    <row r="91" spans="1:4" x14ac:dyDescent="0.3">
      <c r="A91" s="111"/>
      <c r="B91" s="111"/>
      <c r="D91" s="145"/>
    </row>
    <row r="92" spans="1:4" x14ac:dyDescent="0.3">
      <c r="A92" s="111"/>
      <c r="B92" s="111"/>
      <c r="D92" s="145"/>
    </row>
    <row r="93" spans="1:4" x14ac:dyDescent="0.3">
      <c r="A93" s="111"/>
      <c r="B93" s="111"/>
      <c r="D93" s="145"/>
    </row>
    <row r="94" spans="1:4" x14ac:dyDescent="0.3">
      <c r="A94" s="111"/>
      <c r="B94" s="111"/>
      <c r="D94" s="129"/>
    </row>
    <row r="95" spans="1:4" x14ac:dyDescent="0.3">
      <c r="A95" s="111"/>
      <c r="B95" s="111"/>
      <c r="D95" s="129"/>
    </row>
    <row r="96" spans="1:4" x14ac:dyDescent="0.3">
      <c r="A96" s="111"/>
      <c r="B96" s="111"/>
      <c r="D96" s="129"/>
    </row>
    <row r="97" spans="1:4" x14ac:dyDescent="0.3">
      <c r="A97" s="111"/>
      <c r="B97" s="111"/>
      <c r="D97" s="129"/>
    </row>
    <row r="98" spans="1:4" x14ac:dyDescent="0.3">
      <c r="A98" s="111"/>
      <c r="B98" s="111"/>
      <c r="D98" s="129"/>
    </row>
    <row r="99" spans="1:4" x14ac:dyDescent="0.3">
      <c r="A99" s="111"/>
      <c r="B99" s="111"/>
      <c r="D99" s="129"/>
    </row>
    <row r="100" spans="1:4" x14ac:dyDescent="0.3">
      <c r="A100" s="111"/>
      <c r="B100" s="111"/>
      <c r="D100" s="129"/>
    </row>
    <row r="101" spans="1:4" x14ac:dyDescent="0.3">
      <c r="A101" s="111"/>
      <c r="B101" s="111"/>
      <c r="D101" s="129"/>
    </row>
    <row r="102" spans="1:4" x14ac:dyDescent="0.3">
      <c r="A102" s="111"/>
      <c r="B102" s="111"/>
      <c r="D102" s="129"/>
    </row>
    <row r="103" spans="1:4" x14ac:dyDescent="0.3">
      <c r="A103" s="111"/>
      <c r="B103" s="111"/>
      <c r="D103" s="129"/>
    </row>
    <row r="104" spans="1:4" x14ac:dyDescent="0.3">
      <c r="A104" s="111"/>
      <c r="B104" s="111"/>
      <c r="D104" s="129"/>
    </row>
    <row r="105" spans="1:4" x14ac:dyDescent="0.3">
      <c r="A105" s="111"/>
      <c r="B105" s="111"/>
      <c r="D105" s="129"/>
    </row>
    <row r="106" spans="1:4" x14ac:dyDescent="0.3">
      <c r="A106" s="111"/>
      <c r="B106" s="111"/>
      <c r="D106" s="129"/>
    </row>
    <row r="107" spans="1:4" x14ac:dyDescent="0.3">
      <c r="A107" s="111"/>
      <c r="B107" s="111"/>
      <c r="D107" s="129"/>
    </row>
    <row r="108" spans="1:4" x14ac:dyDescent="0.3">
      <c r="A108" s="111"/>
      <c r="B108" s="111"/>
      <c r="D108" s="129"/>
    </row>
    <row r="109" spans="1:4" x14ac:dyDescent="0.3">
      <c r="A109" s="111"/>
      <c r="B109" s="111"/>
      <c r="D109" s="129"/>
    </row>
    <row r="110" spans="1:4" x14ac:dyDescent="0.3">
      <c r="A110" s="111"/>
      <c r="B110" s="111"/>
      <c r="D110" s="129"/>
    </row>
  </sheetData>
  <autoFilter ref="A3:H3" xr:uid="{E57F1AEB-8F91-45BA-AAC3-39340376EFFD}"/>
  <mergeCells count="1">
    <mergeCell ref="A1:S1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5F02-FC4C-4C5E-856B-042B12763A71}">
  <dimension ref="A1:W761"/>
  <sheetViews>
    <sheetView zoomScaleNormal="100" workbookViewId="0">
      <selection activeCell="H14" sqref="H14"/>
    </sheetView>
  </sheetViews>
  <sheetFormatPr defaultRowHeight="14.4" x14ac:dyDescent="0.3"/>
  <cols>
    <col min="1" max="1" width="12.109375" bestFit="1" customWidth="1"/>
    <col min="2" max="2" width="19.88671875" bestFit="1" customWidth="1"/>
    <col min="3" max="3" width="27" bestFit="1" customWidth="1"/>
    <col min="4" max="4" width="17.21875" bestFit="1" customWidth="1"/>
    <col min="8" max="8" width="19.44140625" bestFit="1" customWidth="1"/>
  </cols>
  <sheetData>
    <row r="1" spans="1:23" ht="22.8" x14ac:dyDescent="0.4">
      <c r="A1" s="159" t="s">
        <v>2236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84"/>
      <c r="T1" s="84"/>
      <c r="U1" s="84"/>
      <c r="V1" s="84"/>
      <c r="W1" s="84"/>
    </row>
    <row r="3" spans="1:23" x14ac:dyDescent="0.3">
      <c r="A3" s="122" t="s">
        <v>2235</v>
      </c>
    </row>
    <row r="4" spans="1:23" x14ac:dyDescent="0.3">
      <c r="A4" s="122"/>
    </row>
    <row r="5" spans="1:23" s="122" customFormat="1" x14ac:dyDescent="0.3">
      <c r="A5" s="155" t="s">
        <v>1118</v>
      </c>
      <c r="B5" s="155" t="s">
        <v>1119</v>
      </c>
      <c r="C5" s="156" t="s">
        <v>1120</v>
      </c>
      <c r="D5" s="157" t="s">
        <v>1121</v>
      </c>
      <c r="H5"/>
      <c r="I5"/>
      <c r="J5"/>
      <c r="K5"/>
    </row>
    <row r="6" spans="1:23" x14ac:dyDescent="0.3">
      <c r="A6" s="152" t="s">
        <v>1072</v>
      </c>
      <c r="B6" s="152" t="s">
        <v>1122</v>
      </c>
      <c r="C6" s="153" t="s">
        <v>1123</v>
      </c>
      <c r="D6" s="154" t="s">
        <v>1124</v>
      </c>
    </row>
    <row r="7" spans="1:23" x14ac:dyDescent="0.3">
      <c r="A7" s="152" t="s">
        <v>1072</v>
      </c>
      <c r="B7" s="152" t="s">
        <v>1122</v>
      </c>
      <c r="C7" s="153" t="s">
        <v>1125</v>
      </c>
      <c r="D7" s="154"/>
    </row>
    <row r="8" spans="1:23" x14ac:dyDescent="0.3">
      <c r="A8" s="152" t="s">
        <v>1072</v>
      </c>
      <c r="B8" s="152" t="s">
        <v>1122</v>
      </c>
      <c r="C8" s="153" t="s">
        <v>1126</v>
      </c>
      <c r="D8" s="154" t="s">
        <v>1127</v>
      </c>
    </row>
    <row r="9" spans="1:23" x14ac:dyDescent="0.3">
      <c r="A9" s="152" t="s">
        <v>1072</v>
      </c>
      <c r="B9" s="152" t="s">
        <v>1122</v>
      </c>
      <c r="C9" s="153" t="s">
        <v>1128</v>
      </c>
      <c r="D9" s="154" t="s">
        <v>1129</v>
      </c>
    </row>
    <row r="10" spans="1:23" x14ac:dyDescent="0.3">
      <c r="A10" s="152" t="s">
        <v>1072</v>
      </c>
      <c r="B10" s="152" t="s">
        <v>1122</v>
      </c>
      <c r="C10" s="153" t="s">
        <v>1130</v>
      </c>
      <c r="D10" s="154" t="s">
        <v>1131</v>
      </c>
    </row>
    <row r="11" spans="1:23" x14ac:dyDescent="0.3">
      <c r="A11" s="152" t="s">
        <v>1072</v>
      </c>
      <c r="B11" s="152" t="s">
        <v>1122</v>
      </c>
      <c r="C11" s="153" t="s">
        <v>1132</v>
      </c>
      <c r="D11" s="154" t="s">
        <v>1133</v>
      </c>
    </row>
    <row r="12" spans="1:23" x14ac:dyDescent="0.3">
      <c r="A12" s="152" t="s">
        <v>1072</v>
      </c>
      <c r="B12" s="152" t="s">
        <v>1122</v>
      </c>
      <c r="C12" s="153" t="s">
        <v>1132</v>
      </c>
      <c r="D12" s="154" t="s">
        <v>1134</v>
      </c>
    </row>
    <row r="13" spans="1:23" ht="28.8" x14ac:dyDescent="0.3">
      <c r="A13" s="152" t="s">
        <v>1072</v>
      </c>
      <c r="B13" s="152" t="s">
        <v>1122</v>
      </c>
      <c r="C13" s="153" t="s">
        <v>1132</v>
      </c>
      <c r="D13" s="154" t="s">
        <v>1135</v>
      </c>
    </row>
    <row r="14" spans="1:23" x14ac:dyDescent="0.3">
      <c r="A14" s="152" t="s">
        <v>1072</v>
      </c>
      <c r="B14" s="152" t="s">
        <v>1122</v>
      </c>
      <c r="C14" s="153" t="s">
        <v>1136</v>
      </c>
      <c r="D14" s="154" t="s">
        <v>1124</v>
      </c>
    </row>
    <row r="15" spans="1:23" x14ac:dyDescent="0.3">
      <c r="A15" s="152" t="s">
        <v>1072</v>
      </c>
      <c r="B15" s="152" t="s">
        <v>1122</v>
      </c>
      <c r="C15" s="153" t="s">
        <v>1137</v>
      </c>
      <c r="D15" s="154" t="s">
        <v>1138</v>
      </c>
    </row>
    <row r="16" spans="1:23" x14ac:dyDescent="0.3">
      <c r="A16" s="152" t="s">
        <v>1072</v>
      </c>
      <c r="B16" s="152" t="s">
        <v>1122</v>
      </c>
      <c r="C16" s="153" t="s">
        <v>1139</v>
      </c>
      <c r="D16" s="154" t="s">
        <v>1140</v>
      </c>
    </row>
    <row r="17" spans="1:8" x14ac:dyDescent="0.3">
      <c r="A17" s="152" t="s">
        <v>1072</v>
      </c>
      <c r="B17" s="152" t="s">
        <v>1122</v>
      </c>
      <c r="C17" s="153" t="s">
        <v>1141</v>
      </c>
      <c r="D17" s="154" t="s">
        <v>1142</v>
      </c>
    </row>
    <row r="18" spans="1:8" ht="43.2" x14ac:dyDescent="0.3">
      <c r="A18" s="152" t="s">
        <v>1072</v>
      </c>
      <c r="B18" s="152" t="s">
        <v>1122</v>
      </c>
      <c r="C18" s="153" t="s">
        <v>1143</v>
      </c>
      <c r="D18" s="154" t="s">
        <v>1144</v>
      </c>
    </row>
    <row r="19" spans="1:8" x14ac:dyDescent="0.3">
      <c r="A19" s="152" t="s">
        <v>1072</v>
      </c>
      <c r="B19" s="152" t="s">
        <v>1122</v>
      </c>
      <c r="C19" s="153" t="s">
        <v>1145</v>
      </c>
      <c r="D19" s="154"/>
    </row>
    <row r="20" spans="1:8" x14ac:dyDescent="0.3">
      <c r="A20" s="152" t="s">
        <v>1072</v>
      </c>
      <c r="B20" s="152" t="s">
        <v>1122</v>
      </c>
      <c r="C20" s="153" t="s">
        <v>1146</v>
      </c>
      <c r="D20" s="154" t="s">
        <v>1147</v>
      </c>
    </row>
    <row r="21" spans="1:8" x14ac:dyDescent="0.3">
      <c r="A21" s="152" t="s">
        <v>1072</v>
      </c>
      <c r="B21" s="152" t="s">
        <v>1122</v>
      </c>
      <c r="C21" s="153" t="s">
        <v>1148</v>
      </c>
      <c r="D21" s="154"/>
    </row>
    <row r="22" spans="1:8" ht="28.8" x14ac:dyDescent="0.3">
      <c r="A22" s="152" t="s">
        <v>1072</v>
      </c>
      <c r="B22" s="152" t="s">
        <v>1122</v>
      </c>
      <c r="C22" s="153" t="s">
        <v>1149</v>
      </c>
      <c r="D22" s="154" t="s">
        <v>1150</v>
      </c>
    </row>
    <row r="23" spans="1:8" x14ac:dyDescent="0.3">
      <c r="A23" s="152" t="s">
        <v>1072</v>
      </c>
      <c r="B23" s="152" t="s">
        <v>1122</v>
      </c>
      <c r="C23" s="153" t="s">
        <v>1151</v>
      </c>
      <c r="D23" s="154" t="s">
        <v>1152</v>
      </c>
      <c r="H23" s="158"/>
    </row>
    <row r="24" spans="1:8" x14ac:dyDescent="0.3">
      <c r="A24" s="152" t="s">
        <v>1072</v>
      </c>
      <c r="B24" s="152" t="s">
        <v>1153</v>
      </c>
      <c r="C24" s="153" t="s">
        <v>1154</v>
      </c>
      <c r="D24" s="154"/>
    </row>
    <row r="25" spans="1:8" x14ac:dyDescent="0.3">
      <c r="A25" s="152" t="s">
        <v>1072</v>
      </c>
      <c r="B25" s="152" t="s">
        <v>1153</v>
      </c>
      <c r="C25" s="153" t="s">
        <v>1155</v>
      </c>
      <c r="D25" s="154" t="s">
        <v>1156</v>
      </c>
    </row>
    <row r="26" spans="1:8" x14ac:dyDescent="0.3">
      <c r="A26" s="152" t="s">
        <v>1072</v>
      </c>
      <c r="B26" s="152" t="s">
        <v>1153</v>
      </c>
      <c r="C26" s="153" t="s">
        <v>1157</v>
      </c>
      <c r="D26" s="154" t="s">
        <v>1158</v>
      </c>
    </row>
    <row r="27" spans="1:8" x14ac:dyDescent="0.3">
      <c r="A27" s="152" t="s">
        <v>1072</v>
      </c>
      <c r="B27" s="152" t="s">
        <v>1153</v>
      </c>
      <c r="C27" s="153" t="s">
        <v>1157</v>
      </c>
      <c r="D27" s="154" t="s">
        <v>1159</v>
      </c>
    </row>
    <row r="28" spans="1:8" x14ac:dyDescent="0.3">
      <c r="A28" s="152" t="s">
        <v>1072</v>
      </c>
      <c r="B28" s="152" t="s">
        <v>1153</v>
      </c>
      <c r="C28" s="153" t="s">
        <v>1160</v>
      </c>
      <c r="D28" s="154" t="s">
        <v>1161</v>
      </c>
    </row>
    <row r="29" spans="1:8" x14ac:dyDescent="0.3">
      <c r="A29" s="152" t="s">
        <v>1072</v>
      </c>
      <c r="B29" s="152" t="s">
        <v>1153</v>
      </c>
      <c r="C29" s="153" t="s">
        <v>1162</v>
      </c>
      <c r="D29" s="154"/>
    </row>
    <row r="30" spans="1:8" ht="28.8" x14ac:dyDescent="0.3">
      <c r="A30" s="152" t="s">
        <v>1072</v>
      </c>
      <c r="B30" s="152" t="s">
        <v>1153</v>
      </c>
      <c r="C30" s="153" t="s">
        <v>1163</v>
      </c>
      <c r="D30" s="154" t="s">
        <v>1164</v>
      </c>
    </row>
    <row r="31" spans="1:8" x14ac:dyDescent="0.3">
      <c r="A31" s="152" t="s">
        <v>1072</v>
      </c>
      <c r="B31" s="152" t="s">
        <v>1165</v>
      </c>
      <c r="C31" s="153" t="s">
        <v>1166</v>
      </c>
      <c r="D31" s="154" t="s">
        <v>1167</v>
      </c>
    </row>
    <row r="32" spans="1:8" x14ac:dyDescent="0.3">
      <c r="A32" s="152" t="s">
        <v>1072</v>
      </c>
      <c r="B32" s="152" t="s">
        <v>1165</v>
      </c>
      <c r="C32" s="153" t="s">
        <v>1168</v>
      </c>
      <c r="D32" s="154" t="s">
        <v>1124</v>
      </c>
    </row>
    <row r="33" spans="1:4" x14ac:dyDescent="0.3">
      <c r="A33" s="152" t="s">
        <v>1072</v>
      </c>
      <c r="B33" s="152" t="s">
        <v>1165</v>
      </c>
      <c r="C33" s="153" t="s">
        <v>1169</v>
      </c>
      <c r="D33" s="154" t="s">
        <v>1124</v>
      </c>
    </row>
    <row r="34" spans="1:4" ht="28.8" x14ac:dyDescent="0.3">
      <c r="A34" s="152" t="s">
        <v>1072</v>
      </c>
      <c r="B34" s="152" t="s">
        <v>1165</v>
      </c>
      <c r="C34" s="153" t="s">
        <v>1170</v>
      </c>
      <c r="D34" s="154" t="s">
        <v>1171</v>
      </c>
    </row>
    <row r="35" spans="1:4" x14ac:dyDescent="0.3">
      <c r="A35" s="152" t="s">
        <v>1072</v>
      </c>
      <c r="B35" s="152" t="s">
        <v>1165</v>
      </c>
      <c r="C35" s="153" t="s">
        <v>1172</v>
      </c>
      <c r="D35" s="154" t="s">
        <v>1173</v>
      </c>
    </row>
    <row r="36" spans="1:4" x14ac:dyDescent="0.3">
      <c r="A36" s="152" t="s">
        <v>1072</v>
      </c>
      <c r="B36" s="152" t="s">
        <v>1165</v>
      </c>
      <c r="C36" s="153" t="s">
        <v>1174</v>
      </c>
      <c r="D36" s="154" t="s">
        <v>1124</v>
      </c>
    </row>
    <row r="37" spans="1:4" x14ac:dyDescent="0.3">
      <c r="A37" s="152" t="s">
        <v>1072</v>
      </c>
      <c r="B37" s="152" t="s">
        <v>1165</v>
      </c>
      <c r="C37" s="153" t="s">
        <v>1174</v>
      </c>
      <c r="D37" s="154" t="s">
        <v>1175</v>
      </c>
    </row>
    <row r="38" spans="1:4" x14ac:dyDescent="0.3">
      <c r="A38" s="152" t="s">
        <v>1072</v>
      </c>
      <c r="B38" s="152" t="s">
        <v>1165</v>
      </c>
      <c r="C38" s="153" t="s">
        <v>1176</v>
      </c>
      <c r="D38" s="154" t="s">
        <v>1177</v>
      </c>
    </row>
    <row r="39" spans="1:4" x14ac:dyDescent="0.3">
      <c r="A39" s="152" t="s">
        <v>1072</v>
      </c>
      <c r="B39" s="152" t="s">
        <v>1165</v>
      </c>
      <c r="C39" s="153" t="s">
        <v>1176</v>
      </c>
      <c r="D39" s="154" t="s">
        <v>1178</v>
      </c>
    </row>
    <row r="40" spans="1:4" x14ac:dyDescent="0.3">
      <c r="A40" s="152" t="s">
        <v>1072</v>
      </c>
      <c r="B40" s="152" t="s">
        <v>1165</v>
      </c>
      <c r="C40" s="153" t="s">
        <v>1179</v>
      </c>
      <c r="D40" s="154"/>
    </row>
    <row r="41" spans="1:4" x14ac:dyDescent="0.3">
      <c r="A41" s="152" t="s">
        <v>1072</v>
      </c>
      <c r="B41" s="152" t="s">
        <v>1165</v>
      </c>
      <c r="C41" s="153" t="s">
        <v>1180</v>
      </c>
      <c r="D41" s="154" t="s">
        <v>1181</v>
      </c>
    </row>
    <row r="42" spans="1:4" x14ac:dyDescent="0.3">
      <c r="A42" s="152" t="s">
        <v>1072</v>
      </c>
      <c r="B42" s="152" t="s">
        <v>1165</v>
      </c>
      <c r="C42" s="153" t="s">
        <v>1180</v>
      </c>
      <c r="D42" s="154" t="s">
        <v>1182</v>
      </c>
    </row>
    <row r="43" spans="1:4" x14ac:dyDescent="0.3">
      <c r="A43" s="152" t="s">
        <v>1072</v>
      </c>
      <c r="B43" s="152" t="s">
        <v>1165</v>
      </c>
      <c r="C43" s="153" t="s">
        <v>1183</v>
      </c>
      <c r="D43" s="154" t="s">
        <v>1124</v>
      </c>
    </row>
    <row r="44" spans="1:4" x14ac:dyDescent="0.3">
      <c r="A44" s="152" t="s">
        <v>1072</v>
      </c>
      <c r="B44" s="152" t="s">
        <v>1165</v>
      </c>
      <c r="C44" s="153" t="s">
        <v>1184</v>
      </c>
      <c r="D44" s="154" t="s">
        <v>1185</v>
      </c>
    </row>
    <row r="45" spans="1:4" x14ac:dyDescent="0.3">
      <c r="A45" s="152" t="s">
        <v>1072</v>
      </c>
      <c r="B45" s="152" t="s">
        <v>1165</v>
      </c>
      <c r="C45" s="153" t="s">
        <v>1186</v>
      </c>
      <c r="D45" s="154" t="s">
        <v>1187</v>
      </c>
    </row>
    <row r="46" spans="1:4" ht="28.8" x14ac:dyDescent="0.3">
      <c r="A46" s="152" t="s">
        <v>1072</v>
      </c>
      <c r="B46" s="152" t="s">
        <v>1165</v>
      </c>
      <c r="C46" s="153" t="s">
        <v>1186</v>
      </c>
      <c r="D46" s="154" t="s">
        <v>1188</v>
      </c>
    </row>
    <row r="47" spans="1:4" x14ac:dyDescent="0.3">
      <c r="A47" s="152" t="s">
        <v>1072</v>
      </c>
      <c r="B47" s="152" t="s">
        <v>1165</v>
      </c>
      <c r="C47" s="153" t="s">
        <v>1189</v>
      </c>
      <c r="D47" s="154" t="s">
        <v>1190</v>
      </c>
    </row>
    <row r="48" spans="1:4" x14ac:dyDescent="0.3">
      <c r="A48" s="152" t="s">
        <v>1072</v>
      </c>
      <c r="B48" s="152" t="s">
        <v>1165</v>
      </c>
      <c r="C48" s="153" t="s">
        <v>1191</v>
      </c>
      <c r="D48" s="154" t="s">
        <v>1124</v>
      </c>
    </row>
    <row r="49" spans="1:4" x14ac:dyDescent="0.3">
      <c r="A49" s="152" t="s">
        <v>1072</v>
      </c>
      <c r="B49" s="152" t="s">
        <v>1165</v>
      </c>
      <c r="C49" s="153" t="s">
        <v>1192</v>
      </c>
      <c r="D49" s="154" t="s">
        <v>1190</v>
      </c>
    </row>
    <row r="50" spans="1:4" x14ac:dyDescent="0.3">
      <c r="A50" s="152" t="s">
        <v>1072</v>
      </c>
      <c r="B50" s="152" t="s">
        <v>1165</v>
      </c>
      <c r="C50" s="153" t="s">
        <v>1193</v>
      </c>
      <c r="D50" s="154" t="s">
        <v>1194</v>
      </c>
    </row>
    <row r="51" spans="1:4" x14ac:dyDescent="0.3">
      <c r="A51" s="152" t="s">
        <v>1072</v>
      </c>
      <c r="B51" s="152" t="s">
        <v>1165</v>
      </c>
      <c r="C51" s="153" t="s">
        <v>1195</v>
      </c>
      <c r="D51" s="154"/>
    </row>
    <row r="52" spans="1:4" x14ac:dyDescent="0.3">
      <c r="A52" s="152" t="s">
        <v>1072</v>
      </c>
      <c r="B52" s="152" t="s">
        <v>1165</v>
      </c>
      <c r="C52" s="153" t="s">
        <v>1196</v>
      </c>
      <c r="D52" s="154" t="s">
        <v>1124</v>
      </c>
    </row>
    <row r="53" spans="1:4" x14ac:dyDescent="0.3">
      <c r="A53" s="152" t="s">
        <v>1072</v>
      </c>
      <c r="B53" s="152" t="s">
        <v>1165</v>
      </c>
      <c r="C53" s="153" t="s">
        <v>1197</v>
      </c>
      <c r="D53" s="154" t="s">
        <v>1198</v>
      </c>
    </row>
    <row r="54" spans="1:4" x14ac:dyDescent="0.3">
      <c r="A54" s="152" t="s">
        <v>1072</v>
      </c>
      <c r="B54" s="152" t="s">
        <v>1165</v>
      </c>
      <c r="C54" s="153" t="s">
        <v>1197</v>
      </c>
      <c r="D54" s="154" t="s">
        <v>1199</v>
      </c>
    </row>
    <row r="55" spans="1:4" x14ac:dyDescent="0.3">
      <c r="A55" s="152" t="s">
        <v>1072</v>
      </c>
      <c r="B55" s="152" t="s">
        <v>1165</v>
      </c>
      <c r="C55" s="153" t="s">
        <v>1200</v>
      </c>
      <c r="D55" s="154" t="s">
        <v>1201</v>
      </c>
    </row>
    <row r="56" spans="1:4" x14ac:dyDescent="0.3">
      <c r="A56" s="152" t="s">
        <v>1072</v>
      </c>
      <c r="B56" s="152" t="s">
        <v>1165</v>
      </c>
      <c r="C56" s="153" t="s">
        <v>1202</v>
      </c>
      <c r="D56" s="154" t="s">
        <v>1203</v>
      </c>
    </row>
    <row r="57" spans="1:4" ht="28.8" x14ac:dyDescent="0.3">
      <c r="A57" s="152" t="s">
        <v>1072</v>
      </c>
      <c r="B57" s="152" t="s">
        <v>1165</v>
      </c>
      <c r="C57" s="153" t="s">
        <v>1204</v>
      </c>
      <c r="D57" s="154" t="s">
        <v>1205</v>
      </c>
    </row>
    <row r="58" spans="1:4" x14ac:dyDescent="0.3">
      <c r="A58" s="152" t="s">
        <v>1072</v>
      </c>
      <c r="B58" s="152" t="s">
        <v>1165</v>
      </c>
      <c r="C58" s="153" t="s">
        <v>1206</v>
      </c>
      <c r="D58" s="154" t="s">
        <v>1140</v>
      </c>
    </row>
    <row r="59" spans="1:4" ht="28.8" x14ac:dyDescent="0.3">
      <c r="A59" s="152" t="s">
        <v>1207</v>
      </c>
      <c r="B59" s="152" t="s">
        <v>1208</v>
      </c>
      <c r="C59" s="153" t="s">
        <v>1209</v>
      </c>
      <c r="D59" s="154" t="s">
        <v>1210</v>
      </c>
    </row>
    <row r="60" spans="1:4" ht="28.8" x14ac:dyDescent="0.3">
      <c r="A60" s="152" t="s">
        <v>1207</v>
      </c>
      <c r="B60" s="152" t="s">
        <v>1208</v>
      </c>
      <c r="C60" s="153" t="s">
        <v>1211</v>
      </c>
      <c r="D60" s="154" t="s">
        <v>1212</v>
      </c>
    </row>
    <row r="61" spans="1:4" x14ac:dyDescent="0.3">
      <c r="A61" s="152" t="s">
        <v>1207</v>
      </c>
      <c r="B61" s="152" t="s">
        <v>1208</v>
      </c>
      <c r="C61" s="153" t="s">
        <v>1211</v>
      </c>
      <c r="D61" s="154" t="s">
        <v>1213</v>
      </c>
    </row>
    <row r="62" spans="1:4" x14ac:dyDescent="0.3">
      <c r="A62" s="152" t="s">
        <v>1207</v>
      </c>
      <c r="B62" s="152" t="s">
        <v>1208</v>
      </c>
      <c r="C62" s="153" t="s">
        <v>1214</v>
      </c>
      <c r="D62" s="154" t="s">
        <v>1215</v>
      </c>
    </row>
    <row r="63" spans="1:4" x14ac:dyDescent="0.3">
      <c r="A63" s="152" t="s">
        <v>1207</v>
      </c>
      <c r="B63" s="152" t="s">
        <v>1208</v>
      </c>
      <c r="C63" s="153" t="s">
        <v>1216</v>
      </c>
      <c r="D63" s="154" t="s">
        <v>1217</v>
      </c>
    </row>
    <row r="64" spans="1:4" x14ac:dyDescent="0.3">
      <c r="A64" s="152" t="s">
        <v>1207</v>
      </c>
      <c r="B64" s="152" t="s">
        <v>1208</v>
      </c>
      <c r="C64" s="153" t="s">
        <v>1216</v>
      </c>
      <c r="D64" s="154" t="s">
        <v>1218</v>
      </c>
    </row>
    <row r="65" spans="1:4" x14ac:dyDescent="0.3">
      <c r="A65" s="152" t="s">
        <v>1207</v>
      </c>
      <c r="B65" s="152" t="s">
        <v>1208</v>
      </c>
      <c r="C65" s="153" t="s">
        <v>1219</v>
      </c>
      <c r="D65" s="154" t="s">
        <v>1220</v>
      </c>
    </row>
    <row r="66" spans="1:4" ht="43.2" x14ac:dyDescent="0.3">
      <c r="A66" s="152" t="s">
        <v>1207</v>
      </c>
      <c r="B66" s="152" t="s">
        <v>1208</v>
      </c>
      <c r="C66" s="153" t="s">
        <v>1221</v>
      </c>
      <c r="D66" s="154" t="s">
        <v>1222</v>
      </c>
    </row>
    <row r="67" spans="1:4" x14ac:dyDescent="0.3">
      <c r="A67" s="152" t="s">
        <v>1207</v>
      </c>
      <c r="B67" s="152" t="s">
        <v>1208</v>
      </c>
      <c r="C67" s="153" t="s">
        <v>1223</v>
      </c>
      <c r="D67" s="154"/>
    </row>
    <row r="68" spans="1:4" x14ac:dyDescent="0.3">
      <c r="A68" s="152" t="s">
        <v>1207</v>
      </c>
      <c r="B68" s="152" t="s">
        <v>1208</v>
      </c>
      <c r="C68" s="153" t="s">
        <v>1224</v>
      </c>
      <c r="D68" s="154" t="s">
        <v>1225</v>
      </c>
    </row>
    <row r="69" spans="1:4" x14ac:dyDescent="0.3">
      <c r="A69" s="152" t="s">
        <v>1207</v>
      </c>
      <c r="B69" s="152" t="s">
        <v>1208</v>
      </c>
      <c r="C69" s="153" t="s">
        <v>1226</v>
      </c>
      <c r="D69" s="154" t="s">
        <v>1227</v>
      </c>
    </row>
    <row r="70" spans="1:4" x14ac:dyDescent="0.3">
      <c r="A70" s="152" t="s">
        <v>1207</v>
      </c>
      <c r="B70" s="152" t="s">
        <v>1208</v>
      </c>
      <c r="C70" s="153" t="s">
        <v>1226</v>
      </c>
      <c r="D70" s="154" t="s">
        <v>1228</v>
      </c>
    </row>
    <row r="71" spans="1:4" x14ac:dyDescent="0.3">
      <c r="A71" s="152" t="s">
        <v>1207</v>
      </c>
      <c r="B71" s="152" t="s">
        <v>1208</v>
      </c>
      <c r="C71" s="153" t="s">
        <v>1226</v>
      </c>
      <c r="D71" s="154" t="s">
        <v>1229</v>
      </c>
    </row>
    <row r="72" spans="1:4" x14ac:dyDescent="0.3">
      <c r="A72" s="152" t="s">
        <v>1207</v>
      </c>
      <c r="B72" s="152" t="s">
        <v>1208</v>
      </c>
      <c r="C72" s="153" t="s">
        <v>1226</v>
      </c>
      <c r="D72" s="154" t="s">
        <v>1230</v>
      </c>
    </row>
    <row r="73" spans="1:4" x14ac:dyDescent="0.3">
      <c r="A73" s="152" t="s">
        <v>1207</v>
      </c>
      <c r="B73" s="152" t="s">
        <v>1208</v>
      </c>
      <c r="C73" s="153" t="s">
        <v>1226</v>
      </c>
      <c r="D73" s="154" t="s">
        <v>1231</v>
      </c>
    </row>
    <row r="74" spans="1:4" x14ac:dyDescent="0.3">
      <c r="A74" s="152" t="s">
        <v>1207</v>
      </c>
      <c r="B74" s="152" t="s">
        <v>1208</v>
      </c>
      <c r="C74" s="153" t="s">
        <v>1226</v>
      </c>
      <c r="D74" s="154" t="s">
        <v>1232</v>
      </c>
    </row>
    <row r="75" spans="1:4" x14ac:dyDescent="0.3">
      <c r="A75" s="152" t="s">
        <v>1207</v>
      </c>
      <c r="B75" s="152" t="s">
        <v>1208</v>
      </c>
      <c r="C75" s="153" t="s">
        <v>1226</v>
      </c>
      <c r="D75" s="154" t="s">
        <v>1233</v>
      </c>
    </row>
    <row r="76" spans="1:4" ht="28.8" x14ac:dyDescent="0.3">
      <c r="A76" s="152" t="s">
        <v>1207</v>
      </c>
      <c r="B76" s="152" t="s">
        <v>1208</v>
      </c>
      <c r="C76" s="153" t="s">
        <v>1226</v>
      </c>
      <c r="D76" s="154" t="s">
        <v>1234</v>
      </c>
    </row>
    <row r="77" spans="1:4" x14ac:dyDescent="0.3">
      <c r="A77" s="152" t="s">
        <v>1207</v>
      </c>
      <c r="B77" s="152" t="s">
        <v>1208</v>
      </c>
      <c r="C77" s="153" t="s">
        <v>1226</v>
      </c>
      <c r="D77" s="154" t="s">
        <v>1235</v>
      </c>
    </row>
    <row r="78" spans="1:4" x14ac:dyDescent="0.3">
      <c r="A78" s="152" t="s">
        <v>1207</v>
      </c>
      <c r="B78" s="152" t="s">
        <v>1208</v>
      </c>
      <c r="C78" s="153" t="s">
        <v>1226</v>
      </c>
      <c r="D78" s="154" t="s">
        <v>1236</v>
      </c>
    </row>
    <row r="79" spans="1:4" x14ac:dyDescent="0.3">
      <c r="A79" s="152" t="s">
        <v>1207</v>
      </c>
      <c r="B79" s="152" t="s">
        <v>1208</v>
      </c>
      <c r="C79" s="153" t="s">
        <v>1226</v>
      </c>
      <c r="D79" s="154" t="s">
        <v>1237</v>
      </c>
    </row>
    <row r="80" spans="1:4" ht="28.8" x14ac:dyDescent="0.3">
      <c r="A80" s="152" t="s">
        <v>1207</v>
      </c>
      <c r="B80" s="152" t="s">
        <v>1208</v>
      </c>
      <c r="C80" s="153" t="s">
        <v>1226</v>
      </c>
      <c r="D80" s="154" t="s">
        <v>1238</v>
      </c>
    </row>
    <row r="81" spans="1:4" ht="28.8" x14ac:dyDescent="0.3">
      <c r="A81" s="152" t="s">
        <v>1207</v>
      </c>
      <c r="B81" s="152" t="s">
        <v>1208</v>
      </c>
      <c r="C81" s="153" t="s">
        <v>1226</v>
      </c>
      <c r="D81" s="154" t="s">
        <v>1239</v>
      </c>
    </row>
    <row r="82" spans="1:4" x14ac:dyDescent="0.3">
      <c r="A82" s="152" t="s">
        <v>1207</v>
      </c>
      <c r="B82" s="152" t="s">
        <v>1208</v>
      </c>
      <c r="C82" s="153" t="s">
        <v>1226</v>
      </c>
      <c r="D82" s="154" t="s">
        <v>1240</v>
      </c>
    </row>
    <row r="83" spans="1:4" x14ac:dyDescent="0.3">
      <c r="A83" s="152" t="s">
        <v>1207</v>
      </c>
      <c r="B83" s="152" t="s">
        <v>1208</v>
      </c>
      <c r="C83" s="153" t="s">
        <v>1226</v>
      </c>
      <c r="D83" s="154" t="s">
        <v>1241</v>
      </c>
    </row>
    <row r="84" spans="1:4" x14ac:dyDescent="0.3">
      <c r="A84" s="152" t="s">
        <v>1207</v>
      </c>
      <c r="B84" s="152" t="s">
        <v>1208</v>
      </c>
      <c r="C84" s="153" t="s">
        <v>1226</v>
      </c>
      <c r="D84" s="154" t="s">
        <v>1242</v>
      </c>
    </row>
    <row r="85" spans="1:4" x14ac:dyDescent="0.3">
      <c r="A85" s="152" t="s">
        <v>1207</v>
      </c>
      <c r="B85" s="152" t="s">
        <v>1208</v>
      </c>
      <c r="C85" s="153" t="s">
        <v>1226</v>
      </c>
      <c r="D85" s="154" t="s">
        <v>1243</v>
      </c>
    </row>
    <row r="86" spans="1:4" x14ac:dyDescent="0.3">
      <c r="A86" s="152" t="s">
        <v>1207</v>
      </c>
      <c r="B86" s="152" t="s">
        <v>1208</v>
      </c>
      <c r="C86" s="153" t="s">
        <v>1226</v>
      </c>
      <c r="D86" s="154" t="s">
        <v>1244</v>
      </c>
    </row>
    <row r="87" spans="1:4" x14ac:dyDescent="0.3">
      <c r="A87" s="152" t="s">
        <v>1207</v>
      </c>
      <c r="B87" s="152" t="s">
        <v>1208</v>
      </c>
      <c r="C87" s="153" t="s">
        <v>1226</v>
      </c>
      <c r="D87" s="154" t="s">
        <v>1245</v>
      </c>
    </row>
    <row r="88" spans="1:4" ht="28.8" x14ac:dyDescent="0.3">
      <c r="A88" s="152" t="s">
        <v>1207</v>
      </c>
      <c r="B88" s="152" t="s">
        <v>1208</v>
      </c>
      <c r="C88" s="153" t="s">
        <v>1226</v>
      </c>
      <c r="D88" s="154" t="s">
        <v>1246</v>
      </c>
    </row>
    <row r="89" spans="1:4" ht="28.8" x14ac:dyDescent="0.3">
      <c r="A89" s="152" t="s">
        <v>1207</v>
      </c>
      <c r="B89" s="152" t="s">
        <v>1208</v>
      </c>
      <c r="C89" s="153" t="s">
        <v>1226</v>
      </c>
      <c r="D89" s="154" t="s">
        <v>1247</v>
      </c>
    </row>
    <row r="90" spans="1:4" x14ac:dyDescent="0.3">
      <c r="A90" s="152" t="s">
        <v>1207</v>
      </c>
      <c r="B90" s="152" t="s">
        <v>1208</v>
      </c>
      <c r="C90" s="153" t="s">
        <v>1226</v>
      </c>
      <c r="D90" s="154" t="s">
        <v>1248</v>
      </c>
    </row>
    <row r="91" spans="1:4" x14ac:dyDescent="0.3">
      <c r="A91" s="152" t="s">
        <v>1207</v>
      </c>
      <c r="B91" s="152" t="s">
        <v>1208</v>
      </c>
      <c r="C91" s="153" t="s">
        <v>1226</v>
      </c>
      <c r="D91" s="154" t="s">
        <v>1249</v>
      </c>
    </row>
    <row r="92" spans="1:4" x14ac:dyDescent="0.3">
      <c r="A92" s="152" t="s">
        <v>1207</v>
      </c>
      <c r="B92" s="152" t="s">
        <v>1208</v>
      </c>
      <c r="C92" s="153" t="s">
        <v>1226</v>
      </c>
      <c r="D92" s="154" t="s">
        <v>1250</v>
      </c>
    </row>
    <row r="93" spans="1:4" ht="28.8" x14ac:dyDescent="0.3">
      <c r="A93" s="152" t="s">
        <v>1207</v>
      </c>
      <c r="B93" s="152" t="s">
        <v>1208</v>
      </c>
      <c r="C93" s="153" t="s">
        <v>1226</v>
      </c>
      <c r="D93" s="154" t="s">
        <v>1251</v>
      </c>
    </row>
    <row r="94" spans="1:4" x14ac:dyDescent="0.3">
      <c r="A94" s="152" t="s">
        <v>1207</v>
      </c>
      <c r="B94" s="152" t="s">
        <v>1208</v>
      </c>
      <c r="C94" s="153" t="s">
        <v>1226</v>
      </c>
      <c r="D94" s="154" t="s">
        <v>1252</v>
      </c>
    </row>
    <row r="95" spans="1:4" ht="28.8" x14ac:dyDescent="0.3">
      <c r="A95" s="152" t="s">
        <v>1207</v>
      </c>
      <c r="B95" s="152" t="s">
        <v>1208</v>
      </c>
      <c r="C95" s="153" t="s">
        <v>1226</v>
      </c>
      <c r="D95" s="154" t="s">
        <v>1253</v>
      </c>
    </row>
    <row r="96" spans="1:4" x14ac:dyDescent="0.3">
      <c r="A96" s="152" t="s">
        <v>1207</v>
      </c>
      <c r="B96" s="152" t="s">
        <v>1208</v>
      </c>
      <c r="C96" s="153" t="s">
        <v>1226</v>
      </c>
      <c r="D96" s="154" t="s">
        <v>1254</v>
      </c>
    </row>
    <row r="97" spans="1:4" ht="28.8" x14ac:dyDescent="0.3">
      <c r="A97" s="152" t="s">
        <v>1207</v>
      </c>
      <c r="B97" s="152" t="s">
        <v>1208</v>
      </c>
      <c r="C97" s="153" t="s">
        <v>1226</v>
      </c>
      <c r="D97" s="154" t="s">
        <v>1255</v>
      </c>
    </row>
    <row r="98" spans="1:4" ht="43.2" x14ac:dyDescent="0.3">
      <c r="A98" s="152" t="s">
        <v>1207</v>
      </c>
      <c r="B98" s="152" t="s">
        <v>1208</v>
      </c>
      <c r="C98" s="153" t="s">
        <v>1226</v>
      </c>
      <c r="D98" s="154" t="s">
        <v>1256</v>
      </c>
    </row>
    <row r="99" spans="1:4" ht="43.2" x14ac:dyDescent="0.3">
      <c r="A99" s="152" t="s">
        <v>1207</v>
      </c>
      <c r="B99" s="152" t="s">
        <v>1208</v>
      </c>
      <c r="C99" s="153" t="s">
        <v>1226</v>
      </c>
      <c r="D99" s="154" t="s">
        <v>1257</v>
      </c>
    </row>
    <row r="100" spans="1:4" x14ac:dyDescent="0.3">
      <c r="A100" s="152" t="s">
        <v>1207</v>
      </c>
      <c r="B100" s="152" t="s">
        <v>1208</v>
      </c>
      <c r="C100" s="153" t="s">
        <v>1226</v>
      </c>
      <c r="D100" s="154" t="s">
        <v>1258</v>
      </c>
    </row>
    <row r="101" spans="1:4" x14ac:dyDescent="0.3">
      <c r="A101" s="152" t="s">
        <v>1207</v>
      </c>
      <c r="B101" s="152" t="s">
        <v>1208</v>
      </c>
      <c r="C101" s="153" t="s">
        <v>1226</v>
      </c>
      <c r="D101" s="154" t="s">
        <v>1259</v>
      </c>
    </row>
    <row r="102" spans="1:4" ht="28.8" x14ac:dyDescent="0.3">
      <c r="A102" s="152" t="s">
        <v>1207</v>
      </c>
      <c r="B102" s="152" t="s">
        <v>1208</v>
      </c>
      <c r="C102" s="153" t="s">
        <v>1226</v>
      </c>
      <c r="D102" s="154" t="s">
        <v>1260</v>
      </c>
    </row>
    <row r="103" spans="1:4" ht="43.2" x14ac:dyDescent="0.3">
      <c r="A103" s="152" t="s">
        <v>1207</v>
      </c>
      <c r="B103" s="152" t="s">
        <v>1208</v>
      </c>
      <c r="C103" s="153" t="s">
        <v>1226</v>
      </c>
      <c r="D103" s="154" t="s">
        <v>1261</v>
      </c>
    </row>
    <row r="104" spans="1:4" ht="28.8" x14ac:dyDescent="0.3">
      <c r="A104" s="152" t="s">
        <v>1207</v>
      </c>
      <c r="B104" s="152" t="s">
        <v>1208</v>
      </c>
      <c r="C104" s="153" t="s">
        <v>1226</v>
      </c>
      <c r="D104" s="154" t="s">
        <v>1262</v>
      </c>
    </row>
    <row r="105" spans="1:4" ht="28.8" x14ac:dyDescent="0.3">
      <c r="A105" s="152" t="s">
        <v>1207</v>
      </c>
      <c r="B105" s="152" t="s">
        <v>1208</v>
      </c>
      <c r="C105" s="153" t="s">
        <v>1226</v>
      </c>
      <c r="D105" s="154" t="s">
        <v>1263</v>
      </c>
    </row>
    <row r="106" spans="1:4" ht="28.8" x14ac:dyDescent="0.3">
      <c r="A106" s="152" t="s">
        <v>1207</v>
      </c>
      <c r="B106" s="152" t="s">
        <v>1208</v>
      </c>
      <c r="C106" s="153" t="s">
        <v>1226</v>
      </c>
      <c r="D106" s="154" t="s">
        <v>1264</v>
      </c>
    </row>
    <row r="107" spans="1:4" x14ac:dyDescent="0.3">
      <c r="A107" s="152" t="s">
        <v>1207</v>
      </c>
      <c r="B107" s="152" t="s">
        <v>1208</v>
      </c>
      <c r="C107" s="153" t="s">
        <v>1226</v>
      </c>
      <c r="D107" s="154" t="s">
        <v>1265</v>
      </c>
    </row>
    <row r="108" spans="1:4" x14ac:dyDescent="0.3">
      <c r="A108" s="152" t="s">
        <v>1207</v>
      </c>
      <c r="B108" s="152" t="s">
        <v>1208</v>
      </c>
      <c r="C108" s="153" t="s">
        <v>1226</v>
      </c>
      <c r="D108" s="154" t="s">
        <v>1266</v>
      </c>
    </row>
    <row r="109" spans="1:4" x14ac:dyDescent="0.3">
      <c r="A109" s="152" t="s">
        <v>1207</v>
      </c>
      <c r="B109" s="152" t="s">
        <v>1208</v>
      </c>
      <c r="C109" s="153" t="s">
        <v>1226</v>
      </c>
      <c r="D109" s="154" t="s">
        <v>1267</v>
      </c>
    </row>
    <row r="110" spans="1:4" x14ac:dyDescent="0.3">
      <c r="A110" s="152" t="s">
        <v>1207</v>
      </c>
      <c r="B110" s="152" t="s">
        <v>1208</v>
      </c>
      <c r="C110" s="153" t="s">
        <v>1226</v>
      </c>
      <c r="D110" s="154" t="s">
        <v>1268</v>
      </c>
    </row>
    <row r="111" spans="1:4" ht="28.8" x14ac:dyDescent="0.3">
      <c r="A111" s="152" t="s">
        <v>1207</v>
      </c>
      <c r="B111" s="152" t="s">
        <v>1208</v>
      </c>
      <c r="C111" s="153" t="s">
        <v>1226</v>
      </c>
      <c r="D111" s="154" t="s">
        <v>1269</v>
      </c>
    </row>
    <row r="112" spans="1:4" ht="28.8" x14ac:dyDescent="0.3">
      <c r="A112" s="152" t="s">
        <v>1207</v>
      </c>
      <c r="B112" s="152" t="s">
        <v>1208</v>
      </c>
      <c r="C112" s="153" t="s">
        <v>1226</v>
      </c>
      <c r="D112" s="154" t="s">
        <v>1270</v>
      </c>
    </row>
    <row r="113" spans="1:4" ht="28.8" x14ac:dyDescent="0.3">
      <c r="A113" s="152" t="s">
        <v>1207</v>
      </c>
      <c r="B113" s="152" t="s">
        <v>1208</v>
      </c>
      <c r="C113" s="153" t="s">
        <v>1226</v>
      </c>
      <c r="D113" s="154" t="s">
        <v>1271</v>
      </c>
    </row>
    <row r="114" spans="1:4" ht="28.8" x14ac:dyDescent="0.3">
      <c r="A114" s="152" t="s">
        <v>1207</v>
      </c>
      <c r="B114" s="152" t="s">
        <v>1208</v>
      </c>
      <c r="C114" s="153" t="s">
        <v>1226</v>
      </c>
      <c r="D114" s="154" t="s">
        <v>1272</v>
      </c>
    </row>
    <row r="115" spans="1:4" x14ac:dyDescent="0.3">
      <c r="A115" s="152" t="s">
        <v>1207</v>
      </c>
      <c r="B115" s="152" t="s">
        <v>1208</v>
      </c>
      <c r="C115" s="153" t="s">
        <v>1226</v>
      </c>
      <c r="D115" s="154" t="s">
        <v>1273</v>
      </c>
    </row>
    <row r="116" spans="1:4" x14ac:dyDescent="0.3">
      <c r="A116" s="152" t="s">
        <v>1207</v>
      </c>
      <c r="B116" s="152" t="s">
        <v>1208</v>
      </c>
      <c r="C116" s="153" t="s">
        <v>1226</v>
      </c>
      <c r="D116" s="154" t="s">
        <v>1274</v>
      </c>
    </row>
    <row r="117" spans="1:4" ht="28.8" x14ac:dyDescent="0.3">
      <c r="A117" s="152" t="s">
        <v>1207</v>
      </c>
      <c r="B117" s="152" t="s">
        <v>1208</v>
      </c>
      <c r="C117" s="153" t="s">
        <v>1226</v>
      </c>
      <c r="D117" s="154" t="s">
        <v>1275</v>
      </c>
    </row>
    <row r="118" spans="1:4" x14ac:dyDescent="0.3">
      <c r="A118" s="152" t="s">
        <v>1207</v>
      </c>
      <c r="B118" s="152" t="s">
        <v>1208</v>
      </c>
      <c r="C118" s="153" t="s">
        <v>1276</v>
      </c>
      <c r="D118" s="154" t="s">
        <v>1277</v>
      </c>
    </row>
    <row r="119" spans="1:4" ht="28.8" x14ac:dyDescent="0.3">
      <c r="A119" s="152" t="s">
        <v>1207</v>
      </c>
      <c r="B119" s="152" t="s">
        <v>1208</v>
      </c>
      <c r="C119" s="153" t="s">
        <v>1276</v>
      </c>
      <c r="D119" s="154" t="s">
        <v>1278</v>
      </c>
    </row>
    <row r="120" spans="1:4" ht="28.8" x14ac:dyDescent="0.3">
      <c r="A120" s="152" t="s">
        <v>1207</v>
      </c>
      <c r="B120" s="152" t="s">
        <v>1208</v>
      </c>
      <c r="C120" s="153" t="s">
        <v>1279</v>
      </c>
      <c r="D120" s="154" t="s">
        <v>1280</v>
      </c>
    </row>
    <row r="121" spans="1:4" ht="43.2" x14ac:dyDescent="0.3">
      <c r="A121" s="152" t="s">
        <v>1207</v>
      </c>
      <c r="B121" s="152" t="s">
        <v>1208</v>
      </c>
      <c r="C121" s="153" t="s">
        <v>1281</v>
      </c>
      <c r="D121" s="154" t="s">
        <v>1282</v>
      </c>
    </row>
    <row r="122" spans="1:4" ht="28.8" x14ac:dyDescent="0.3">
      <c r="A122" s="152" t="s">
        <v>1207</v>
      </c>
      <c r="B122" s="152" t="s">
        <v>1208</v>
      </c>
      <c r="C122" s="153" t="s">
        <v>1281</v>
      </c>
      <c r="D122" s="154" t="s">
        <v>1283</v>
      </c>
    </row>
    <row r="123" spans="1:4" ht="100.8" x14ac:dyDescent="0.3">
      <c r="A123" s="152" t="s">
        <v>1207</v>
      </c>
      <c r="B123" s="152" t="s">
        <v>1208</v>
      </c>
      <c r="C123" s="153" t="s">
        <v>1284</v>
      </c>
      <c r="D123" s="154" t="s">
        <v>1285</v>
      </c>
    </row>
    <row r="124" spans="1:4" x14ac:dyDescent="0.3">
      <c r="A124" s="152" t="s">
        <v>1207</v>
      </c>
      <c r="B124" s="152" t="s">
        <v>1208</v>
      </c>
      <c r="C124" s="153" t="s">
        <v>1286</v>
      </c>
      <c r="D124" s="154" t="s">
        <v>1287</v>
      </c>
    </row>
    <row r="125" spans="1:4" x14ac:dyDescent="0.3">
      <c r="A125" s="152" t="s">
        <v>1207</v>
      </c>
      <c r="B125" s="152" t="s">
        <v>1208</v>
      </c>
      <c r="C125" s="153" t="s">
        <v>1286</v>
      </c>
      <c r="D125" s="154" t="s">
        <v>1288</v>
      </c>
    </row>
    <row r="126" spans="1:4" ht="28.8" x14ac:dyDescent="0.3">
      <c r="A126" s="152" t="s">
        <v>1207</v>
      </c>
      <c r="B126" s="152" t="s">
        <v>1208</v>
      </c>
      <c r="C126" s="153" t="s">
        <v>1286</v>
      </c>
      <c r="D126" s="154" t="s">
        <v>1289</v>
      </c>
    </row>
    <row r="127" spans="1:4" x14ac:dyDescent="0.3">
      <c r="A127" s="152" t="s">
        <v>1207</v>
      </c>
      <c r="B127" s="152" t="s">
        <v>1208</v>
      </c>
      <c r="C127" s="153" t="s">
        <v>1290</v>
      </c>
      <c r="D127" s="154" t="s">
        <v>1291</v>
      </c>
    </row>
    <row r="128" spans="1:4" x14ac:dyDescent="0.3">
      <c r="A128" s="152" t="s">
        <v>1207</v>
      </c>
      <c r="B128" s="152" t="s">
        <v>1292</v>
      </c>
      <c r="C128" s="153" t="s">
        <v>1293</v>
      </c>
      <c r="D128" s="154" t="s">
        <v>1294</v>
      </c>
    </row>
    <row r="129" spans="1:4" x14ac:dyDescent="0.3">
      <c r="A129" s="152" t="s">
        <v>1207</v>
      </c>
      <c r="B129" s="152" t="s">
        <v>1292</v>
      </c>
      <c r="C129" s="153" t="s">
        <v>1295</v>
      </c>
      <c r="D129" s="154" t="s">
        <v>1296</v>
      </c>
    </row>
    <row r="130" spans="1:4" x14ac:dyDescent="0.3">
      <c r="A130" s="152" t="s">
        <v>1207</v>
      </c>
      <c r="B130" s="152" t="s">
        <v>1292</v>
      </c>
      <c r="C130" s="153" t="s">
        <v>1297</v>
      </c>
      <c r="D130" s="154" t="s">
        <v>1298</v>
      </c>
    </row>
    <row r="131" spans="1:4" x14ac:dyDescent="0.3">
      <c r="A131" s="152" t="s">
        <v>1207</v>
      </c>
      <c r="B131" s="152" t="s">
        <v>1292</v>
      </c>
      <c r="C131" s="153" t="s">
        <v>1297</v>
      </c>
      <c r="D131" s="154" t="s">
        <v>1299</v>
      </c>
    </row>
    <row r="132" spans="1:4" x14ac:dyDescent="0.3">
      <c r="A132" s="152" t="s">
        <v>1207</v>
      </c>
      <c r="B132" s="152" t="s">
        <v>1292</v>
      </c>
      <c r="C132" s="153" t="s">
        <v>1297</v>
      </c>
      <c r="D132" s="154" t="s">
        <v>1300</v>
      </c>
    </row>
    <row r="133" spans="1:4" x14ac:dyDescent="0.3">
      <c r="A133" s="152" t="s">
        <v>1207</v>
      </c>
      <c r="B133" s="152" t="s">
        <v>1292</v>
      </c>
      <c r="C133" s="153" t="s">
        <v>1297</v>
      </c>
      <c r="D133" s="154" t="s">
        <v>1301</v>
      </c>
    </row>
    <row r="134" spans="1:4" x14ac:dyDescent="0.3">
      <c r="A134" s="152" t="s">
        <v>1207</v>
      </c>
      <c r="B134" s="152" t="s">
        <v>1292</v>
      </c>
      <c r="C134" s="153" t="s">
        <v>1302</v>
      </c>
      <c r="D134" s="154"/>
    </row>
    <row r="135" spans="1:4" x14ac:dyDescent="0.3">
      <c r="A135" s="152" t="s">
        <v>1207</v>
      </c>
      <c r="B135" s="152" t="s">
        <v>1292</v>
      </c>
      <c r="C135" s="153" t="s">
        <v>1303</v>
      </c>
      <c r="D135" s="154" t="s">
        <v>1304</v>
      </c>
    </row>
    <row r="136" spans="1:4" x14ac:dyDescent="0.3">
      <c r="A136" s="152" t="s">
        <v>1207</v>
      </c>
      <c r="B136" s="152" t="s">
        <v>1292</v>
      </c>
      <c r="C136" s="153" t="s">
        <v>1305</v>
      </c>
      <c r="D136" s="154" t="s">
        <v>1306</v>
      </c>
    </row>
    <row r="137" spans="1:4" x14ac:dyDescent="0.3">
      <c r="A137" s="152" t="s">
        <v>1207</v>
      </c>
      <c r="B137" s="152" t="s">
        <v>1292</v>
      </c>
      <c r="C137" s="153" t="s">
        <v>1307</v>
      </c>
      <c r="D137" s="154" t="s">
        <v>1308</v>
      </c>
    </row>
    <row r="138" spans="1:4" x14ac:dyDescent="0.3">
      <c r="A138" s="152" t="s">
        <v>1207</v>
      </c>
      <c r="B138" s="152" t="s">
        <v>1292</v>
      </c>
      <c r="C138" s="153" t="s">
        <v>1309</v>
      </c>
      <c r="D138" s="154" t="s">
        <v>1310</v>
      </c>
    </row>
    <row r="139" spans="1:4" x14ac:dyDescent="0.3">
      <c r="A139" s="152" t="s">
        <v>1207</v>
      </c>
      <c r="B139" s="152" t="s">
        <v>1292</v>
      </c>
      <c r="C139" s="153" t="s">
        <v>1311</v>
      </c>
      <c r="D139" s="154" t="s">
        <v>1312</v>
      </c>
    </row>
    <row r="140" spans="1:4" ht="28.8" x14ac:dyDescent="0.3">
      <c r="A140" s="152" t="s">
        <v>1207</v>
      </c>
      <c r="B140" s="152" t="s">
        <v>1292</v>
      </c>
      <c r="C140" s="153" t="s">
        <v>1313</v>
      </c>
      <c r="D140" s="154" t="s">
        <v>1314</v>
      </c>
    </row>
    <row r="141" spans="1:4" x14ac:dyDescent="0.3">
      <c r="A141" s="152" t="s">
        <v>1207</v>
      </c>
      <c r="B141" s="152" t="s">
        <v>1292</v>
      </c>
      <c r="C141" s="153" t="s">
        <v>1313</v>
      </c>
      <c r="D141" s="154" t="s">
        <v>1315</v>
      </c>
    </row>
    <row r="142" spans="1:4" x14ac:dyDescent="0.3">
      <c r="A142" s="152" t="s">
        <v>1207</v>
      </c>
      <c r="B142" s="152" t="s">
        <v>1292</v>
      </c>
      <c r="C142" s="153" t="s">
        <v>1313</v>
      </c>
      <c r="D142" s="154" t="s">
        <v>1316</v>
      </c>
    </row>
    <row r="143" spans="1:4" ht="28.8" x14ac:dyDescent="0.3">
      <c r="A143" s="152" t="s">
        <v>1207</v>
      </c>
      <c r="B143" s="152" t="s">
        <v>1292</v>
      </c>
      <c r="C143" s="153" t="s">
        <v>1317</v>
      </c>
      <c r="D143" s="154" t="s">
        <v>1318</v>
      </c>
    </row>
    <row r="144" spans="1:4" x14ac:dyDescent="0.3">
      <c r="A144" s="152" t="s">
        <v>1207</v>
      </c>
      <c r="B144" s="152" t="s">
        <v>1292</v>
      </c>
      <c r="C144" s="153" t="s">
        <v>1319</v>
      </c>
      <c r="D144" s="154" t="s">
        <v>1320</v>
      </c>
    </row>
    <row r="145" spans="1:4" x14ac:dyDescent="0.3">
      <c r="A145" s="152" t="s">
        <v>1207</v>
      </c>
      <c r="B145" s="152" t="s">
        <v>1292</v>
      </c>
      <c r="C145" s="153" t="s">
        <v>1321</v>
      </c>
      <c r="D145" s="154" t="s">
        <v>1322</v>
      </c>
    </row>
    <row r="146" spans="1:4" x14ac:dyDescent="0.3">
      <c r="A146" s="152" t="s">
        <v>1207</v>
      </c>
      <c r="B146" s="152" t="s">
        <v>1292</v>
      </c>
      <c r="C146" s="153" t="s">
        <v>1321</v>
      </c>
      <c r="D146" s="154" t="s">
        <v>1323</v>
      </c>
    </row>
    <row r="147" spans="1:4" ht="28.8" x14ac:dyDescent="0.3">
      <c r="A147" s="152" t="s">
        <v>1207</v>
      </c>
      <c r="B147" s="152" t="s">
        <v>1292</v>
      </c>
      <c r="C147" s="153" t="s">
        <v>1321</v>
      </c>
      <c r="D147" s="154" t="s">
        <v>1324</v>
      </c>
    </row>
    <row r="148" spans="1:4" x14ac:dyDescent="0.3">
      <c r="A148" s="152" t="s">
        <v>1207</v>
      </c>
      <c r="B148" s="152" t="s">
        <v>1292</v>
      </c>
      <c r="C148" s="153" t="s">
        <v>1325</v>
      </c>
      <c r="D148" s="154" t="s">
        <v>1326</v>
      </c>
    </row>
    <row r="149" spans="1:4" x14ac:dyDescent="0.3">
      <c r="A149" s="152" t="s">
        <v>1207</v>
      </c>
      <c r="B149" s="152" t="s">
        <v>1292</v>
      </c>
      <c r="C149" s="153" t="s">
        <v>1327</v>
      </c>
      <c r="D149" s="154" t="s">
        <v>1328</v>
      </c>
    </row>
    <row r="150" spans="1:4" x14ac:dyDescent="0.3">
      <c r="A150" s="152" t="s">
        <v>1207</v>
      </c>
      <c r="B150" s="152" t="s">
        <v>1292</v>
      </c>
      <c r="C150" s="153" t="s">
        <v>1327</v>
      </c>
      <c r="D150" s="154" t="s">
        <v>1329</v>
      </c>
    </row>
    <row r="151" spans="1:4" x14ac:dyDescent="0.3">
      <c r="A151" s="152" t="s">
        <v>1207</v>
      </c>
      <c r="B151" s="152" t="s">
        <v>1292</v>
      </c>
      <c r="C151" s="153" t="s">
        <v>1327</v>
      </c>
      <c r="D151" s="154" t="s">
        <v>1330</v>
      </c>
    </row>
    <row r="152" spans="1:4" ht="28.8" x14ac:dyDescent="0.3">
      <c r="A152" s="152" t="s">
        <v>1207</v>
      </c>
      <c r="B152" s="152" t="s">
        <v>1292</v>
      </c>
      <c r="C152" s="153" t="s">
        <v>1327</v>
      </c>
      <c r="D152" s="154" t="s">
        <v>1331</v>
      </c>
    </row>
    <row r="153" spans="1:4" x14ac:dyDescent="0.3">
      <c r="A153" s="152" t="s">
        <v>1207</v>
      </c>
      <c r="B153" s="152" t="s">
        <v>1292</v>
      </c>
      <c r="C153" s="153" t="s">
        <v>1332</v>
      </c>
      <c r="D153" s="154" t="s">
        <v>1333</v>
      </c>
    </row>
    <row r="154" spans="1:4" x14ac:dyDescent="0.3">
      <c r="A154" s="152" t="s">
        <v>1207</v>
      </c>
      <c r="B154" s="152" t="s">
        <v>1292</v>
      </c>
      <c r="C154" s="153" t="s">
        <v>1334</v>
      </c>
      <c r="D154" s="154" t="s">
        <v>1335</v>
      </c>
    </row>
    <row r="155" spans="1:4" ht="28.8" x14ac:dyDescent="0.3">
      <c r="A155" s="152" t="s">
        <v>1207</v>
      </c>
      <c r="B155" s="152" t="s">
        <v>1292</v>
      </c>
      <c r="C155" s="153" t="s">
        <v>1336</v>
      </c>
      <c r="D155" s="154" t="s">
        <v>1337</v>
      </c>
    </row>
    <row r="156" spans="1:4" x14ac:dyDescent="0.3">
      <c r="A156" s="152" t="s">
        <v>1207</v>
      </c>
      <c r="B156" s="152" t="s">
        <v>1292</v>
      </c>
      <c r="C156" s="153" t="s">
        <v>1338</v>
      </c>
      <c r="D156" s="154" t="s">
        <v>1339</v>
      </c>
    </row>
    <row r="157" spans="1:4" ht="28.8" x14ac:dyDescent="0.3">
      <c r="A157" s="152" t="s">
        <v>1207</v>
      </c>
      <c r="B157" s="152" t="s">
        <v>1292</v>
      </c>
      <c r="C157" s="153" t="s">
        <v>1340</v>
      </c>
      <c r="D157" s="154" t="s">
        <v>1341</v>
      </c>
    </row>
    <row r="158" spans="1:4" x14ac:dyDescent="0.3">
      <c r="A158" s="152" t="s">
        <v>1207</v>
      </c>
      <c r="B158" s="152" t="s">
        <v>1292</v>
      </c>
      <c r="C158" s="153" t="s">
        <v>1340</v>
      </c>
      <c r="D158" s="154" t="s">
        <v>1342</v>
      </c>
    </row>
    <row r="159" spans="1:4" x14ac:dyDescent="0.3">
      <c r="A159" s="152" t="s">
        <v>1207</v>
      </c>
      <c r="B159" s="152" t="s">
        <v>1292</v>
      </c>
      <c r="C159" s="153" t="s">
        <v>1343</v>
      </c>
      <c r="D159" s="154" t="s">
        <v>1344</v>
      </c>
    </row>
    <row r="160" spans="1:4" x14ac:dyDescent="0.3">
      <c r="A160" s="152" t="s">
        <v>1207</v>
      </c>
      <c r="B160" s="152" t="s">
        <v>1292</v>
      </c>
      <c r="C160" s="153" t="s">
        <v>1345</v>
      </c>
      <c r="D160" s="154" t="s">
        <v>1346</v>
      </c>
    </row>
    <row r="161" spans="1:4" x14ac:dyDescent="0.3">
      <c r="A161" s="152" t="s">
        <v>1207</v>
      </c>
      <c r="B161" s="152" t="s">
        <v>1292</v>
      </c>
      <c r="C161" s="153" t="s">
        <v>1347</v>
      </c>
      <c r="D161" s="154" t="s">
        <v>1348</v>
      </c>
    </row>
    <row r="162" spans="1:4" ht="28.8" x14ac:dyDescent="0.3">
      <c r="A162" s="152" t="s">
        <v>1207</v>
      </c>
      <c r="B162" s="152" t="s">
        <v>1292</v>
      </c>
      <c r="C162" s="153" t="s">
        <v>1349</v>
      </c>
      <c r="D162" s="154" t="s">
        <v>1350</v>
      </c>
    </row>
    <row r="163" spans="1:4" x14ac:dyDescent="0.3">
      <c r="A163" s="152" t="s">
        <v>1207</v>
      </c>
      <c r="B163" s="152" t="s">
        <v>1292</v>
      </c>
      <c r="C163" s="153" t="s">
        <v>1351</v>
      </c>
      <c r="D163" s="154" t="s">
        <v>1352</v>
      </c>
    </row>
    <row r="164" spans="1:4" x14ac:dyDescent="0.3">
      <c r="A164" s="152" t="s">
        <v>1207</v>
      </c>
      <c r="B164" s="152" t="s">
        <v>1292</v>
      </c>
      <c r="C164" s="153" t="s">
        <v>1353</v>
      </c>
      <c r="D164" s="154" t="s">
        <v>1354</v>
      </c>
    </row>
    <row r="165" spans="1:4" ht="28.8" x14ac:dyDescent="0.3">
      <c r="A165" s="152" t="s">
        <v>1207</v>
      </c>
      <c r="B165" s="152" t="s">
        <v>1292</v>
      </c>
      <c r="C165" s="153" t="s">
        <v>1355</v>
      </c>
      <c r="D165" s="154" t="s">
        <v>1356</v>
      </c>
    </row>
    <row r="166" spans="1:4" ht="28.8" x14ac:dyDescent="0.3">
      <c r="A166" s="152" t="s">
        <v>1207</v>
      </c>
      <c r="B166" s="152" t="s">
        <v>1292</v>
      </c>
      <c r="C166" s="153" t="s">
        <v>1355</v>
      </c>
      <c r="D166" s="154" t="s">
        <v>1357</v>
      </c>
    </row>
    <row r="167" spans="1:4" ht="28.8" x14ac:dyDescent="0.3">
      <c r="A167" s="152" t="s">
        <v>1207</v>
      </c>
      <c r="B167" s="152" t="s">
        <v>1292</v>
      </c>
      <c r="C167" s="153" t="s">
        <v>1358</v>
      </c>
      <c r="D167" s="154" t="s">
        <v>1359</v>
      </c>
    </row>
    <row r="168" spans="1:4" x14ac:dyDescent="0.3">
      <c r="A168" s="152" t="s">
        <v>1207</v>
      </c>
      <c r="B168" s="152" t="s">
        <v>1292</v>
      </c>
      <c r="C168" s="153" t="s">
        <v>1360</v>
      </c>
      <c r="D168" s="154" t="s">
        <v>1361</v>
      </c>
    </row>
    <row r="169" spans="1:4" x14ac:dyDescent="0.3">
      <c r="A169" s="152" t="s">
        <v>1207</v>
      </c>
      <c r="B169" s="152" t="s">
        <v>1292</v>
      </c>
      <c r="C169" s="153" t="s">
        <v>1362</v>
      </c>
      <c r="D169" s="154" t="s">
        <v>1363</v>
      </c>
    </row>
    <row r="170" spans="1:4" x14ac:dyDescent="0.3">
      <c r="A170" s="152" t="s">
        <v>1207</v>
      </c>
      <c r="B170" s="152" t="s">
        <v>1292</v>
      </c>
      <c r="C170" s="153" t="s">
        <v>1364</v>
      </c>
      <c r="D170" s="154" t="s">
        <v>1348</v>
      </c>
    </row>
    <row r="171" spans="1:4" x14ac:dyDescent="0.3">
      <c r="A171" s="152" t="s">
        <v>1207</v>
      </c>
      <c r="B171" s="152" t="s">
        <v>1292</v>
      </c>
      <c r="C171" s="153" t="s">
        <v>1365</v>
      </c>
      <c r="D171" s="154" t="s">
        <v>1296</v>
      </c>
    </row>
    <row r="172" spans="1:4" x14ac:dyDescent="0.3">
      <c r="A172" s="152" t="s">
        <v>1207</v>
      </c>
      <c r="B172" s="152" t="s">
        <v>1292</v>
      </c>
      <c r="C172" s="153" t="s">
        <v>1366</v>
      </c>
      <c r="D172" s="154" t="s">
        <v>1348</v>
      </c>
    </row>
    <row r="173" spans="1:4" x14ac:dyDescent="0.3">
      <c r="A173" s="152" t="s">
        <v>1207</v>
      </c>
      <c r="B173" s="152" t="s">
        <v>1292</v>
      </c>
      <c r="C173" s="153" t="s">
        <v>1367</v>
      </c>
      <c r="D173" s="154" t="s">
        <v>1368</v>
      </c>
    </row>
    <row r="174" spans="1:4" x14ac:dyDescent="0.3">
      <c r="A174" s="152" t="s">
        <v>1207</v>
      </c>
      <c r="B174" s="152" t="s">
        <v>1292</v>
      </c>
      <c r="C174" s="153" t="s">
        <v>1367</v>
      </c>
      <c r="D174" s="154" t="s">
        <v>1369</v>
      </c>
    </row>
    <row r="175" spans="1:4" ht="28.8" x14ac:dyDescent="0.3">
      <c r="A175" s="152" t="s">
        <v>1207</v>
      </c>
      <c r="B175" s="152" t="s">
        <v>1292</v>
      </c>
      <c r="C175" s="153" t="s">
        <v>1367</v>
      </c>
      <c r="D175" s="154" t="s">
        <v>1370</v>
      </c>
    </row>
    <row r="176" spans="1:4" x14ac:dyDescent="0.3">
      <c r="A176" s="152" t="s">
        <v>1207</v>
      </c>
      <c r="B176" s="152" t="s">
        <v>1292</v>
      </c>
      <c r="C176" s="153" t="s">
        <v>1371</v>
      </c>
      <c r="D176" s="154" t="s">
        <v>1372</v>
      </c>
    </row>
    <row r="177" spans="1:4" x14ac:dyDescent="0.3">
      <c r="A177" s="152" t="s">
        <v>1207</v>
      </c>
      <c r="B177" s="152" t="s">
        <v>1292</v>
      </c>
      <c r="C177" s="153" t="s">
        <v>1373</v>
      </c>
      <c r="D177" s="154" t="s">
        <v>1372</v>
      </c>
    </row>
    <row r="178" spans="1:4" x14ac:dyDescent="0.3">
      <c r="A178" s="152" t="s">
        <v>1207</v>
      </c>
      <c r="B178" s="152" t="s">
        <v>1292</v>
      </c>
      <c r="C178" s="153" t="s">
        <v>1374</v>
      </c>
      <c r="D178" s="154" t="s">
        <v>1375</v>
      </c>
    </row>
    <row r="179" spans="1:4" x14ac:dyDescent="0.3">
      <c r="A179" s="152" t="s">
        <v>1207</v>
      </c>
      <c r="B179" s="152" t="s">
        <v>1292</v>
      </c>
      <c r="C179" s="153" t="s">
        <v>1376</v>
      </c>
      <c r="D179" s="154" t="s">
        <v>1377</v>
      </c>
    </row>
    <row r="180" spans="1:4" x14ac:dyDescent="0.3">
      <c r="A180" s="152" t="s">
        <v>1207</v>
      </c>
      <c r="B180" s="152" t="s">
        <v>1292</v>
      </c>
      <c r="C180" s="153" t="s">
        <v>1378</v>
      </c>
      <c r="D180" s="154" t="s">
        <v>1379</v>
      </c>
    </row>
    <row r="181" spans="1:4" x14ac:dyDescent="0.3">
      <c r="A181" s="152" t="s">
        <v>1207</v>
      </c>
      <c r="B181" s="152" t="s">
        <v>1292</v>
      </c>
      <c r="C181" s="153" t="s">
        <v>1380</v>
      </c>
      <c r="D181" s="154" t="s">
        <v>1381</v>
      </c>
    </row>
    <row r="182" spans="1:4" x14ac:dyDescent="0.3">
      <c r="A182" s="152" t="s">
        <v>1207</v>
      </c>
      <c r="B182" s="152" t="s">
        <v>1292</v>
      </c>
      <c r="C182" s="153" t="s">
        <v>1382</v>
      </c>
      <c r="D182" s="154" t="s">
        <v>1383</v>
      </c>
    </row>
    <row r="183" spans="1:4" x14ac:dyDescent="0.3">
      <c r="A183" s="152" t="s">
        <v>1207</v>
      </c>
      <c r="B183" s="152" t="s">
        <v>1292</v>
      </c>
      <c r="C183" s="153" t="s">
        <v>1384</v>
      </c>
      <c r="D183" s="154" t="s">
        <v>1385</v>
      </c>
    </row>
    <row r="184" spans="1:4" x14ac:dyDescent="0.3">
      <c r="A184" s="152" t="s">
        <v>1207</v>
      </c>
      <c r="B184" s="152" t="s">
        <v>1292</v>
      </c>
      <c r="C184" s="153" t="s">
        <v>1386</v>
      </c>
      <c r="D184" s="154" t="s">
        <v>1387</v>
      </c>
    </row>
    <row r="185" spans="1:4" x14ac:dyDescent="0.3">
      <c r="A185" s="152" t="s">
        <v>1207</v>
      </c>
      <c r="B185" s="152" t="s">
        <v>1292</v>
      </c>
      <c r="C185" s="153" t="s">
        <v>1388</v>
      </c>
      <c r="D185" s="154" t="s">
        <v>1389</v>
      </c>
    </row>
    <row r="186" spans="1:4" x14ac:dyDescent="0.3">
      <c r="A186" s="152" t="s">
        <v>1207</v>
      </c>
      <c r="B186" s="152" t="s">
        <v>1292</v>
      </c>
      <c r="C186" s="153" t="s">
        <v>1390</v>
      </c>
      <c r="D186" s="154" t="s">
        <v>1391</v>
      </c>
    </row>
    <row r="187" spans="1:4" x14ac:dyDescent="0.3">
      <c r="A187" s="152" t="s">
        <v>1207</v>
      </c>
      <c r="B187" s="152" t="s">
        <v>1292</v>
      </c>
      <c r="C187" s="153" t="s">
        <v>1392</v>
      </c>
      <c r="D187" s="154" t="s">
        <v>1393</v>
      </c>
    </row>
    <row r="188" spans="1:4" x14ac:dyDescent="0.3">
      <c r="A188" s="152" t="s">
        <v>1207</v>
      </c>
      <c r="B188" s="152" t="s">
        <v>1292</v>
      </c>
      <c r="C188" s="153" t="s">
        <v>1394</v>
      </c>
      <c r="D188" s="154" t="s">
        <v>1395</v>
      </c>
    </row>
    <row r="189" spans="1:4" x14ac:dyDescent="0.3">
      <c r="A189" s="152" t="s">
        <v>1207</v>
      </c>
      <c r="B189" s="152" t="s">
        <v>1292</v>
      </c>
      <c r="C189" s="153" t="s">
        <v>1394</v>
      </c>
      <c r="D189" s="154" t="s">
        <v>1396</v>
      </c>
    </row>
    <row r="190" spans="1:4" x14ac:dyDescent="0.3">
      <c r="A190" s="152" t="s">
        <v>1207</v>
      </c>
      <c r="B190" s="152" t="s">
        <v>1292</v>
      </c>
      <c r="C190" s="153" t="s">
        <v>1394</v>
      </c>
      <c r="D190" s="154" t="s">
        <v>1397</v>
      </c>
    </row>
    <row r="191" spans="1:4" ht="28.8" x14ac:dyDescent="0.3">
      <c r="A191" s="152" t="s">
        <v>1207</v>
      </c>
      <c r="B191" s="152" t="s">
        <v>1292</v>
      </c>
      <c r="C191" s="153" t="s">
        <v>1394</v>
      </c>
      <c r="D191" s="154" t="s">
        <v>1398</v>
      </c>
    </row>
    <row r="192" spans="1:4" x14ac:dyDescent="0.3">
      <c r="A192" s="152" t="s">
        <v>1207</v>
      </c>
      <c r="B192" s="152" t="s">
        <v>1292</v>
      </c>
      <c r="C192" s="153" t="s">
        <v>1399</v>
      </c>
      <c r="D192" s="154"/>
    </row>
    <row r="193" spans="1:4" x14ac:dyDescent="0.3">
      <c r="A193" s="152" t="s">
        <v>1207</v>
      </c>
      <c r="B193" s="152" t="s">
        <v>1292</v>
      </c>
      <c r="C193" s="153" t="s">
        <v>1400</v>
      </c>
      <c r="D193" s="154" t="s">
        <v>1401</v>
      </c>
    </row>
    <row r="194" spans="1:4" x14ac:dyDescent="0.3">
      <c r="A194" s="152" t="s">
        <v>1207</v>
      </c>
      <c r="B194" s="152" t="s">
        <v>1292</v>
      </c>
      <c r="C194" s="153" t="s">
        <v>1402</v>
      </c>
      <c r="D194" s="154" t="s">
        <v>1403</v>
      </c>
    </row>
    <row r="195" spans="1:4" x14ac:dyDescent="0.3">
      <c r="A195" s="152" t="s">
        <v>1207</v>
      </c>
      <c r="B195" s="152" t="s">
        <v>1292</v>
      </c>
      <c r="C195" s="153" t="s">
        <v>1404</v>
      </c>
      <c r="D195" s="154" t="s">
        <v>1405</v>
      </c>
    </row>
    <row r="196" spans="1:4" x14ac:dyDescent="0.3">
      <c r="A196" s="152" t="s">
        <v>1408</v>
      </c>
      <c r="B196" s="152" t="s">
        <v>1073</v>
      </c>
      <c r="C196" s="153" t="s">
        <v>1412</v>
      </c>
      <c r="D196" s="154" t="s">
        <v>1413</v>
      </c>
    </row>
    <row r="197" spans="1:4" x14ac:dyDescent="0.3">
      <c r="A197" s="152" t="s">
        <v>1408</v>
      </c>
      <c r="B197" s="152" t="s">
        <v>1073</v>
      </c>
      <c r="C197" s="153" t="s">
        <v>1412</v>
      </c>
      <c r="D197" s="154" t="s">
        <v>1414</v>
      </c>
    </row>
    <row r="198" spans="1:4" x14ac:dyDescent="0.3">
      <c r="A198" s="152" t="s">
        <v>1408</v>
      </c>
      <c r="B198" s="152" t="s">
        <v>1073</v>
      </c>
      <c r="C198" s="153" t="s">
        <v>1415</v>
      </c>
      <c r="D198" s="154" t="s">
        <v>1416</v>
      </c>
    </row>
    <row r="199" spans="1:4" x14ac:dyDescent="0.3">
      <c r="A199" s="152" t="s">
        <v>1408</v>
      </c>
      <c r="B199" s="152" t="s">
        <v>1073</v>
      </c>
      <c r="C199" s="153" t="s">
        <v>1415</v>
      </c>
      <c r="D199" s="154" t="s">
        <v>1417</v>
      </c>
    </row>
    <row r="200" spans="1:4" ht="28.8" x14ac:dyDescent="0.3">
      <c r="A200" s="152" t="s">
        <v>1408</v>
      </c>
      <c r="B200" s="152" t="s">
        <v>1073</v>
      </c>
      <c r="C200" s="153" t="s">
        <v>1418</v>
      </c>
      <c r="D200" s="154" t="s">
        <v>1419</v>
      </c>
    </row>
    <row r="201" spans="1:4" x14ac:dyDescent="0.3">
      <c r="A201" s="152" t="s">
        <v>1408</v>
      </c>
      <c r="B201" s="152" t="s">
        <v>1073</v>
      </c>
      <c r="C201" s="153" t="s">
        <v>1420</v>
      </c>
      <c r="D201" s="154" t="s">
        <v>1421</v>
      </c>
    </row>
    <row r="202" spans="1:4" ht="28.8" x14ac:dyDescent="0.3">
      <c r="A202" s="152" t="s">
        <v>1408</v>
      </c>
      <c r="B202" s="152" t="s">
        <v>1073</v>
      </c>
      <c r="C202" s="153" t="s">
        <v>1420</v>
      </c>
      <c r="D202" s="154" t="s">
        <v>1422</v>
      </c>
    </row>
    <row r="203" spans="1:4" ht="28.8" x14ac:dyDescent="0.3">
      <c r="A203" s="152" t="s">
        <v>1408</v>
      </c>
      <c r="B203" s="152" t="s">
        <v>1073</v>
      </c>
      <c r="C203" s="153" t="s">
        <v>1420</v>
      </c>
      <c r="D203" s="154" t="s">
        <v>1423</v>
      </c>
    </row>
    <row r="204" spans="1:4" ht="28.8" x14ac:dyDescent="0.3">
      <c r="A204" s="152" t="s">
        <v>1408</v>
      </c>
      <c r="B204" s="152" t="s">
        <v>1073</v>
      </c>
      <c r="C204" s="153" t="s">
        <v>1420</v>
      </c>
      <c r="D204" s="154" t="s">
        <v>1424</v>
      </c>
    </row>
    <row r="205" spans="1:4" ht="28.8" x14ac:dyDescent="0.3">
      <c r="A205" s="152" t="s">
        <v>1408</v>
      </c>
      <c r="B205" s="152" t="s">
        <v>1073</v>
      </c>
      <c r="C205" s="153" t="s">
        <v>1420</v>
      </c>
      <c r="D205" s="154" t="s">
        <v>1425</v>
      </c>
    </row>
    <row r="206" spans="1:4" x14ac:dyDescent="0.3">
      <c r="A206" s="152" t="s">
        <v>1408</v>
      </c>
      <c r="B206" s="152" t="s">
        <v>1073</v>
      </c>
      <c r="C206" s="153" t="s">
        <v>1426</v>
      </c>
      <c r="D206" s="154" t="s">
        <v>1427</v>
      </c>
    </row>
    <row r="207" spans="1:4" x14ac:dyDescent="0.3">
      <c r="A207" s="152" t="s">
        <v>1408</v>
      </c>
      <c r="B207" s="152" t="s">
        <v>1073</v>
      </c>
      <c r="C207" s="153" t="s">
        <v>1426</v>
      </c>
      <c r="D207" s="154" t="s">
        <v>1428</v>
      </c>
    </row>
    <row r="208" spans="1:4" ht="28.8" x14ac:dyDescent="0.3">
      <c r="A208" s="152" t="s">
        <v>1408</v>
      </c>
      <c r="B208" s="152" t="s">
        <v>1073</v>
      </c>
      <c r="C208" s="153" t="s">
        <v>1429</v>
      </c>
      <c r="D208" s="154" t="s">
        <v>1430</v>
      </c>
    </row>
    <row r="209" spans="1:4" x14ac:dyDescent="0.3">
      <c r="A209" s="152" t="s">
        <v>1408</v>
      </c>
      <c r="B209" s="152" t="s">
        <v>1073</v>
      </c>
      <c r="C209" s="153" t="s">
        <v>1431</v>
      </c>
      <c r="D209" s="154" t="s">
        <v>1409</v>
      </c>
    </row>
    <row r="210" spans="1:4" x14ac:dyDescent="0.3">
      <c r="A210" s="152" t="s">
        <v>1408</v>
      </c>
      <c r="B210" s="152" t="s">
        <v>1073</v>
      </c>
      <c r="C210" s="153" t="s">
        <v>1432</v>
      </c>
      <c r="D210" s="154" t="s">
        <v>1433</v>
      </c>
    </row>
    <row r="211" spans="1:4" ht="57.6" x14ac:dyDescent="0.3">
      <c r="A211" s="152" t="s">
        <v>1434</v>
      </c>
      <c r="B211" s="152" t="s">
        <v>1435</v>
      </c>
      <c r="C211" s="153" t="s">
        <v>1436</v>
      </c>
      <c r="D211" s="154" t="s">
        <v>1437</v>
      </c>
    </row>
    <row r="212" spans="1:4" x14ac:dyDescent="0.3">
      <c r="A212" s="152" t="s">
        <v>1434</v>
      </c>
      <c r="B212" s="152" t="s">
        <v>1435</v>
      </c>
      <c r="C212" s="153" t="s">
        <v>1436</v>
      </c>
      <c r="D212" s="154" t="s">
        <v>1438</v>
      </c>
    </row>
    <row r="213" spans="1:4" x14ac:dyDescent="0.3">
      <c r="A213" s="152" t="s">
        <v>1434</v>
      </c>
      <c r="B213" s="152" t="s">
        <v>1435</v>
      </c>
      <c r="C213" s="153" t="s">
        <v>1439</v>
      </c>
      <c r="D213" s="154" t="s">
        <v>1440</v>
      </c>
    </row>
    <row r="214" spans="1:4" x14ac:dyDescent="0.3">
      <c r="A214" s="152" t="s">
        <v>1434</v>
      </c>
      <c r="B214" s="152" t="s">
        <v>1435</v>
      </c>
      <c r="C214" s="153" t="s">
        <v>1441</v>
      </c>
      <c r="D214" s="154" t="s">
        <v>1442</v>
      </c>
    </row>
    <row r="215" spans="1:4" ht="28.8" x14ac:dyDescent="0.3">
      <c r="A215" s="152" t="s">
        <v>1434</v>
      </c>
      <c r="B215" s="152" t="s">
        <v>1435</v>
      </c>
      <c r="C215" s="153" t="s">
        <v>1441</v>
      </c>
      <c r="D215" s="154" t="s">
        <v>1443</v>
      </c>
    </row>
    <row r="216" spans="1:4" ht="28.8" x14ac:dyDescent="0.3">
      <c r="A216" s="152" t="s">
        <v>1434</v>
      </c>
      <c r="B216" s="152" t="s">
        <v>1435</v>
      </c>
      <c r="C216" s="153" t="s">
        <v>1441</v>
      </c>
      <c r="D216" s="154" t="s">
        <v>1444</v>
      </c>
    </row>
    <row r="217" spans="1:4" ht="43.2" x14ac:dyDescent="0.3">
      <c r="A217" s="152" t="s">
        <v>1434</v>
      </c>
      <c r="B217" s="152" t="s">
        <v>1435</v>
      </c>
      <c r="C217" s="153" t="s">
        <v>1445</v>
      </c>
      <c r="D217" s="154" t="s">
        <v>1446</v>
      </c>
    </row>
    <row r="218" spans="1:4" ht="43.2" x14ac:dyDescent="0.3">
      <c r="A218" s="152" t="s">
        <v>1434</v>
      </c>
      <c r="B218" s="152" t="s">
        <v>1435</v>
      </c>
      <c r="C218" s="153" t="s">
        <v>1445</v>
      </c>
      <c r="D218" s="154" t="s">
        <v>1447</v>
      </c>
    </row>
    <row r="219" spans="1:4" ht="43.2" x14ac:dyDescent="0.3">
      <c r="A219" s="152" t="s">
        <v>1434</v>
      </c>
      <c r="B219" s="152" t="s">
        <v>1435</v>
      </c>
      <c r="C219" s="153" t="s">
        <v>1448</v>
      </c>
      <c r="D219" s="154" t="s">
        <v>1449</v>
      </c>
    </row>
    <row r="220" spans="1:4" x14ac:dyDescent="0.3">
      <c r="A220" s="152" t="s">
        <v>1434</v>
      </c>
      <c r="B220" s="152" t="s">
        <v>1435</v>
      </c>
      <c r="C220" s="153" t="s">
        <v>1450</v>
      </c>
      <c r="D220" s="154" t="s">
        <v>1451</v>
      </c>
    </row>
    <row r="221" spans="1:4" ht="28.8" x14ac:dyDescent="0.3">
      <c r="A221" s="152" t="s">
        <v>1434</v>
      </c>
      <c r="B221" s="152" t="s">
        <v>1452</v>
      </c>
      <c r="C221" s="153" t="s">
        <v>1453</v>
      </c>
      <c r="D221" s="154" t="s">
        <v>1454</v>
      </c>
    </row>
    <row r="222" spans="1:4" ht="43.2" x14ac:dyDescent="0.3">
      <c r="A222" s="152" t="s">
        <v>1434</v>
      </c>
      <c r="B222" s="152" t="s">
        <v>1452</v>
      </c>
      <c r="C222" s="153" t="s">
        <v>1455</v>
      </c>
      <c r="D222" s="154" t="s">
        <v>1456</v>
      </c>
    </row>
    <row r="223" spans="1:4" x14ac:dyDescent="0.3">
      <c r="A223" s="152" t="s">
        <v>1434</v>
      </c>
      <c r="B223" s="152" t="s">
        <v>1452</v>
      </c>
      <c r="C223" s="153" t="s">
        <v>1455</v>
      </c>
      <c r="D223" s="154" t="s">
        <v>1457</v>
      </c>
    </row>
    <row r="224" spans="1:4" ht="28.8" x14ac:dyDescent="0.3">
      <c r="A224" s="152" t="s">
        <v>1434</v>
      </c>
      <c r="B224" s="152" t="s">
        <v>1452</v>
      </c>
      <c r="C224" s="153" t="s">
        <v>1455</v>
      </c>
      <c r="D224" s="154" t="s">
        <v>1458</v>
      </c>
    </row>
    <row r="225" spans="1:4" ht="28.8" x14ac:dyDescent="0.3">
      <c r="A225" s="152" t="s">
        <v>1434</v>
      </c>
      <c r="B225" s="152" t="s">
        <v>1452</v>
      </c>
      <c r="C225" s="153" t="s">
        <v>1455</v>
      </c>
      <c r="D225" s="154" t="s">
        <v>1459</v>
      </c>
    </row>
    <row r="226" spans="1:4" ht="28.8" x14ac:dyDescent="0.3">
      <c r="A226" s="152" t="s">
        <v>1434</v>
      </c>
      <c r="B226" s="152" t="s">
        <v>1452</v>
      </c>
      <c r="C226" s="153" t="s">
        <v>1455</v>
      </c>
      <c r="D226" s="154" t="s">
        <v>1460</v>
      </c>
    </row>
    <row r="227" spans="1:4" ht="28.8" x14ac:dyDescent="0.3">
      <c r="A227" s="152" t="s">
        <v>1434</v>
      </c>
      <c r="B227" s="152" t="s">
        <v>1452</v>
      </c>
      <c r="C227" s="153" t="s">
        <v>1455</v>
      </c>
      <c r="D227" s="154" t="s">
        <v>1461</v>
      </c>
    </row>
    <row r="228" spans="1:4" x14ac:dyDescent="0.3">
      <c r="A228" s="152" t="s">
        <v>1434</v>
      </c>
      <c r="B228" s="152" t="s">
        <v>1452</v>
      </c>
      <c r="C228" s="153" t="s">
        <v>1455</v>
      </c>
      <c r="D228" s="154" t="s">
        <v>1462</v>
      </c>
    </row>
    <row r="229" spans="1:4" x14ac:dyDescent="0.3">
      <c r="A229" s="152" t="s">
        <v>1434</v>
      </c>
      <c r="B229" s="152" t="s">
        <v>1452</v>
      </c>
      <c r="C229" s="153" t="s">
        <v>1463</v>
      </c>
      <c r="D229" s="154"/>
    </row>
    <row r="230" spans="1:4" x14ac:dyDescent="0.3">
      <c r="A230" s="152" t="s">
        <v>1434</v>
      </c>
      <c r="B230" s="152" t="s">
        <v>1452</v>
      </c>
      <c r="C230" s="153" t="s">
        <v>1464</v>
      </c>
      <c r="D230" s="154" t="s">
        <v>1465</v>
      </c>
    </row>
    <row r="231" spans="1:4" x14ac:dyDescent="0.3">
      <c r="A231" s="152" t="s">
        <v>1434</v>
      </c>
      <c r="B231" s="152" t="s">
        <v>1452</v>
      </c>
      <c r="C231" s="153" t="s">
        <v>1466</v>
      </c>
      <c r="D231" s="154" t="s">
        <v>1467</v>
      </c>
    </row>
    <row r="232" spans="1:4" x14ac:dyDescent="0.3">
      <c r="A232" s="152" t="s">
        <v>1434</v>
      </c>
      <c r="B232" s="152" t="s">
        <v>1452</v>
      </c>
      <c r="C232" s="153" t="s">
        <v>1468</v>
      </c>
      <c r="D232" s="154" t="s">
        <v>1469</v>
      </c>
    </row>
    <row r="233" spans="1:4" x14ac:dyDescent="0.3">
      <c r="A233" s="152" t="s">
        <v>1434</v>
      </c>
      <c r="B233" s="152" t="s">
        <v>1452</v>
      </c>
      <c r="C233" s="153" t="s">
        <v>1470</v>
      </c>
      <c r="D233" s="154" t="s">
        <v>1471</v>
      </c>
    </row>
    <row r="234" spans="1:4" x14ac:dyDescent="0.3">
      <c r="A234" s="152" t="s">
        <v>1434</v>
      </c>
      <c r="B234" s="152" t="s">
        <v>1452</v>
      </c>
      <c r="C234" s="153" t="s">
        <v>1472</v>
      </c>
      <c r="D234" s="154" t="s">
        <v>1473</v>
      </c>
    </row>
    <row r="235" spans="1:4" ht="28.8" x14ac:dyDescent="0.3">
      <c r="A235" s="152" t="s">
        <v>1434</v>
      </c>
      <c r="B235" s="152" t="s">
        <v>1452</v>
      </c>
      <c r="C235" s="153" t="s">
        <v>1472</v>
      </c>
      <c r="D235" s="154" t="s">
        <v>1474</v>
      </c>
    </row>
    <row r="236" spans="1:4" x14ac:dyDescent="0.3">
      <c r="A236" s="152" t="s">
        <v>1434</v>
      </c>
      <c r="B236" s="152" t="s">
        <v>1452</v>
      </c>
      <c r="C236" s="153" t="s">
        <v>1475</v>
      </c>
      <c r="D236" s="154" t="s">
        <v>1476</v>
      </c>
    </row>
    <row r="237" spans="1:4" ht="43.2" x14ac:dyDescent="0.3">
      <c r="A237" s="152" t="s">
        <v>1434</v>
      </c>
      <c r="B237" s="152" t="s">
        <v>1452</v>
      </c>
      <c r="C237" s="153" t="s">
        <v>1477</v>
      </c>
      <c r="D237" s="154" t="s">
        <v>1478</v>
      </c>
    </row>
    <row r="238" spans="1:4" x14ac:dyDescent="0.3">
      <c r="A238" s="152" t="s">
        <v>1434</v>
      </c>
      <c r="B238" s="152" t="s">
        <v>1452</v>
      </c>
      <c r="C238" s="153" t="s">
        <v>1479</v>
      </c>
      <c r="D238" s="154" t="s">
        <v>1480</v>
      </c>
    </row>
    <row r="239" spans="1:4" x14ac:dyDescent="0.3">
      <c r="A239" s="152" t="s">
        <v>1434</v>
      </c>
      <c r="B239" s="152" t="s">
        <v>1452</v>
      </c>
      <c r="C239" s="153" t="s">
        <v>1481</v>
      </c>
      <c r="D239" s="154" t="s">
        <v>1482</v>
      </c>
    </row>
    <row r="240" spans="1:4" x14ac:dyDescent="0.3">
      <c r="A240" s="152" t="s">
        <v>1434</v>
      </c>
      <c r="B240" s="152" t="s">
        <v>1452</v>
      </c>
      <c r="C240" s="153" t="s">
        <v>1483</v>
      </c>
      <c r="D240" s="154" t="s">
        <v>1484</v>
      </c>
    </row>
    <row r="241" spans="1:4" ht="28.8" x14ac:dyDescent="0.3">
      <c r="A241" s="152" t="s">
        <v>1434</v>
      </c>
      <c r="B241" s="152" t="s">
        <v>1452</v>
      </c>
      <c r="C241" s="153" t="s">
        <v>1477</v>
      </c>
      <c r="D241" s="154" t="s">
        <v>1454</v>
      </c>
    </row>
    <row r="242" spans="1:4" ht="28.8" x14ac:dyDescent="0.3">
      <c r="A242" s="152" t="s">
        <v>1434</v>
      </c>
      <c r="B242" s="152" t="s">
        <v>1452</v>
      </c>
      <c r="C242" s="153" t="s">
        <v>1479</v>
      </c>
      <c r="D242" s="154" t="s">
        <v>1474</v>
      </c>
    </row>
    <row r="243" spans="1:4" ht="28.8" x14ac:dyDescent="0.3">
      <c r="A243" s="152" t="s">
        <v>1434</v>
      </c>
      <c r="B243" s="152" t="s">
        <v>1452</v>
      </c>
      <c r="C243" s="153" t="s">
        <v>1485</v>
      </c>
      <c r="D243" s="154" t="s">
        <v>1486</v>
      </c>
    </row>
    <row r="244" spans="1:4" x14ac:dyDescent="0.3">
      <c r="A244" s="152" t="s">
        <v>1434</v>
      </c>
      <c r="B244" s="152" t="s">
        <v>1452</v>
      </c>
      <c r="C244" s="153" t="s">
        <v>1487</v>
      </c>
      <c r="D244" s="154" t="s">
        <v>1488</v>
      </c>
    </row>
    <row r="245" spans="1:4" x14ac:dyDescent="0.3">
      <c r="A245" s="152" t="s">
        <v>1434</v>
      </c>
      <c r="B245" s="152" t="s">
        <v>1452</v>
      </c>
      <c r="C245" s="153" t="s">
        <v>1489</v>
      </c>
      <c r="D245" s="154" t="s">
        <v>1490</v>
      </c>
    </row>
    <row r="246" spans="1:4" x14ac:dyDescent="0.3">
      <c r="A246" s="152" t="s">
        <v>1434</v>
      </c>
      <c r="B246" s="152" t="s">
        <v>1452</v>
      </c>
      <c r="C246" s="153" t="s">
        <v>1491</v>
      </c>
      <c r="D246" s="154"/>
    </row>
    <row r="247" spans="1:4" ht="28.8" x14ac:dyDescent="0.3">
      <c r="A247" s="152" t="s">
        <v>1434</v>
      </c>
      <c r="B247" s="152" t="s">
        <v>1452</v>
      </c>
      <c r="C247" s="153" t="s">
        <v>1492</v>
      </c>
      <c r="D247" s="154" t="s">
        <v>1474</v>
      </c>
    </row>
    <row r="248" spans="1:4" x14ac:dyDescent="0.3">
      <c r="A248" s="152" t="s">
        <v>1434</v>
      </c>
      <c r="B248" s="152" t="s">
        <v>1452</v>
      </c>
      <c r="C248" s="153" t="s">
        <v>1492</v>
      </c>
      <c r="D248" s="154" t="s">
        <v>1480</v>
      </c>
    </row>
    <row r="249" spans="1:4" x14ac:dyDescent="0.3">
      <c r="A249" s="152" t="s">
        <v>1434</v>
      </c>
      <c r="B249" s="152" t="s">
        <v>1452</v>
      </c>
      <c r="C249" s="153" t="s">
        <v>1493</v>
      </c>
      <c r="D249" s="154" t="s">
        <v>1494</v>
      </c>
    </row>
    <row r="250" spans="1:4" x14ac:dyDescent="0.3">
      <c r="A250" s="152" t="s">
        <v>1434</v>
      </c>
      <c r="B250" s="152" t="s">
        <v>1452</v>
      </c>
      <c r="C250" s="153" t="s">
        <v>1495</v>
      </c>
      <c r="D250" s="154" t="s">
        <v>1496</v>
      </c>
    </row>
    <row r="251" spans="1:4" x14ac:dyDescent="0.3">
      <c r="A251" s="152" t="s">
        <v>1434</v>
      </c>
      <c r="B251" s="152" t="s">
        <v>1452</v>
      </c>
      <c r="C251" s="153" t="s">
        <v>1497</v>
      </c>
      <c r="D251" s="154" t="s">
        <v>1498</v>
      </c>
    </row>
    <row r="252" spans="1:4" x14ac:dyDescent="0.3">
      <c r="A252" s="152" t="s">
        <v>1434</v>
      </c>
      <c r="B252" s="152" t="s">
        <v>1452</v>
      </c>
      <c r="C252" s="153" t="s">
        <v>1499</v>
      </c>
      <c r="D252" s="154" t="s">
        <v>1500</v>
      </c>
    </row>
    <row r="253" spans="1:4" x14ac:dyDescent="0.3">
      <c r="A253" s="152" t="s">
        <v>1434</v>
      </c>
      <c r="B253" s="152" t="s">
        <v>1452</v>
      </c>
      <c r="C253" s="153" t="s">
        <v>1501</v>
      </c>
      <c r="D253" s="154" t="s">
        <v>1502</v>
      </c>
    </row>
    <row r="254" spans="1:4" x14ac:dyDescent="0.3">
      <c r="A254" s="152" t="s">
        <v>1434</v>
      </c>
      <c r="B254" s="152" t="s">
        <v>1452</v>
      </c>
      <c r="C254" s="153" t="s">
        <v>1501</v>
      </c>
      <c r="D254" s="154" t="s">
        <v>1503</v>
      </c>
    </row>
    <row r="255" spans="1:4" x14ac:dyDescent="0.3">
      <c r="A255" s="152" t="s">
        <v>1434</v>
      </c>
      <c r="B255" s="152" t="s">
        <v>1452</v>
      </c>
      <c r="C255" s="153" t="s">
        <v>1501</v>
      </c>
      <c r="D255" s="154" t="s">
        <v>1504</v>
      </c>
    </row>
    <row r="256" spans="1:4" x14ac:dyDescent="0.3">
      <c r="A256" s="152" t="s">
        <v>1434</v>
      </c>
      <c r="B256" s="152" t="s">
        <v>1452</v>
      </c>
      <c r="C256" s="153" t="s">
        <v>1505</v>
      </c>
      <c r="D256" s="154" t="s">
        <v>1506</v>
      </c>
    </row>
    <row r="257" spans="1:4" ht="28.8" x14ac:dyDescent="0.3">
      <c r="A257" s="152" t="s">
        <v>1434</v>
      </c>
      <c r="B257" s="152" t="s">
        <v>1452</v>
      </c>
      <c r="C257" s="153" t="s">
        <v>1507</v>
      </c>
      <c r="D257" s="154" t="s">
        <v>1508</v>
      </c>
    </row>
    <row r="258" spans="1:4" ht="43.2" x14ac:dyDescent="0.3">
      <c r="A258" s="152" t="s">
        <v>1434</v>
      </c>
      <c r="B258" s="152" t="s">
        <v>1452</v>
      </c>
      <c r="C258" s="153" t="s">
        <v>1507</v>
      </c>
      <c r="D258" s="154" t="s">
        <v>1509</v>
      </c>
    </row>
    <row r="259" spans="1:4" ht="28.8" x14ac:dyDescent="0.3">
      <c r="A259" s="152" t="s">
        <v>1434</v>
      </c>
      <c r="B259" s="152" t="s">
        <v>1452</v>
      </c>
      <c r="C259" s="153" t="s">
        <v>1510</v>
      </c>
      <c r="D259" s="154" t="s">
        <v>1511</v>
      </c>
    </row>
    <row r="260" spans="1:4" ht="28.8" x14ac:dyDescent="0.3">
      <c r="A260" s="152" t="s">
        <v>1434</v>
      </c>
      <c r="B260" s="152" t="s">
        <v>1452</v>
      </c>
      <c r="C260" s="153" t="s">
        <v>1512</v>
      </c>
      <c r="D260" s="154" t="s">
        <v>1513</v>
      </c>
    </row>
    <row r="261" spans="1:4" ht="28.8" x14ac:dyDescent="0.3">
      <c r="A261" s="152" t="s">
        <v>1434</v>
      </c>
      <c r="B261" s="152" t="s">
        <v>1452</v>
      </c>
      <c r="C261" s="153" t="s">
        <v>1514</v>
      </c>
      <c r="D261" s="154" t="s">
        <v>1515</v>
      </c>
    </row>
    <row r="262" spans="1:4" x14ac:dyDescent="0.3">
      <c r="A262" s="152" t="s">
        <v>1434</v>
      </c>
      <c r="B262" s="152" t="s">
        <v>1452</v>
      </c>
      <c r="C262" s="153" t="s">
        <v>1516</v>
      </c>
      <c r="D262" s="154" t="s">
        <v>1517</v>
      </c>
    </row>
    <row r="263" spans="1:4" x14ac:dyDescent="0.3">
      <c r="A263" s="152" t="s">
        <v>1434</v>
      </c>
      <c r="B263" s="152" t="s">
        <v>1452</v>
      </c>
      <c r="C263" s="153" t="s">
        <v>1518</v>
      </c>
      <c r="D263" s="154" t="s">
        <v>1519</v>
      </c>
    </row>
    <row r="264" spans="1:4" x14ac:dyDescent="0.3">
      <c r="A264" s="152" t="s">
        <v>1434</v>
      </c>
      <c r="B264" s="152" t="s">
        <v>1452</v>
      </c>
      <c r="C264" s="153" t="s">
        <v>1518</v>
      </c>
      <c r="D264" s="154" t="s">
        <v>1520</v>
      </c>
    </row>
    <row r="265" spans="1:4" ht="28.8" x14ac:dyDescent="0.3">
      <c r="A265" s="152" t="s">
        <v>1434</v>
      </c>
      <c r="B265" s="152" t="s">
        <v>1452</v>
      </c>
      <c r="C265" s="153" t="s">
        <v>1518</v>
      </c>
      <c r="D265" s="154" t="s">
        <v>1521</v>
      </c>
    </row>
    <row r="266" spans="1:4" x14ac:dyDescent="0.3">
      <c r="A266" s="152" t="s">
        <v>1434</v>
      </c>
      <c r="B266" s="152" t="s">
        <v>1452</v>
      </c>
      <c r="C266" s="153" t="s">
        <v>1522</v>
      </c>
      <c r="D266" s="154" t="s">
        <v>1504</v>
      </c>
    </row>
    <row r="267" spans="1:4" x14ac:dyDescent="0.3">
      <c r="A267" s="152" t="s">
        <v>1434</v>
      </c>
      <c r="B267" s="152" t="s">
        <v>1452</v>
      </c>
      <c r="C267" s="153" t="s">
        <v>1523</v>
      </c>
      <c r="D267" s="154" t="s">
        <v>1524</v>
      </c>
    </row>
    <row r="268" spans="1:4" x14ac:dyDescent="0.3">
      <c r="A268" s="152" t="s">
        <v>1434</v>
      </c>
      <c r="B268" s="152" t="s">
        <v>1452</v>
      </c>
      <c r="C268" s="153" t="s">
        <v>1525</v>
      </c>
      <c r="D268" s="154" t="s">
        <v>1526</v>
      </c>
    </row>
    <row r="269" spans="1:4" x14ac:dyDescent="0.3">
      <c r="A269" s="152" t="s">
        <v>1434</v>
      </c>
      <c r="B269" s="152" t="s">
        <v>1452</v>
      </c>
      <c r="C269" s="153" t="s">
        <v>1527</v>
      </c>
      <c r="D269" s="154" t="s">
        <v>1504</v>
      </c>
    </row>
    <row r="270" spans="1:4" x14ac:dyDescent="0.3">
      <c r="A270" s="152" t="s">
        <v>1434</v>
      </c>
      <c r="B270" s="152" t="s">
        <v>1452</v>
      </c>
      <c r="C270" s="153" t="s">
        <v>1528</v>
      </c>
      <c r="D270" s="154" t="s">
        <v>1529</v>
      </c>
    </row>
    <row r="271" spans="1:4" x14ac:dyDescent="0.3">
      <c r="A271" s="152" t="s">
        <v>1434</v>
      </c>
      <c r="B271" s="152" t="s">
        <v>1452</v>
      </c>
      <c r="C271" s="153" t="s">
        <v>1528</v>
      </c>
      <c r="D271" s="154" t="s">
        <v>1530</v>
      </c>
    </row>
    <row r="272" spans="1:4" x14ac:dyDescent="0.3">
      <c r="A272" s="152" t="s">
        <v>1434</v>
      </c>
      <c r="B272" s="152" t="s">
        <v>1452</v>
      </c>
      <c r="C272" s="153" t="s">
        <v>1531</v>
      </c>
      <c r="D272" s="154" t="s">
        <v>1532</v>
      </c>
    </row>
    <row r="273" spans="1:4" x14ac:dyDescent="0.3">
      <c r="A273" s="152" t="s">
        <v>1434</v>
      </c>
      <c r="B273" s="152" t="s">
        <v>1452</v>
      </c>
      <c r="C273" s="153" t="s">
        <v>1533</v>
      </c>
      <c r="D273" s="154" t="s">
        <v>1504</v>
      </c>
    </row>
    <row r="274" spans="1:4" ht="43.2" x14ac:dyDescent="0.3">
      <c r="A274" s="152" t="s">
        <v>1434</v>
      </c>
      <c r="B274" s="152" t="s">
        <v>1452</v>
      </c>
      <c r="C274" s="153" t="s">
        <v>1518</v>
      </c>
      <c r="D274" s="154" t="s">
        <v>1534</v>
      </c>
    </row>
    <row r="275" spans="1:4" x14ac:dyDescent="0.3">
      <c r="A275" s="152" t="s">
        <v>1434</v>
      </c>
      <c r="B275" s="152" t="s">
        <v>1452</v>
      </c>
      <c r="C275" s="153" t="s">
        <v>1535</v>
      </c>
      <c r="D275" s="154" t="s">
        <v>1504</v>
      </c>
    </row>
    <row r="276" spans="1:4" x14ac:dyDescent="0.3">
      <c r="A276" s="152" t="s">
        <v>1434</v>
      </c>
      <c r="B276" s="152" t="s">
        <v>1452</v>
      </c>
      <c r="C276" s="153" t="s">
        <v>1536</v>
      </c>
      <c r="D276" s="154" t="s">
        <v>1537</v>
      </c>
    </row>
    <row r="277" spans="1:4" ht="28.8" x14ac:dyDescent="0.3">
      <c r="A277" s="152" t="s">
        <v>1434</v>
      </c>
      <c r="B277" s="152" t="s">
        <v>1452</v>
      </c>
      <c r="C277" s="153" t="s">
        <v>1536</v>
      </c>
      <c r="D277" s="154" t="s">
        <v>1538</v>
      </c>
    </row>
    <row r="278" spans="1:4" x14ac:dyDescent="0.3">
      <c r="A278" s="152" t="s">
        <v>1434</v>
      </c>
      <c r="B278" s="152" t="s">
        <v>1452</v>
      </c>
      <c r="C278" s="153" t="s">
        <v>1539</v>
      </c>
      <c r="D278" s="154" t="s">
        <v>1540</v>
      </c>
    </row>
    <row r="279" spans="1:4" x14ac:dyDescent="0.3">
      <c r="A279" s="152" t="s">
        <v>1434</v>
      </c>
      <c r="B279" s="152" t="s">
        <v>1452</v>
      </c>
      <c r="C279" s="153" t="s">
        <v>1539</v>
      </c>
      <c r="D279" s="154" t="s">
        <v>1541</v>
      </c>
    </row>
    <row r="280" spans="1:4" x14ac:dyDescent="0.3">
      <c r="A280" s="152" t="s">
        <v>1434</v>
      </c>
      <c r="B280" s="152" t="s">
        <v>1452</v>
      </c>
      <c r="C280" s="153" t="s">
        <v>1539</v>
      </c>
      <c r="D280" s="154" t="s">
        <v>1542</v>
      </c>
    </row>
    <row r="281" spans="1:4" ht="43.2" x14ac:dyDescent="0.3">
      <c r="A281" s="152" t="s">
        <v>1434</v>
      </c>
      <c r="B281" s="152" t="s">
        <v>1452</v>
      </c>
      <c r="C281" s="153" t="s">
        <v>1543</v>
      </c>
      <c r="D281" s="154" t="s">
        <v>1544</v>
      </c>
    </row>
    <row r="282" spans="1:4" ht="28.8" x14ac:dyDescent="0.3">
      <c r="A282" s="152" t="s">
        <v>1434</v>
      </c>
      <c r="B282" s="152" t="s">
        <v>1452</v>
      </c>
      <c r="C282" s="153" t="s">
        <v>1545</v>
      </c>
      <c r="D282" s="154" t="s">
        <v>1546</v>
      </c>
    </row>
    <row r="283" spans="1:4" x14ac:dyDescent="0.3">
      <c r="A283" s="152" t="s">
        <v>1434</v>
      </c>
      <c r="B283" s="152" t="s">
        <v>1452</v>
      </c>
      <c r="C283" s="153" t="s">
        <v>1545</v>
      </c>
      <c r="D283" s="154" t="s">
        <v>1547</v>
      </c>
    </row>
    <row r="284" spans="1:4" ht="28.8" x14ac:dyDescent="0.3">
      <c r="A284" s="152" t="s">
        <v>1434</v>
      </c>
      <c r="B284" s="152" t="s">
        <v>1452</v>
      </c>
      <c r="C284" s="153" t="s">
        <v>1545</v>
      </c>
      <c r="D284" s="154" t="s">
        <v>1548</v>
      </c>
    </row>
    <row r="285" spans="1:4" ht="28.8" x14ac:dyDescent="0.3">
      <c r="A285" s="152" t="s">
        <v>1434</v>
      </c>
      <c r="B285" s="152" t="s">
        <v>1452</v>
      </c>
      <c r="C285" s="153" t="s">
        <v>1549</v>
      </c>
      <c r="D285" s="154" t="s">
        <v>1550</v>
      </c>
    </row>
    <row r="286" spans="1:4" x14ac:dyDescent="0.3">
      <c r="A286" s="152" t="s">
        <v>1434</v>
      </c>
      <c r="B286" s="152" t="s">
        <v>1452</v>
      </c>
      <c r="C286" s="153" t="s">
        <v>1551</v>
      </c>
      <c r="D286" s="154" t="s">
        <v>1552</v>
      </c>
    </row>
    <row r="287" spans="1:4" x14ac:dyDescent="0.3">
      <c r="A287" s="152" t="s">
        <v>1434</v>
      </c>
      <c r="B287" s="152" t="s">
        <v>1452</v>
      </c>
      <c r="C287" s="153" t="s">
        <v>1549</v>
      </c>
      <c r="D287" s="154" t="s">
        <v>1552</v>
      </c>
    </row>
    <row r="288" spans="1:4" x14ac:dyDescent="0.3">
      <c r="A288" s="152" t="s">
        <v>1434</v>
      </c>
      <c r="B288" s="152" t="s">
        <v>1452</v>
      </c>
      <c r="C288" s="153" t="s">
        <v>1553</v>
      </c>
      <c r="D288" s="154" t="s">
        <v>1554</v>
      </c>
    </row>
    <row r="289" spans="1:4" x14ac:dyDescent="0.3">
      <c r="A289" s="152" t="s">
        <v>1434</v>
      </c>
      <c r="B289" s="152" t="s">
        <v>1452</v>
      </c>
      <c r="C289" s="153" t="s">
        <v>1553</v>
      </c>
      <c r="D289" s="154" t="s">
        <v>1555</v>
      </c>
    </row>
    <row r="290" spans="1:4" x14ac:dyDescent="0.3">
      <c r="A290" s="152" t="s">
        <v>1434</v>
      </c>
      <c r="B290" s="152" t="s">
        <v>1452</v>
      </c>
      <c r="C290" s="153" t="s">
        <v>1556</v>
      </c>
      <c r="D290" s="154" t="s">
        <v>1552</v>
      </c>
    </row>
    <row r="291" spans="1:4" x14ac:dyDescent="0.3">
      <c r="A291" s="152" t="s">
        <v>1434</v>
      </c>
      <c r="B291" s="152" t="s">
        <v>1452</v>
      </c>
      <c r="C291" s="153" t="s">
        <v>1557</v>
      </c>
      <c r="D291" s="154" t="s">
        <v>1558</v>
      </c>
    </row>
    <row r="292" spans="1:4" x14ac:dyDescent="0.3">
      <c r="A292" s="152" t="s">
        <v>1434</v>
      </c>
      <c r="B292" s="152" t="s">
        <v>1452</v>
      </c>
      <c r="C292" s="153" t="s">
        <v>1557</v>
      </c>
      <c r="D292" s="154" t="s">
        <v>1504</v>
      </c>
    </row>
    <row r="293" spans="1:4" x14ac:dyDescent="0.3">
      <c r="A293" s="152" t="s">
        <v>1434</v>
      </c>
      <c r="B293" s="152" t="s">
        <v>1452</v>
      </c>
      <c r="C293" s="153" t="s">
        <v>1559</v>
      </c>
      <c r="D293" s="154" t="s">
        <v>1560</v>
      </c>
    </row>
    <row r="294" spans="1:4" x14ac:dyDescent="0.3">
      <c r="A294" s="152" t="s">
        <v>1434</v>
      </c>
      <c r="B294" s="152" t="s">
        <v>1452</v>
      </c>
      <c r="C294" s="153" t="s">
        <v>1561</v>
      </c>
      <c r="D294" s="154" t="s">
        <v>1562</v>
      </c>
    </row>
    <row r="295" spans="1:4" ht="28.8" x14ac:dyDescent="0.3">
      <c r="A295" s="152" t="s">
        <v>1434</v>
      </c>
      <c r="B295" s="152" t="s">
        <v>1452</v>
      </c>
      <c r="C295" s="153" t="s">
        <v>1561</v>
      </c>
      <c r="D295" s="154" t="s">
        <v>1563</v>
      </c>
    </row>
    <row r="296" spans="1:4" x14ac:dyDescent="0.3">
      <c r="A296" s="152" t="s">
        <v>1434</v>
      </c>
      <c r="B296" s="152" t="s">
        <v>1452</v>
      </c>
      <c r="C296" s="153" t="s">
        <v>1561</v>
      </c>
      <c r="D296" s="154" t="s">
        <v>1564</v>
      </c>
    </row>
    <row r="297" spans="1:4" x14ac:dyDescent="0.3">
      <c r="A297" s="152" t="s">
        <v>1434</v>
      </c>
      <c r="B297" s="152" t="s">
        <v>1452</v>
      </c>
      <c r="C297" s="153" t="s">
        <v>1565</v>
      </c>
      <c r="D297" s="154" t="s">
        <v>1566</v>
      </c>
    </row>
    <row r="298" spans="1:4" ht="28.8" x14ac:dyDescent="0.3">
      <c r="A298" s="152" t="s">
        <v>1434</v>
      </c>
      <c r="B298" s="152" t="s">
        <v>1452</v>
      </c>
      <c r="C298" s="153" t="s">
        <v>1567</v>
      </c>
      <c r="D298" s="154" t="s">
        <v>1568</v>
      </c>
    </row>
    <row r="299" spans="1:4" x14ac:dyDescent="0.3">
      <c r="A299" s="152" t="s">
        <v>1434</v>
      </c>
      <c r="B299" s="152" t="s">
        <v>1452</v>
      </c>
      <c r="C299" s="153" t="s">
        <v>1567</v>
      </c>
      <c r="D299" s="154" t="s">
        <v>1569</v>
      </c>
    </row>
    <row r="300" spans="1:4" x14ac:dyDescent="0.3">
      <c r="A300" s="152" t="s">
        <v>1434</v>
      </c>
      <c r="B300" s="152" t="s">
        <v>1452</v>
      </c>
      <c r="C300" s="153" t="s">
        <v>1567</v>
      </c>
      <c r="D300" s="154" t="s">
        <v>1570</v>
      </c>
    </row>
    <row r="301" spans="1:4" x14ac:dyDescent="0.3">
      <c r="A301" s="152" t="s">
        <v>1434</v>
      </c>
      <c r="B301" s="152" t="s">
        <v>1452</v>
      </c>
      <c r="C301" s="153" t="s">
        <v>1571</v>
      </c>
      <c r="D301" s="154" t="s">
        <v>1572</v>
      </c>
    </row>
    <row r="302" spans="1:4" x14ac:dyDescent="0.3">
      <c r="A302" s="152" t="s">
        <v>1434</v>
      </c>
      <c r="B302" s="152" t="s">
        <v>1452</v>
      </c>
      <c r="C302" s="153" t="s">
        <v>1573</v>
      </c>
      <c r="D302" s="154" t="s">
        <v>1574</v>
      </c>
    </row>
    <row r="303" spans="1:4" x14ac:dyDescent="0.3">
      <c r="A303" s="152" t="s">
        <v>1434</v>
      </c>
      <c r="B303" s="152" t="s">
        <v>1452</v>
      </c>
      <c r="C303" s="153" t="s">
        <v>1575</v>
      </c>
      <c r="D303" s="154" t="s">
        <v>1570</v>
      </c>
    </row>
    <row r="304" spans="1:4" x14ac:dyDescent="0.3">
      <c r="A304" s="152" t="s">
        <v>1434</v>
      </c>
      <c r="B304" s="152" t="s">
        <v>1452</v>
      </c>
      <c r="C304" s="153" t="s">
        <v>1575</v>
      </c>
      <c r="D304" s="154" t="s">
        <v>1576</v>
      </c>
    </row>
    <row r="305" spans="1:4" ht="28.8" x14ac:dyDescent="0.3">
      <c r="A305" s="152" t="s">
        <v>1434</v>
      </c>
      <c r="B305" s="152" t="s">
        <v>1452</v>
      </c>
      <c r="C305" s="153" t="s">
        <v>1577</v>
      </c>
      <c r="D305" s="154" t="s">
        <v>1578</v>
      </c>
    </row>
    <row r="306" spans="1:4" ht="28.8" x14ac:dyDescent="0.3">
      <c r="A306" s="152" t="s">
        <v>1434</v>
      </c>
      <c r="B306" s="152" t="s">
        <v>1452</v>
      </c>
      <c r="C306" s="153" t="s">
        <v>1579</v>
      </c>
      <c r="D306" s="154" t="s">
        <v>1580</v>
      </c>
    </row>
    <row r="307" spans="1:4" ht="28.8" x14ac:dyDescent="0.3">
      <c r="A307" s="152" t="s">
        <v>1434</v>
      </c>
      <c r="B307" s="152" t="s">
        <v>1452</v>
      </c>
      <c r="C307" s="153" t="s">
        <v>1579</v>
      </c>
      <c r="D307" s="154" t="s">
        <v>1581</v>
      </c>
    </row>
    <row r="308" spans="1:4" ht="28.8" x14ac:dyDescent="0.3">
      <c r="A308" s="152" t="s">
        <v>1434</v>
      </c>
      <c r="B308" s="152" t="s">
        <v>1452</v>
      </c>
      <c r="C308" s="153" t="s">
        <v>1579</v>
      </c>
      <c r="D308" s="154" t="s">
        <v>1582</v>
      </c>
    </row>
    <row r="309" spans="1:4" ht="28.8" x14ac:dyDescent="0.3">
      <c r="A309" s="152" t="s">
        <v>1434</v>
      </c>
      <c r="B309" s="152" t="s">
        <v>1452</v>
      </c>
      <c r="C309" s="153" t="s">
        <v>1583</v>
      </c>
      <c r="D309" s="154" t="s">
        <v>1584</v>
      </c>
    </row>
    <row r="310" spans="1:4" x14ac:dyDescent="0.3">
      <c r="A310" s="152" t="s">
        <v>1434</v>
      </c>
      <c r="B310" s="152" t="s">
        <v>1452</v>
      </c>
      <c r="C310" s="153" t="s">
        <v>1583</v>
      </c>
      <c r="D310" s="154" t="s">
        <v>1585</v>
      </c>
    </row>
    <row r="311" spans="1:4" x14ac:dyDescent="0.3">
      <c r="A311" s="152" t="s">
        <v>1434</v>
      </c>
      <c r="B311" s="152" t="s">
        <v>1452</v>
      </c>
      <c r="C311" s="153" t="s">
        <v>1583</v>
      </c>
      <c r="D311" s="154" t="s">
        <v>1586</v>
      </c>
    </row>
    <row r="312" spans="1:4" ht="28.8" x14ac:dyDescent="0.3">
      <c r="A312" s="152" t="s">
        <v>1434</v>
      </c>
      <c r="B312" s="152" t="s">
        <v>1452</v>
      </c>
      <c r="C312" s="153" t="s">
        <v>1583</v>
      </c>
      <c r="D312" s="154" t="s">
        <v>1474</v>
      </c>
    </row>
    <row r="313" spans="1:4" x14ac:dyDescent="0.3">
      <c r="A313" s="152" t="s">
        <v>1434</v>
      </c>
      <c r="B313" s="152" t="s">
        <v>1452</v>
      </c>
      <c r="C313" s="153" t="s">
        <v>1583</v>
      </c>
      <c r="D313" s="154" t="s">
        <v>1587</v>
      </c>
    </row>
    <row r="314" spans="1:4" x14ac:dyDescent="0.3">
      <c r="A314" s="152" t="s">
        <v>1434</v>
      </c>
      <c r="B314" s="152" t="s">
        <v>1452</v>
      </c>
      <c r="C314" s="153" t="s">
        <v>1583</v>
      </c>
      <c r="D314" s="154" t="s">
        <v>1588</v>
      </c>
    </row>
    <row r="315" spans="1:4" ht="28.8" x14ac:dyDescent="0.3">
      <c r="A315" s="152" t="s">
        <v>1434</v>
      </c>
      <c r="B315" s="152" t="s">
        <v>1452</v>
      </c>
      <c r="C315" s="153" t="s">
        <v>1583</v>
      </c>
      <c r="D315" s="154" t="s">
        <v>1589</v>
      </c>
    </row>
    <row r="316" spans="1:4" ht="43.2" x14ac:dyDescent="0.3">
      <c r="A316" s="152" t="s">
        <v>1434</v>
      </c>
      <c r="B316" s="152" t="s">
        <v>1452</v>
      </c>
      <c r="C316" s="153" t="s">
        <v>1590</v>
      </c>
      <c r="D316" s="154" t="s">
        <v>1591</v>
      </c>
    </row>
    <row r="317" spans="1:4" ht="43.2" x14ac:dyDescent="0.3">
      <c r="A317" s="152" t="s">
        <v>1434</v>
      </c>
      <c r="B317" s="152" t="s">
        <v>1452</v>
      </c>
      <c r="C317" s="153" t="s">
        <v>1592</v>
      </c>
      <c r="D317" s="154" t="s">
        <v>1593</v>
      </c>
    </row>
    <row r="318" spans="1:4" x14ac:dyDescent="0.3">
      <c r="A318" s="152" t="s">
        <v>1434</v>
      </c>
      <c r="B318" s="152" t="s">
        <v>1452</v>
      </c>
      <c r="C318" s="153" t="s">
        <v>1594</v>
      </c>
      <c r="D318" s="154" t="s">
        <v>1595</v>
      </c>
    </row>
    <row r="319" spans="1:4" x14ac:dyDescent="0.3">
      <c r="A319" s="152" t="s">
        <v>1434</v>
      </c>
      <c r="B319" s="152" t="s">
        <v>1452</v>
      </c>
      <c r="C319" s="153" t="s">
        <v>1594</v>
      </c>
      <c r="D319" s="154" t="s">
        <v>1596</v>
      </c>
    </row>
    <row r="320" spans="1:4" ht="28.8" x14ac:dyDescent="0.3">
      <c r="A320" s="152" t="s">
        <v>1434</v>
      </c>
      <c r="B320" s="152" t="s">
        <v>1452</v>
      </c>
      <c r="C320" s="153" t="s">
        <v>1597</v>
      </c>
      <c r="D320" s="154" t="s">
        <v>1598</v>
      </c>
    </row>
    <row r="321" spans="1:4" x14ac:dyDescent="0.3">
      <c r="A321" s="152" t="s">
        <v>1434</v>
      </c>
      <c r="B321" s="152" t="s">
        <v>1452</v>
      </c>
      <c r="C321" s="153" t="s">
        <v>1597</v>
      </c>
      <c r="D321" s="154" t="s">
        <v>1599</v>
      </c>
    </row>
    <row r="322" spans="1:4" ht="28.8" x14ac:dyDescent="0.3">
      <c r="A322" s="152" t="s">
        <v>1434</v>
      </c>
      <c r="B322" s="152" t="s">
        <v>1452</v>
      </c>
      <c r="C322" s="153" t="s">
        <v>1597</v>
      </c>
      <c r="D322" s="154" t="s">
        <v>1600</v>
      </c>
    </row>
    <row r="323" spans="1:4" x14ac:dyDescent="0.3">
      <c r="A323" s="152" t="s">
        <v>1434</v>
      </c>
      <c r="B323" s="152" t="s">
        <v>1452</v>
      </c>
      <c r="C323" s="153" t="s">
        <v>1597</v>
      </c>
      <c r="D323" s="154" t="s">
        <v>1199</v>
      </c>
    </row>
    <row r="324" spans="1:4" x14ac:dyDescent="0.3">
      <c r="A324" s="152" t="s">
        <v>1434</v>
      </c>
      <c r="B324" s="152" t="s">
        <v>1452</v>
      </c>
      <c r="C324" s="153" t="s">
        <v>1601</v>
      </c>
      <c r="D324" s="154"/>
    </row>
    <row r="325" spans="1:4" x14ac:dyDescent="0.3">
      <c r="A325" s="152" t="s">
        <v>1434</v>
      </c>
      <c r="B325" s="152" t="s">
        <v>1452</v>
      </c>
      <c r="C325" s="153" t="s">
        <v>1602</v>
      </c>
      <c r="D325" s="154"/>
    </row>
    <row r="326" spans="1:4" x14ac:dyDescent="0.3">
      <c r="A326" s="152" t="s">
        <v>1434</v>
      </c>
      <c r="B326" s="152" t="s">
        <v>1452</v>
      </c>
      <c r="C326" s="153" t="s">
        <v>1603</v>
      </c>
      <c r="D326" s="154"/>
    </row>
    <row r="327" spans="1:4" ht="43.2" x14ac:dyDescent="0.3">
      <c r="A327" s="152" t="s">
        <v>1434</v>
      </c>
      <c r="B327" s="152" t="s">
        <v>1452</v>
      </c>
      <c r="C327" s="153" t="s">
        <v>1604</v>
      </c>
      <c r="D327" s="154" t="s">
        <v>1605</v>
      </c>
    </row>
    <row r="328" spans="1:4" x14ac:dyDescent="0.3">
      <c r="A328" s="152" t="s">
        <v>1434</v>
      </c>
      <c r="B328" s="152" t="s">
        <v>1452</v>
      </c>
      <c r="C328" s="153" t="s">
        <v>1606</v>
      </c>
      <c r="D328" s="154" t="s">
        <v>1411</v>
      </c>
    </row>
    <row r="329" spans="1:4" ht="43.2" x14ac:dyDescent="0.3">
      <c r="A329" s="152" t="s">
        <v>1434</v>
      </c>
      <c r="B329" s="152" t="s">
        <v>1452</v>
      </c>
      <c r="C329" s="153" t="s">
        <v>1607</v>
      </c>
      <c r="D329" s="154" t="s">
        <v>1608</v>
      </c>
    </row>
    <row r="330" spans="1:4" ht="28.8" x14ac:dyDescent="0.3">
      <c r="A330" s="152" t="s">
        <v>1434</v>
      </c>
      <c r="B330" s="152" t="s">
        <v>1452</v>
      </c>
      <c r="C330" s="153" t="s">
        <v>1609</v>
      </c>
      <c r="D330" s="154" t="s">
        <v>1610</v>
      </c>
    </row>
    <row r="331" spans="1:4" x14ac:dyDescent="0.3">
      <c r="A331" s="152" t="s">
        <v>1434</v>
      </c>
      <c r="B331" s="152" t="s">
        <v>1452</v>
      </c>
      <c r="C331" s="153" t="s">
        <v>1611</v>
      </c>
      <c r="D331" s="154" t="s">
        <v>1552</v>
      </c>
    </row>
    <row r="332" spans="1:4" x14ac:dyDescent="0.3">
      <c r="A332" s="152" t="s">
        <v>1434</v>
      </c>
      <c r="B332" s="152" t="s">
        <v>1452</v>
      </c>
      <c r="C332" s="153" t="s">
        <v>1612</v>
      </c>
      <c r="D332" s="154" t="s">
        <v>1613</v>
      </c>
    </row>
    <row r="333" spans="1:4" x14ac:dyDescent="0.3">
      <c r="A333" s="152" t="s">
        <v>1434</v>
      </c>
      <c r="B333" s="152" t="s">
        <v>1452</v>
      </c>
      <c r="C333" s="153" t="s">
        <v>1614</v>
      </c>
      <c r="D333" s="154"/>
    </row>
    <row r="334" spans="1:4" x14ac:dyDescent="0.3">
      <c r="A334" s="152" t="s">
        <v>1434</v>
      </c>
      <c r="B334" s="152" t="s">
        <v>1452</v>
      </c>
      <c r="C334" s="153" t="s">
        <v>1615</v>
      </c>
      <c r="D334" s="154"/>
    </row>
    <row r="335" spans="1:4" x14ac:dyDescent="0.3">
      <c r="A335" s="152" t="s">
        <v>1434</v>
      </c>
      <c r="B335" s="152" t="s">
        <v>1452</v>
      </c>
      <c r="C335" s="153" t="s">
        <v>1616</v>
      </c>
      <c r="D335" s="154" t="s">
        <v>1617</v>
      </c>
    </row>
    <row r="336" spans="1:4" x14ac:dyDescent="0.3">
      <c r="A336" s="152" t="s">
        <v>1434</v>
      </c>
      <c r="B336" s="152" t="s">
        <v>1452</v>
      </c>
      <c r="C336" s="153" t="s">
        <v>1616</v>
      </c>
      <c r="D336" s="154" t="s">
        <v>1618</v>
      </c>
    </row>
    <row r="337" spans="1:4" ht="28.8" x14ac:dyDescent="0.3">
      <c r="A337" s="152" t="s">
        <v>1434</v>
      </c>
      <c r="B337" s="152" t="s">
        <v>1452</v>
      </c>
      <c r="C337" s="153" t="s">
        <v>1616</v>
      </c>
      <c r="D337" s="154" t="s">
        <v>1619</v>
      </c>
    </row>
    <row r="338" spans="1:4" x14ac:dyDescent="0.3">
      <c r="A338" s="152" t="s">
        <v>1434</v>
      </c>
      <c r="B338" s="152" t="s">
        <v>1452</v>
      </c>
      <c r="C338" s="153" t="s">
        <v>1620</v>
      </c>
      <c r="D338" s="154" t="s">
        <v>1621</v>
      </c>
    </row>
    <row r="339" spans="1:4" x14ac:dyDescent="0.3">
      <c r="A339" s="152" t="s">
        <v>1434</v>
      </c>
      <c r="B339" s="152" t="s">
        <v>1452</v>
      </c>
      <c r="C339" s="153" t="s">
        <v>1620</v>
      </c>
      <c r="D339" s="154" t="s">
        <v>1622</v>
      </c>
    </row>
    <row r="340" spans="1:4" x14ac:dyDescent="0.3">
      <c r="A340" s="152" t="s">
        <v>1434</v>
      </c>
      <c r="B340" s="152" t="s">
        <v>1452</v>
      </c>
      <c r="C340" s="153" t="s">
        <v>1620</v>
      </c>
      <c r="D340" s="154" t="s">
        <v>1623</v>
      </c>
    </row>
    <row r="341" spans="1:4" x14ac:dyDescent="0.3">
      <c r="A341" s="152" t="s">
        <v>1434</v>
      </c>
      <c r="B341" s="152" t="s">
        <v>1452</v>
      </c>
      <c r="C341" s="153" t="s">
        <v>1624</v>
      </c>
      <c r="D341" s="154"/>
    </row>
    <row r="342" spans="1:4" x14ac:dyDescent="0.3">
      <c r="A342" s="152" t="s">
        <v>1434</v>
      </c>
      <c r="B342" s="152" t="s">
        <v>1452</v>
      </c>
      <c r="C342" s="153" t="s">
        <v>1625</v>
      </c>
      <c r="D342" s="154"/>
    </row>
    <row r="343" spans="1:4" x14ac:dyDescent="0.3">
      <c r="A343" s="152" t="s">
        <v>1434</v>
      </c>
      <c r="B343" s="152" t="s">
        <v>1452</v>
      </c>
      <c r="C343" s="153" t="s">
        <v>1626</v>
      </c>
      <c r="D343" s="154"/>
    </row>
    <row r="344" spans="1:4" x14ac:dyDescent="0.3">
      <c r="A344" s="152" t="s">
        <v>1434</v>
      </c>
      <c r="B344" s="152" t="s">
        <v>1452</v>
      </c>
      <c r="C344" s="153" t="s">
        <v>1627</v>
      </c>
      <c r="D344" s="154" t="s">
        <v>1628</v>
      </c>
    </row>
    <row r="345" spans="1:4" x14ac:dyDescent="0.3">
      <c r="A345" s="152" t="s">
        <v>1434</v>
      </c>
      <c r="B345" s="152" t="s">
        <v>1452</v>
      </c>
      <c r="C345" s="153" t="s">
        <v>1627</v>
      </c>
      <c r="D345" s="154" t="s">
        <v>1629</v>
      </c>
    </row>
    <row r="346" spans="1:4" x14ac:dyDescent="0.3">
      <c r="A346" s="152" t="s">
        <v>1434</v>
      </c>
      <c r="B346" s="152" t="s">
        <v>1452</v>
      </c>
      <c r="C346" s="153" t="s">
        <v>1630</v>
      </c>
      <c r="D346" s="154" t="s">
        <v>1482</v>
      </c>
    </row>
    <row r="347" spans="1:4" x14ac:dyDescent="0.3">
      <c r="A347" s="152" t="s">
        <v>1434</v>
      </c>
      <c r="B347" s="152" t="s">
        <v>1452</v>
      </c>
      <c r="C347" s="153" t="s">
        <v>1631</v>
      </c>
      <c r="D347" s="154"/>
    </row>
    <row r="348" spans="1:4" x14ac:dyDescent="0.3">
      <c r="A348" s="152" t="s">
        <v>1434</v>
      </c>
      <c r="B348" s="152" t="s">
        <v>1452</v>
      </c>
      <c r="C348" s="153" t="s">
        <v>1632</v>
      </c>
      <c r="D348" s="154" t="s">
        <v>1554</v>
      </c>
    </row>
    <row r="349" spans="1:4" x14ac:dyDescent="0.3">
      <c r="A349" s="152" t="s">
        <v>1434</v>
      </c>
      <c r="B349" s="152" t="s">
        <v>1452</v>
      </c>
      <c r="C349" s="153" t="s">
        <v>1632</v>
      </c>
      <c r="D349" s="154" t="s">
        <v>1633</v>
      </c>
    </row>
    <row r="350" spans="1:4" x14ac:dyDescent="0.3">
      <c r="A350" s="152" t="s">
        <v>1434</v>
      </c>
      <c r="B350" s="152" t="s">
        <v>1634</v>
      </c>
      <c r="C350" s="153" t="s">
        <v>1635</v>
      </c>
      <c r="D350" s="154" t="s">
        <v>1636</v>
      </c>
    </row>
    <row r="351" spans="1:4" ht="28.8" x14ac:dyDescent="0.3">
      <c r="A351" s="152" t="s">
        <v>1434</v>
      </c>
      <c r="B351" s="152" t="s">
        <v>1634</v>
      </c>
      <c r="C351" s="153" t="s">
        <v>1637</v>
      </c>
      <c r="D351" s="154" t="s">
        <v>1638</v>
      </c>
    </row>
    <row r="352" spans="1:4" x14ac:dyDescent="0.3">
      <c r="A352" s="152" t="s">
        <v>1434</v>
      </c>
      <c r="B352" s="152" t="s">
        <v>1634</v>
      </c>
      <c r="C352" s="153" t="s">
        <v>1639</v>
      </c>
      <c r="D352" s="154"/>
    </row>
    <row r="353" spans="1:4" x14ac:dyDescent="0.3">
      <c r="A353" s="152" t="s">
        <v>1434</v>
      </c>
      <c r="B353" s="152" t="s">
        <v>1634</v>
      </c>
      <c r="C353" s="153" t="s">
        <v>1640</v>
      </c>
      <c r="D353" s="154"/>
    </row>
    <row r="354" spans="1:4" x14ac:dyDescent="0.3">
      <c r="A354" s="152" t="s">
        <v>1434</v>
      </c>
      <c r="B354" s="152" t="s">
        <v>1634</v>
      </c>
      <c r="C354" s="153" t="s">
        <v>1641</v>
      </c>
      <c r="D354" s="154"/>
    </row>
    <row r="355" spans="1:4" x14ac:dyDescent="0.3">
      <c r="A355" s="152" t="s">
        <v>1434</v>
      </c>
      <c r="B355" s="152" t="s">
        <v>1634</v>
      </c>
      <c r="C355" s="153" t="s">
        <v>1642</v>
      </c>
      <c r="D355" s="154"/>
    </row>
    <row r="356" spans="1:4" x14ac:dyDescent="0.3">
      <c r="A356" s="152" t="s">
        <v>1434</v>
      </c>
      <c r="B356" s="152" t="s">
        <v>1634</v>
      </c>
      <c r="C356" s="153" t="s">
        <v>1643</v>
      </c>
      <c r="D356" s="154" t="s">
        <v>1411</v>
      </c>
    </row>
    <row r="357" spans="1:4" ht="43.2" x14ac:dyDescent="0.3">
      <c r="A357" s="152" t="s">
        <v>1434</v>
      </c>
      <c r="B357" s="152" t="s">
        <v>1634</v>
      </c>
      <c r="C357" s="153" t="s">
        <v>1644</v>
      </c>
      <c r="D357" s="154" t="s">
        <v>1645</v>
      </c>
    </row>
    <row r="358" spans="1:4" x14ac:dyDescent="0.3">
      <c r="A358" s="152" t="s">
        <v>1434</v>
      </c>
      <c r="B358" s="152" t="s">
        <v>1634</v>
      </c>
      <c r="C358" s="153" t="s">
        <v>1646</v>
      </c>
      <c r="D358" s="154" t="s">
        <v>1647</v>
      </c>
    </row>
    <row r="359" spans="1:4" ht="28.8" x14ac:dyDescent="0.3">
      <c r="A359" s="152" t="s">
        <v>1434</v>
      </c>
      <c r="B359" s="152" t="s">
        <v>1634</v>
      </c>
      <c r="C359" s="153" t="s">
        <v>1648</v>
      </c>
      <c r="D359" s="154" t="s">
        <v>1649</v>
      </c>
    </row>
    <row r="360" spans="1:4" x14ac:dyDescent="0.3">
      <c r="A360" s="152" t="s">
        <v>1434</v>
      </c>
      <c r="B360" s="152" t="s">
        <v>1634</v>
      </c>
      <c r="C360" s="153" t="s">
        <v>1650</v>
      </c>
      <c r="D360" s="154" t="s">
        <v>1651</v>
      </c>
    </row>
    <row r="361" spans="1:4" x14ac:dyDescent="0.3">
      <c r="A361" s="152" t="s">
        <v>1434</v>
      </c>
      <c r="B361" s="152" t="s">
        <v>1634</v>
      </c>
      <c r="C361" s="153" t="s">
        <v>1650</v>
      </c>
      <c r="D361" s="154" t="s">
        <v>1652</v>
      </c>
    </row>
    <row r="362" spans="1:4" ht="28.8" x14ac:dyDescent="0.3">
      <c r="A362" s="152" t="s">
        <v>1434</v>
      </c>
      <c r="B362" s="152" t="s">
        <v>1634</v>
      </c>
      <c r="C362" s="153" t="s">
        <v>1650</v>
      </c>
      <c r="D362" s="154" t="s">
        <v>1653</v>
      </c>
    </row>
    <row r="363" spans="1:4" ht="28.8" x14ac:dyDescent="0.3">
      <c r="A363" s="152" t="s">
        <v>1434</v>
      </c>
      <c r="B363" s="152" t="s">
        <v>1634</v>
      </c>
      <c r="C363" s="153" t="s">
        <v>1650</v>
      </c>
      <c r="D363" s="154" t="s">
        <v>1654</v>
      </c>
    </row>
    <row r="364" spans="1:4" ht="28.8" x14ac:dyDescent="0.3">
      <c r="A364" s="152" t="s">
        <v>1434</v>
      </c>
      <c r="B364" s="152" t="s">
        <v>1634</v>
      </c>
      <c r="C364" s="153" t="s">
        <v>1655</v>
      </c>
      <c r="D364" s="154" t="s">
        <v>1656</v>
      </c>
    </row>
    <row r="365" spans="1:4" ht="28.8" x14ac:dyDescent="0.3">
      <c r="A365" s="152" t="s">
        <v>1434</v>
      </c>
      <c r="B365" s="152" t="s">
        <v>1634</v>
      </c>
      <c r="C365" s="153" t="s">
        <v>1657</v>
      </c>
      <c r="D365" s="154" t="s">
        <v>1410</v>
      </c>
    </row>
    <row r="366" spans="1:4" ht="28.8" x14ac:dyDescent="0.3">
      <c r="A366" s="152" t="s">
        <v>1434</v>
      </c>
      <c r="B366" s="152" t="s">
        <v>1634</v>
      </c>
      <c r="C366" s="153" t="s">
        <v>1658</v>
      </c>
      <c r="D366" s="154" t="s">
        <v>1659</v>
      </c>
    </row>
    <row r="367" spans="1:4" ht="28.8" x14ac:dyDescent="0.3">
      <c r="A367" s="152" t="s">
        <v>1434</v>
      </c>
      <c r="B367" s="152" t="s">
        <v>1634</v>
      </c>
      <c r="C367" s="153" t="s">
        <v>1660</v>
      </c>
      <c r="D367" s="154" t="s">
        <v>1410</v>
      </c>
    </row>
    <row r="368" spans="1:4" ht="28.8" x14ac:dyDescent="0.3">
      <c r="A368" s="152" t="s">
        <v>1434</v>
      </c>
      <c r="B368" s="152" t="s">
        <v>1634</v>
      </c>
      <c r="C368" s="153" t="s">
        <v>1661</v>
      </c>
      <c r="D368" s="154" t="s">
        <v>1662</v>
      </c>
    </row>
    <row r="369" spans="1:4" x14ac:dyDescent="0.3">
      <c r="A369" s="152" t="s">
        <v>1434</v>
      </c>
      <c r="B369" s="152" t="s">
        <v>1634</v>
      </c>
      <c r="C369" s="153" t="s">
        <v>1661</v>
      </c>
      <c r="D369" s="154" t="s">
        <v>1663</v>
      </c>
    </row>
    <row r="370" spans="1:4" x14ac:dyDescent="0.3">
      <c r="A370" s="152" t="s">
        <v>1434</v>
      </c>
      <c r="B370" s="152" t="s">
        <v>1634</v>
      </c>
      <c r="C370" s="153" t="s">
        <v>1664</v>
      </c>
      <c r="D370" s="154"/>
    </row>
    <row r="371" spans="1:4" x14ac:dyDescent="0.3">
      <c r="A371" s="152" t="s">
        <v>1434</v>
      </c>
      <c r="B371" s="152" t="s">
        <v>1634</v>
      </c>
      <c r="C371" s="153" t="s">
        <v>1665</v>
      </c>
      <c r="D371" s="154"/>
    </row>
    <row r="372" spans="1:4" x14ac:dyDescent="0.3">
      <c r="A372" s="152" t="s">
        <v>1434</v>
      </c>
      <c r="B372" s="152" t="s">
        <v>1634</v>
      </c>
      <c r="C372" s="153" t="s">
        <v>1666</v>
      </c>
      <c r="D372" s="154" t="s">
        <v>1667</v>
      </c>
    </row>
    <row r="373" spans="1:4" x14ac:dyDescent="0.3">
      <c r="A373" s="152" t="s">
        <v>1434</v>
      </c>
      <c r="B373" s="152" t="s">
        <v>1634</v>
      </c>
      <c r="C373" s="153" t="s">
        <v>1666</v>
      </c>
      <c r="D373" s="154" t="s">
        <v>1668</v>
      </c>
    </row>
    <row r="374" spans="1:4" x14ac:dyDescent="0.3">
      <c r="A374" s="152" t="s">
        <v>1434</v>
      </c>
      <c r="B374" s="152" t="s">
        <v>1634</v>
      </c>
      <c r="C374" s="153" t="s">
        <v>1666</v>
      </c>
      <c r="D374" s="154" t="s">
        <v>1669</v>
      </c>
    </row>
    <row r="375" spans="1:4" x14ac:dyDescent="0.3">
      <c r="A375" s="152" t="s">
        <v>1434</v>
      </c>
      <c r="B375" s="152" t="s">
        <v>1634</v>
      </c>
      <c r="C375" s="153" t="s">
        <v>1670</v>
      </c>
      <c r="D375" s="154"/>
    </row>
    <row r="376" spans="1:4" ht="28.8" x14ac:dyDescent="0.3">
      <c r="A376" s="152" t="s">
        <v>1434</v>
      </c>
      <c r="B376" s="152" t="s">
        <v>1634</v>
      </c>
      <c r="C376" s="153" t="s">
        <v>1671</v>
      </c>
      <c r="D376" s="154" t="s">
        <v>1672</v>
      </c>
    </row>
    <row r="377" spans="1:4" x14ac:dyDescent="0.3">
      <c r="A377" s="152" t="s">
        <v>1434</v>
      </c>
      <c r="B377" s="152" t="s">
        <v>1634</v>
      </c>
      <c r="C377" s="153" t="s">
        <v>1673</v>
      </c>
      <c r="D377" s="154"/>
    </row>
    <row r="378" spans="1:4" x14ac:dyDescent="0.3">
      <c r="A378" s="152" t="s">
        <v>1434</v>
      </c>
      <c r="B378" s="152" t="s">
        <v>1634</v>
      </c>
      <c r="C378" s="153" t="s">
        <v>1674</v>
      </c>
      <c r="D378" s="154"/>
    </row>
    <row r="379" spans="1:4" x14ac:dyDescent="0.3">
      <c r="A379" s="152" t="s">
        <v>1434</v>
      </c>
      <c r="B379" s="152" t="s">
        <v>1634</v>
      </c>
      <c r="C379" s="153" t="s">
        <v>1675</v>
      </c>
      <c r="D379" s="154"/>
    </row>
    <row r="380" spans="1:4" x14ac:dyDescent="0.3">
      <c r="A380" s="152" t="s">
        <v>1434</v>
      </c>
      <c r="B380" s="152" t="s">
        <v>1634</v>
      </c>
      <c r="C380" s="153" t="s">
        <v>1676</v>
      </c>
      <c r="D380" s="154"/>
    </row>
    <row r="381" spans="1:4" x14ac:dyDescent="0.3">
      <c r="A381" s="152" t="s">
        <v>1434</v>
      </c>
      <c r="B381" s="152" t="s">
        <v>1634</v>
      </c>
      <c r="C381" s="153" t="s">
        <v>1677</v>
      </c>
      <c r="D381" s="154" t="s">
        <v>1678</v>
      </c>
    </row>
    <row r="382" spans="1:4" ht="28.8" x14ac:dyDescent="0.3">
      <c r="A382" s="152" t="s">
        <v>1434</v>
      </c>
      <c r="B382" s="152" t="s">
        <v>1634</v>
      </c>
      <c r="C382" s="153" t="s">
        <v>1677</v>
      </c>
      <c r="D382" s="154" t="s">
        <v>1679</v>
      </c>
    </row>
    <row r="383" spans="1:4" ht="28.8" x14ac:dyDescent="0.3">
      <c r="A383" s="152" t="s">
        <v>1434</v>
      </c>
      <c r="B383" s="152" t="s">
        <v>1634</v>
      </c>
      <c r="C383" s="153" t="s">
        <v>1680</v>
      </c>
      <c r="D383" s="154" t="s">
        <v>1681</v>
      </c>
    </row>
    <row r="384" spans="1:4" x14ac:dyDescent="0.3">
      <c r="A384" s="152" t="s">
        <v>1434</v>
      </c>
      <c r="B384" s="152" t="s">
        <v>1634</v>
      </c>
      <c r="C384" s="153" t="s">
        <v>1682</v>
      </c>
      <c r="D384" s="154" t="s">
        <v>1683</v>
      </c>
    </row>
    <row r="385" spans="1:4" ht="28.8" x14ac:dyDescent="0.3">
      <c r="A385" s="152" t="s">
        <v>1434</v>
      </c>
      <c r="B385" s="152" t="s">
        <v>1634</v>
      </c>
      <c r="C385" s="153" t="s">
        <v>1682</v>
      </c>
      <c r="D385" s="154" t="s">
        <v>1684</v>
      </c>
    </row>
    <row r="386" spans="1:4" ht="28.8" x14ac:dyDescent="0.3">
      <c r="A386" s="152" t="s">
        <v>1434</v>
      </c>
      <c r="B386" s="152" t="s">
        <v>1634</v>
      </c>
      <c r="C386" s="153" t="s">
        <v>1685</v>
      </c>
      <c r="D386" s="154" t="s">
        <v>1686</v>
      </c>
    </row>
    <row r="387" spans="1:4" ht="28.8" x14ac:dyDescent="0.3">
      <c r="A387" s="152" t="s">
        <v>1434</v>
      </c>
      <c r="B387" s="152" t="s">
        <v>1634</v>
      </c>
      <c r="C387" s="153" t="s">
        <v>1687</v>
      </c>
      <c r="D387" s="154" t="s">
        <v>1688</v>
      </c>
    </row>
    <row r="388" spans="1:4" x14ac:dyDescent="0.3">
      <c r="A388" s="152" t="s">
        <v>1434</v>
      </c>
      <c r="B388" s="152" t="s">
        <v>1634</v>
      </c>
      <c r="C388" s="153" t="s">
        <v>1689</v>
      </c>
      <c r="D388" s="154" t="s">
        <v>1690</v>
      </c>
    </row>
    <row r="389" spans="1:4" ht="28.8" x14ac:dyDescent="0.3">
      <c r="A389" s="152" t="s">
        <v>1434</v>
      </c>
      <c r="B389" s="152" t="s">
        <v>1634</v>
      </c>
      <c r="C389" s="153" t="s">
        <v>1691</v>
      </c>
      <c r="D389" s="154" t="s">
        <v>1692</v>
      </c>
    </row>
    <row r="390" spans="1:4" x14ac:dyDescent="0.3">
      <c r="A390" s="152" t="s">
        <v>1434</v>
      </c>
      <c r="B390" s="152" t="s">
        <v>1634</v>
      </c>
      <c r="C390" s="153" t="s">
        <v>1693</v>
      </c>
      <c r="D390" s="154" t="s">
        <v>1694</v>
      </c>
    </row>
    <row r="391" spans="1:4" ht="28.8" x14ac:dyDescent="0.3">
      <c r="A391" s="152" t="s">
        <v>1434</v>
      </c>
      <c r="B391" s="152" t="s">
        <v>1634</v>
      </c>
      <c r="C391" s="153" t="s">
        <v>1695</v>
      </c>
      <c r="D391" s="154" t="s">
        <v>1410</v>
      </c>
    </row>
    <row r="392" spans="1:4" ht="28.8" x14ac:dyDescent="0.3">
      <c r="A392" s="152" t="s">
        <v>1434</v>
      </c>
      <c r="B392" s="152" t="s">
        <v>1634</v>
      </c>
      <c r="C392" s="153" t="s">
        <v>1696</v>
      </c>
      <c r="D392" s="154" t="s">
        <v>1697</v>
      </c>
    </row>
    <row r="393" spans="1:4" x14ac:dyDescent="0.3">
      <c r="A393" s="152" t="s">
        <v>1434</v>
      </c>
      <c r="B393" s="152" t="s">
        <v>1634</v>
      </c>
      <c r="C393" s="153" t="s">
        <v>1698</v>
      </c>
      <c r="D393" s="154" t="s">
        <v>1699</v>
      </c>
    </row>
    <row r="394" spans="1:4" ht="28.8" x14ac:dyDescent="0.3">
      <c r="A394" s="152" t="s">
        <v>1434</v>
      </c>
      <c r="B394" s="152" t="s">
        <v>1634</v>
      </c>
      <c r="C394" s="153" t="s">
        <v>1700</v>
      </c>
      <c r="D394" s="154" t="s">
        <v>1701</v>
      </c>
    </row>
    <row r="395" spans="1:4" x14ac:dyDescent="0.3">
      <c r="A395" s="152" t="s">
        <v>1434</v>
      </c>
      <c r="B395" s="152" t="s">
        <v>1634</v>
      </c>
      <c r="C395" s="153" t="s">
        <v>1702</v>
      </c>
      <c r="D395" s="154" t="s">
        <v>1703</v>
      </c>
    </row>
    <row r="396" spans="1:4" x14ac:dyDescent="0.3">
      <c r="A396" s="152" t="s">
        <v>1434</v>
      </c>
      <c r="B396" s="152" t="s">
        <v>1634</v>
      </c>
      <c r="C396" s="153" t="s">
        <v>1702</v>
      </c>
      <c r="D396" s="154" t="s">
        <v>1704</v>
      </c>
    </row>
    <row r="397" spans="1:4" x14ac:dyDescent="0.3">
      <c r="A397" s="152" t="s">
        <v>1434</v>
      </c>
      <c r="B397" s="152" t="s">
        <v>1634</v>
      </c>
      <c r="C397" s="153" t="s">
        <v>1702</v>
      </c>
      <c r="D397" s="154" t="s">
        <v>1705</v>
      </c>
    </row>
    <row r="398" spans="1:4" x14ac:dyDescent="0.3">
      <c r="A398" s="152" t="s">
        <v>1434</v>
      </c>
      <c r="B398" s="152" t="s">
        <v>1634</v>
      </c>
      <c r="C398" s="153" t="s">
        <v>1702</v>
      </c>
      <c r="D398" s="154" t="s">
        <v>1706</v>
      </c>
    </row>
    <row r="399" spans="1:4" x14ac:dyDescent="0.3">
      <c r="A399" s="152" t="s">
        <v>1434</v>
      </c>
      <c r="B399" s="152" t="s">
        <v>1634</v>
      </c>
      <c r="C399" s="153" t="s">
        <v>1702</v>
      </c>
      <c r="D399" s="154" t="s">
        <v>1707</v>
      </c>
    </row>
    <row r="400" spans="1:4" ht="28.8" x14ac:dyDescent="0.3">
      <c r="A400" s="152" t="s">
        <v>1434</v>
      </c>
      <c r="B400" s="152" t="s">
        <v>1634</v>
      </c>
      <c r="C400" s="153" t="s">
        <v>1702</v>
      </c>
      <c r="D400" s="154" t="s">
        <v>1708</v>
      </c>
    </row>
    <row r="401" spans="1:4" x14ac:dyDescent="0.3">
      <c r="A401" s="152" t="s">
        <v>1434</v>
      </c>
      <c r="B401" s="152" t="s">
        <v>1634</v>
      </c>
      <c r="C401" s="153" t="s">
        <v>1702</v>
      </c>
      <c r="D401" s="154" t="s">
        <v>1709</v>
      </c>
    </row>
    <row r="402" spans="1:4" x14ac:dyDescent="0.3">
      <c r="A402" s="152" t="s">
        <v>1434</v>
      </c>
      <c r="B402" s="152" t="s">
        <v>1634</v>
      </c>
      <c r="C402" s="153" t="s">
        <v>1702</v>
      </c>
      <c r="D402" s="154" t="s">
        <v>1710</v>
      </c>
    </row>
    <row r="403" spans="1:4" x14ac:dyDescent="0.3">
      <c r="A403" s="152" t="s">
        <v>1434</v>
      </c>
      <c r="B403" s="152" t="s">
        <v>1634</v>
      </c>
      <c r="C403" s="153" t="s">
        <v>1702</v>
      </c>
      <c r="D403" s="154" t="s">
        <v>1711</v>
      </c>
    </row>
    <row r="404" spans="1:4" x14ac:dyDescent="0.3">
      <c r="A404" s="152" t="s">
        <v>1434</v>
      </c>
      <c r="B404" s="152" t="s">
        <v>1634</v>
      </c>
      <c r="C404" s="153" t="s">
        <v>1702</v>
      </c>
      <c r="D404" s="154" t="s">
        <v>1712</v>
      </c>
    </row>
    <row r="405" spans="1:4" x14ac:dyDescent="0.3">
      <c r="A405" s="152" t="s">
        <v>1434</v>
      </c>
      <c r="B405" s="152" t="s">
        <v>1634</v>
      </c>
      <c r="C405" s="153" t="s">
        <v>1702</v>
      </c>
      <c r="D405" s="154" t="s">
        <v>1713</v>
      </c>
    </row>
    <row r="406" spans="1:4" x14ac:dyDescent="0.3">
      <c r="A406" s="152" t="s">
        <v>1434</v>
      </c>
      <c r="B406" s="152" t="s">
        <v>1634</v>
      </c>
      <c r="C406" s="153" t="s">
        <v>1702</v>
      </c>
      <c r="D406" s="154" t="s">
        <v>1714</v>
      </c>
    </row>
    <row r="407" spans="1:4" ht="28.8" x14ac:dyDescent="0.3">
      <c r="A407" s="152" t="s">
        <v>1434</v>
      </c>
      <c r="B407" s="152" t="s">
        <v>1634</v>
      </c>
      <c r="C407" s="153" t="s">
        <v>1702</v>
      </c>
      <c r="D407" s="154" t="s">
        <v>1715</v>
      </c>
    </row>
    <row r="408" spans="1:4" x14ac:dyDescent="0.3">
      <c r="A408" s="152" t="s">
        <v>1434</v>
      </c>
      <c r="B408" s="152" t="s">
        <v>1634</v>
      </c>
      <c r="C408" s="153" t="s">
        <v>1702</v>
      </c>
      <c r="D408" s="154" t="s">
        <v>1716</v>
      </c>
    </row>
    <row r="409" spans="1:4" x14ac:dyDescent="0.3">
      <c r="A409" s="152" t="s">
        <v>1434</v>
      </c>
      <c r="B409" s="152" t="s">
        <v>1634</v>
      </c>
      <c r="C409" s="153" t="s">
        <v>1702</v>
      </c>
      <c r="D409" s="154" t="s">
        <v>1717</v>
      </c>
    </row>
    <row r="410" spans="1:4" x14ac:dyDescent="0.3">
      <c r="A410" s="152" t="s">
        <v>1434</v>
      </c>
      <c r="B410" s="152" t="s">
        <v>1634</v>
      </c>
      <c r="C410" s="153" t="s">
        <v>1702</v>
      </c>
      <c r="D410" s="154" t="s">
        <v>1718</v>
      </c>
    </row>
    <row r="411" spans="1:4" ht="43.2" x14ac:dyDescent="0.3">
      <c r="A411" s="152" t="s">
        <v>1434</v>
      </c>
      <c r="B411" s="152" t="s">
        <v>1634</v>
      </c>
      <c r="C411" s="153" t="s">
        <v>1719</v>
      </c>
      <c r="D411" s="154" t="s">
        <v>1720</v>
      </c>
    </row>
    <row r="412" spans="1:4" ht="28.8" x14ac:dyDescent="0.3">
      <c r="A412" s="152" t="s">
        <v>1434</v>
      </c>
      <c r="B412" s="152" t="s">
        <v>1634</v>
      </c>
      <c r="C412" s="153" t="s">
        <v>1719</v>
      </c>
      <c r="D412" s="154" t="s">
        <v>1721</v>
      </c>
    </row>
    <row r="413" spans="1:4" ht="28.8" x14ac:dyDescent="0.3">
      <c r="A413" s="152" t="s">
        <v>1434</v>
      </c>
      <c r="B413" s="152" t="s">
        <v>1634</v>
      </c>
      <c r="C413" s="153" t="s">
        <v>1719</v>
      </c>
      <c r="D413" s="154" t="s">
        <v>1722</v>
      </c>
    </row>
    <row r="414" spans="1:4" x14ac:dyDescent="0.3">
      <c r="A414" s="152" t="s">
        <v>1434</v>
      </c>
      <c r="B414" s="152" t="s">
        <v>1634</v>
      </c>
      <c r="C414" s="153" t="s">
        <v>1719</v>
      </c>
      <c r="D414" s="154" t="s">
        <v>1723</v>
      </c>
    </row>
    <row r="415" spans="1:4" x14ac:dyDescent="0.3">
      <c r="A415" s="152" t="s">
        <v>1434</v>
      </c>
      <c r="B415" s="152" t="s">
        <v>1634</v>
      </c>
      <c r="C415" s="153" t="s">
        <v>1719</v>
      </c>
      <c r="D415" s="154" t="s">
        <v>1724</v>
      </c>
    </row>
    <row r="416" spans="1:4" x14ac:dyDescent="0.3">
      <c r="A416" s="152" t="s">
        <v>1434</v>
      </c>
      <c r="B416" s="152" t="s">
        <v>1634</v>
      </c>
      <c r="C416" s="153" t="s">
        <v>1719</v>
      </c>
      <c r="D416" s="154" t="s">
        <v>1725</v>
      </c>
    </row>
    <row r="417" spans="1:4" ht="43.2" x14ac:dyDescent="0.3">
      <c r="A417" s="152" t="s">
        <v>1434</v>
      </c>
      <c r="B417" s="152" t="s">
        <v>1634</v>
      </c>
      <c r="C417" s="153" t="s">
        <v>1719</v>
      </c>
      <c r="D417" s="154" t="s">
        <v>1726</v>
      </c>
    </row>
    <row r="418" spans="1:4" ht="43.2" x14ac:dyDescent="0.3">
      <c r="A418" s="152" t="s">
        <v>1434</v>
      </c>
      <c r="B418" s="152" t="s">
        <v>1634</v>
      </c>
      <c r="C418" s="153" t="s">
        <v>1719</v>
      </c>
      <c r="D418" s="154" t="s">
        <v>1727</v>
      </c>
    </row>
    <row r="419" spans="1:4" x14ac:dyDescent="0.3">
      <c r="A419" s="152" t="s">
        <v>1434</v>
      </c>
      <c r="B419" s="152" t="s">
        <v>1634</v>
      </c>
      <c r="C419" s="153" t="s">
        <v>1719</v>
      </c>
      <c r="D419" s="154" t="s">
        <v>1728</v>
      </c>
    </row>
    <row r="420" spans="1:4" x14ac:dyDescent="0.3">
      <c r="A420" s="152" t="s">
        <v>1434</v>
      </c>
      <c r="B420" s="152" t="s">
        <v>1634</v>
      </c>
      <c r="C420" s="153" t="s">
        <v>1719</v>
      </c>
      <c r="D420" s="154" t="s">
        <v>1729</v>
      </c>
    </row>
    <row r="421" spans="1:4" x14ac:dyDescent="0.3">
      <c r="A421" s="152" t="s">
        <v>1434</v>
      </c>
      <c r="B421" s="152" t="s">
        <v>1634</v>
      </c>
      <c r="C421" s="153" t="s">
        <v>1730</v>
      </c>
      <c r="D421" s="154" t="s">
        <v>1731</v>
      </c>
    </row>
    <row r="422" spans="1:4" x14ac:dyDescent="0.3">
      <c r="A422" s="152" t="s">
        <v>1434</v>
      </c>
      <c r="B422" s="152" t="s">
        <v>1634</v>
      </c>
      <c r="C422" s="153" t="s">
        <v>1075</v>
      </c>
      <c r="D422" s="154" t="s">
        <v>1732</v>
      </c>
    </row>
    <row r="423" spans="1:4" x14ac:dyDescent="0.3">
      <c r="A423" s="152" t="s">
        <v>1434</v>
      </c>
      <c r="B423" s="152" t="s">
        <v>1634</v>
      </c>
      <c r="C423" s="153" t="s">
        <v>1075</v>
      </c>
      <c r="D423" s="154" t="s">
        <v>1733</v>
      </c>
    </row>
    <row r="424" spans="1:4" x14ac:dyDescent="0.3">
      <c r="A424" s="152" t="s">
        <v>1434</v>
      </c>
      <c r="B424" s="152" t="s">
        <v>1634</v>
      </c>
      <c r="C424" s="153" t="s">
        <v>1734</v>
      </c>
      <c r="D424" s="154"/>
    </row>
    <row r="425" spans="1:4" x14ac:dyDescent="0.3">
      <c r="A425" s="152" t="s">
        <v>1434</v>
      </c>
      <c r="B425" s="152" t="s">
        <v>1634</v>
      </c>
      <c r="C425" s="153" t="s">
        <v>1735</v>
      </c>
      <c r="D425" s="154" t="s">
        <v>1736</v>
      </c>
    </row>
    <row r="426" spans="1:4" x14ac:dyDescent="0.3">
      <c r="A426" s="152" t="s">
        <v>1434</v>
      </c>
      <c r="B426" s="152" t="s">
        <v>1634</v>
      </c>
      <c r="C426" s="153" t="s">
        <v>1737</v>
      </c>
      <c r="D426" s="154" t="s">
        <v>1738</v>
      </c>
    </row>
    <row r="427" spans="1:4" x14ac:dyDescent="0.3">
      <c r="A427" s="152" t="s">
        <v>1755</v>
      </c>
      <c r="B427" s="152" t="s">
        <v>1756</v>
      </c>
      <c r="C427" s="153" t="s">
        <v>1757</v>
      </c>
      <c r="D427" s="154" t="s">
        <v>1758</v>
      </c>
    </row>
    <row r="428" spans="1:4" x14ac:dyDescent="0.3">
      <c r="A428" s="152" t="s">
        <v>1755</v>
      </c>
      <c r="B428" s="152" t="s">
        <v>1756</v>
      </c>
      <c r="C428" s="153" t="s">
        <v>1759</v>
      </c>
      <c r="D428" s="154"/>
    </row>
    <row r="429" spans="1:4" x14ac:dyDescent="0.3">
      <c r="A429" s="152" t="s">
        <v>1755</v>
      </c>
      <c r="B429" s="152" t="s">
        <v>1756</v>
      </c>
      <c r="C429" s="153" t="s">
        <v>1760</v>
      </c>
      <c r="D429" s="154" t="s">
        <v>1761</v>
      </c>
    </row>
    <row r="430" spans="1:4" x14ac:dyDescent="0.3">
      <c r="A430" s="152" t="s">
        <v>1755</v>
      </c>
      <c r="B430" s="152" t="s">
        <v>1756</v>
      </c>
      <c r="C430" s="153" t="s">
        <v>1762</v>
      </c>
      <c r="D430" s="154"/>
    </row>
    <row r="431" spans="1:4" x14ac:dyDescent="0.3">
      <c r="A431" s="152" t="s">
        <v>1755</v>
      </c>
      <c r="B431" s="152" t="s">
        <v>1756</v>
      </c>
      <c r="C431" s="153" t="s">
        <v>1763</v>
      </c>
      <c r="D431" s="154" t="s">
        <v>1764</v>
      </c>
    </row>
    <row r="432" spans="1:4" x14ac:dyDescent="0.3">
      <c r="A432" s="152" t="s">
        <v>1755</v>
      </c>
      <c r="B432" s="152" t="s">
        <v>1756</v>
      </c>
      <c r="C432" s="153" t="s">
        <v>1765</v>
      </c>
      <c r="D432" s="154"/>
    </row>
    <row r="433" spans="1:4" ht="28.8" x14ac:dyDescent="0.3">
      <c r="A433" s="152" t="s">
        <v>1766</v>
      </c>
      <c r="B433" s="152" t="s">
        <v>1767</v>
      </c>
      <c r="C433" s="153" t="s">
        <v>1768</v>
      </c>
      <c r="D433" s="154" t="s">
        <v>1769</v>
      </c>
    </row>
    <row r="434" spans="1:4" ht="28.8" x14ac:dyDescent="0.3">
      <c r="A434" s="152" t="s">
        <v>1766</v>
      </c>
      <c r="B434" s="152" t="s">
        <v>1767</v>
      </c>
      <c r="C434" s="153" t="s">
        <v>1768</v>
      </c>
      <c r="D434" s="154" t="s">
        <v>1770</v>
      </c>
    </row>
    <row r="435" spans="1:4" ht="28.8" x14ac:dyDescent="0.3">
      <c r="A435" s="152" t="s">
        <v>1766</v>
      </c>
      <c r="B435" s="152" t="s">
        <v>1767</v>
      </c>
      <c r="C435" s="153" t="s">
        <v>1768</v>
      </c>
      <c r="D435" s="154" t="s">
        <v>1771</v>
      </c>
    </row>
    <row r="436" spans="1:4" ht="28.8" x14ac:dyDescent="0.3">
      <c r="A436" s="152" t="s">
        <v>1766</v>
      </c>
      <c r="B436" s="152" t="s">
        <v>1767</v>
      </c>
      <c r="C436" s="153" t="s">
        <v>1768</v>
      </c>
      <c r="D436" s="154" t="s">
        <v>1772</v>
      </c>
    </row>
    <row r="437" spans="1:4" ht="28.8" x14ac:dyDescent="0.3">
      <c r="A437" s="152" t="s">
        <v>1766</v>
      </c>
      <c r="B437" s="152" t="s">
        <v>1767</v>
      </c>
      <c r="C437" s="153" t="s">
        <v>1768</v>
      </c>
      <c r="D437" s="154" t="s">
        <v>1773</v>
      </c>
    </row>
    <row r="438" spans="1:4" ht="28.8" x14ac:dyDescent="0.3">
      <c r="A438" s="152" t="s">
        <v>1766</v>
      </c>
      <c r="B438" s="152" t="s">
        <v>1767</v>
      </c>
      <c r="C438" s="153" t="s">
        <v>1768</v>
      </c>
      <c r="D438" s="154" t="s">
        <v>1774</v>
      </c>
    </row>
    <row r="439" spans="1:4" ht="28.8" x14ac:dyDescent="0.3">
      <c r="A439" s="152" t="s">
        <v>1766</v>
      </c>
      <c r="B439" s="152" t="s">
        <v>1767</v>
      </c>
      <c r="C439" s="153" t="s">
        <v>1768</v>
      </c>
      <c r="D439" s="154" t="s">
        <v>1775</v>
      </c>
    </row>
    <row r="440" spans="1:4" ht="28.8" x14ac:dyDescent="0.3">
      <c r="A440" s="152" t="s">
        <v>1766</v>
      </c>
      <c r="B440" s="152" t="s">
        <v>1767</v>
      </c>
      <c r="C440" s="153" t="s">
        <v>1768</v>
      </c>
      <c r="D440" s="154" t="s">
        <v>1776</v>
      </c>
    </row>
    <row r="441" spans="1:4" ht="28.8" x14ac:dyDescent="0.3">
      <c r="A441" s="152" t="s">
        <v>1766</v>
      </c>
      <c r="B441" s="152" t="s">
        <v>1767</v>
      </c>
      <c r="C441" s="153" t="s">
        <v>1777</v>
      </c>
      <c r="D441" s="154" t="s">
        <v>1778</v>
      </c>
    </row>
    <row r="442" spans="1:4" ht="28.8" x14ac:dyDescent="0.3">
      <c r="A442" s="152" t="s">
        <v>1766</v>
      </c>
      <c r="B442" s="152" t="s">
        <v>1767</v>
      </c>
      <c r="C442" s="153" t="s">
        <v>1777</v>
      </c>
      <c r="D442" s="154" t="s">
        <v>1779</v>
      </c>
    </row>
    <row r="443" spans="1:4" ht="28.8" x14ac:dyDescent="0.3">
      <c r="A443" s="152" t="s">
        <v>1766</v>
      </c>
      <c r="B443" s="152" t="s">
        <v>1767</v>
      </c>
      <c r="C443" s="153" t="s">
        <v>1780</v>
      </c>
      <c r="D443" s="154" t="s">
        <v>1781</v>
      </c>
    </row>
    <row r="444" spans="1:4" x14ac:dyDescent="0.3">
      <c r="A444" s="152" t="s">
        <v>1766</v>
      </c>
      <c r="B444" s="152" t="s">
        <v>1767</v>
      </c>
      <c r="C444" s="153" t="s">
        <v>1782</v>
      </c>
      <c r="D444" s="154" t="s">
        <v>1783</v>
      </c>
    </row>
    <row r="445" spans="1:4" x14ac:dyDescent="0.3">
      <c r="A445" s="152" t="s">
        <v>1766</v>
      </c>
      <c r="B445" s="152" t="s">
        <v>1767</v>
      </c>
      <c r="C445" s="153" t="s">
        <v>1780</v>
      </c>
      <c r="D445" s="154" t="s">
        <v>1784</v>
      </c>
    </row>
    <row r="446" spans="1:4" x14ac:dyDescent="0.3">
      <c r="A446" s="152" t="s">
        <v>1766</v>
      </c>
      <c r="B446" s="152" t="s">
        <v>1767</v>
      </c>
      <c r="C446" s="153" t="s">
        <v>1739</v>
      </c>
      <c r="D446" s="154" t="s">
        <v>1785</v>
      </c>
    </row>
    <row r="447" spans="1:4" ht="28.8" x14ac:dyDescent="0.3">
      <c r="A447" s="152" t="s">
        <v>1766</v>
      </c>
      <c r="B447" s="152" t="s">
        <v>1786</v>
      </c>
      <c r="C447" s="153" t="s">
        <v>1787</v>
      </c>
      <c r="D447" s="154" t="s">
        <v>1788</v>
      </c>
    </row>
    <row r="448" spans="1:4" ht="28.8" x14ac:dyDescent="0.3">
      <c r="A448" s="152" t="s">
        <v>1766</v>
      </c>
      <c r="B448" s="152" t="s">
        <v>1786</v>
      </c>
      <c r="C448" s="153" t="s">
        <v>1787</v>
      </c>
      <c r="D448" s="154" t="s">
        <v>1789</v>
      </c>
    </row>
    <row r="449" spans="1:4" ht="28.8" x14ac:dyDescent="0.3">
      <c r="A449" s="152" t="s">
        <v>1766</v>
      </c>
      <c r="B449" s="152" t="s">
        <v>1786</v>
      </c>
      <c r="C449" s="153" t="s">
        <v>1787</v>
      </c>
      <c r="D449" s="154" t="s">
        <v>1790</v>
      </c>
    </row>
    <row r="450" spans="1:4" ht="28.8" x14ac:dyDescent="0.3">
      <c r="A450" s="152" t="s">
        <v>1766</v>
      </c>
      <c r="B450" s="152" t="s">
        <v>1786</v>
      </c>
      <c r="C450" s="153" t="s">
        <v>1787</v>
      </c>
      <c r="D450" s="154" t="s">
        <v>1791</v>
      </c>
    </row>
    <row r="451" spans="1:4" ht="28.8" x14ac:dyDescent="0.3">
      <c r="A451" s="152" t="s">
        <v>1766</v>
      </c>
      <c r="B451" s="152" t="s">
        <v>1786</v>
      </c>
      <c r="C451" s="153" t="s">
        <v>1787</v>
      </c>
      <c r="D451" s="154" t="s">
        <v>1792</v>
      </c>
    </row>
    <row r="452" spans="1:4" ht="28.8" x14ac:dyDescent="0.3">
      <c r="A452" s="152" t="s">
        <v>1766</v>
      </c>
      <c r="B452" s="152" t="s">
        <v>1786</v>
      </c>
      <c r="C452" s="153" t="s">
        <v>1787</v>
      </c>
      <c r="D452" s="154" t="s">
        <v>1793</v>
      </c>
    </row>
    <row r="453" spans="1:4" ht="28.8" x14ac:dyDescent="0.3">
      <c r="A453" s="152" t="s">
        <v>1766</v>
      </c>
      <c r="B453" s="152" t="s">
        <v>1786</v>
      </c>
      <c r="C453" s="153" t="s">
        <v>1787</v>
      </c>
      <c r="D453" s="154" t="s">
        <v>1794</v>
      </c>
    </row>
    <row r="454" spans="1:4" ht="43.2" x14ac:dyDescent="0.3">
      <c r="A454" s="152" t="s">
        <v>1766</v>
      </c>
      <c r="B454" s="152" t="s">
        <v>1786</v>
      </c>
      <c r="C454" s="153" t="s">
        <v>1787</v>
      </c>
      <c r="D454" s="154" t="s">
        <v>1795</v>
      </c>
    </row>
    <row r="455" spans="1:4" ht="28.8" x14ac:dyDescent="0.3">
      <c r="A455" s="152" t="s">
        <v>1766</v>
      </c>
      <c r="B455" s="152" t="s">
        <v>1786</v>
      </c>
      <c r="C455" s="153" t="s">
        <v>1787</v>
      </c>
      <c r="D455" s="154" t="s">
        <v>1796</v>
      </c>
    </row>
    <row r="456" spans="1:4" ht="28.8" x14ac:dyDescent="0.3">
      <c r="A456" s="152" t="s">
        <v>1766</v>
      </c>
      <c r="B456" s="152" t="s">
        <v>1786</v>
      </c>
      <c r="C456" s="153" t="s">
        <v>1787</v>
      </c>
      <c r="D456" s="154" t="s">
        <v>1797</v>
      </c>
    </row>
    <row r="457" spans="1:4" ht="28.8" x14ac:dyDescent="0.3">
      <c r="A457" s="152" t="s">
        <v>1766</v>
      </c>
      <c r="B457" s="152" t="s">
        <v>1786</v>
      </c>
      <c r="C457" s="153" t="s">
        <v>1787</v>
      </c>
      <c r="D457" s="154" t="s">
        <v>1798</v>
      </c>
    </row>
    <row r="458" spans="1:4" ht="43.2" x14ac:dyDescent="0.3">
      <c r="A458" s="152" t="s">
        <v>1766</v>
      </c>
      <c r="B458" s="152" t="s">
        <v>1786</v>
      </c>
      <c r="C458" s="153" t="s">
        <v>1787</v>
      </c>
      <c r="D458" s="154" t="s">
        <v>1799</v>
      </c>
    </row>
    <row r="459" spans="1:4" ht="43.2" x14ac:dyDescent="0.3">
      <c r="A459" s="152" t="s">
        <v>1766</v>
      </c>
      <c r="B459" s="152" t="s">
        <v>1786</v>
      </c>
      <c r="C459" s="153" t="s">
        <v>1787</v>
      </c>
      <c r="D459" s="154" t="s">
        <v>1800</v>
      </c>
    </row>
    <row r="460" spans="1:4" ht="43.2" x14ac:dyDescent="0.3">
      <c r="A460" s="152" t="s">
        <v>1766</v>
      </c>
      <c r="B460" s="152" t="s">
        <v>1786</v>
      </c>
      <c r="C460" s="153" t="s">
        <v>1787</v>
      </c>
      <c r="D460" s="154" t="s">
        <v>1801</v>
      </c>
    </row>
    <row r="461" spans="1:4" x14ac:dyDescent="0.3">
      <c r="A461" s="152" t="s">
        <v>1766</v>
      </c>
      <c r="B461" s="152" t="s">
        <v>1786</v>
      </c>
      <c r="C461" s="153" t="s">
        <v>1780</v>
      </c>
      <c r="D461" s="154" t="s">
        <v>1802</v>
      </c>
    </row>
    <row r="462" spans="1:4" ht="28.8" x14ac:dyDescent="0.3">
      <c r="A462" s="152" t="s">
        <v>1766</v>
      </c>
      <c r="B462" s="152" t="s">
        <v>1786</v>
      </c>
      <c r="C462" s="153" t="s">
        <v>1787</v>
      </c>
      <c r="D462" s="154" t="s">
        <v>1803</v>
      </c>
    </row>
    <row r="463" spans="1:4" ht="43.2" x14ac:dyDescent="0.3">
      <c r="A463" s="152" t="s">
        <v>1766</v>
      </c>
      <c r="B463" s="152" t="s">
        <v>1786</v>
      </c>
      <c r="C463" s="153" t="s">
        <v>1787</v>
      </c>
      <c r="D463" s="154" t="s">
        <v>1804</v>
      </c>
    </row>
    <row r="464" spans="1:4" x14ac:dyDescent="0.3">
      <c r="A464" s="152" t="s">
        <v>1766</v>
      </c>
      <c r="B464" s="152" t="s">
        <v>1786</v>
      </c>
      <c r="C464" s="153" t="s">
        <v>1780</v>
      </c>
      <c r="D464" s="154" t="s">
        <v>1805</v>
      </c>
    </row>
    <row r="465" spans="1:4" ht="28.8" x14ac:dyDescent="0.3">
      <c r="A465" s="152" t="s">
        <v>1766</v>
      </c>
      <c r="B465" s="152" t="s">
        <v>1786</v>
      </c>
      <c r="C465" s="153" t="s">
        <v>1780</v>
      </c>
      <c r="D465" s="154" t="s">
        <v>1806</v>
      </c>
    </row>
    <row r="466" spans="1:4" ht="28.8" x14ac:dyDescent="0.3">
      <c r="A466" s="152" t="s">
        <v>1766</v>
      </c>
      <c r="B466" s="152" t="s">
        <v>1786</v>
      </c>
      <c r="C466" s="153" t="s">
        <v>1807</v>
      </c>
      <c r="D466" s="154" t="s">
        <v>1808</v>
      </c>
    </row>
    <row r="467" spans="1:4" ht="43.2" x14ac:dyDescent="0.3">
      <c r="A467" s="152" t="s">
        <v>1766</v>
      </c>
      <c r="B467" s="152" t="s">
        <v>1786</v>
      </c>
      <c r="C467" s="153" t="s">
        <v>1809</v>
      </c>
      <c r="D467" s="154" t="s">
        <v>1810</v>
      </c>
    </row>
    <row r="468" spans="1:4" ht="43.2" x14ac:dyDescent="0.3">
      <c r="A468" s="152" t="s">
        <v>1766</v>
      </c>
      <c r="B468" s="152" t="s">
        <v>1786</v>
      </c>
      <c r="C468" s="153" t="s">
        <v>1809</v>
      </c>
      <c r="D468" s="154" t="s">
        <v>1811</v>
      </c>
    </row>
    <row r="469" spans="1:4" ht="28.8" x14ac:dyDescent="0.3">
      <c r="A469" s="152" t="s">
        <v>1766</v>
      </c>
      <c r="B469" s="152" t="s">
        <v>1786</v>
      </c>
      <c r="C469" s="153" t="s">
        <v>1809</v>
      </c>
      <c r="D469" s="154" t="s">
        <v>1812</v>
      </c>
    </row>
    <row r="470" spans="1:4" ht="28.8" x14ac:dyDescent="0.3">
      <c r="A470" s="152" t="s">
        <v>1766</v>
      </c>
      <c r="B470" s="152" t="s">
        <v>1813</v>
      </c>
      <c r="C470" s="153" t="s">
        <v>1814</v>
      </c>
      <c r="D470" s="154" t="s">
        <v>1815</v>
      </c>
    </row>
    <row r="471" spans="1:4" ht="28.8" x14ac:dyDescent="0.3">
      <c r="A471" s="152" t="s">
        <v>1766</v>
      </c>
      <c r="B471" s="152" t="s">
        <v>1813</v>
      </c>
      <c r="C471" s="153" t="s">
        <v>1814</v>
      </c>
      <c r="D471" s="154" t="s">
        <v>1816</v>
      </c>
    </row>
    <row r="472" spans="1:4" ht="28.8" x14ac:dyDescent="0.3">
      <c r="A472" s="152" t="s">
        <v>1766</v>
      </c>
      <c r="B472" s="152" t="s">
        <v>1813</v>
      </c>
      <c r="C472" s="153" t="s">
        <v>1817</v>
      </c>
      <c r="D472" s="154" t="s">
        <v>1818</v>
      </c>
    </row>
    <row r="473" spans="1:4" x14ac:dyDescent="0.3">
      <c r="A473" s="152" t="s">
        <v>1766</v>
      </c>
      <c r="B473" s="152" t="s">
        <v>1813</v>
      </c>
      <c r="C473" s="153" t="s">
        <v>1817</v>
      </c>
      <c r="D473" s="154" t="s">
        <v>1819</v>
      </c>
    </row>
    <row r="474" spans="1:4" ht="28.8" x14ac:dyDescent="0.3">
      <c r="A474" s="152" t="s">
        <v>1766</v>
      </c>
      <c r="B474" s="152" t="s">
        <v>1813</v>
      </c>
      <c r="C474" s="153" t="s">
        <v>1820</v>
      </c>
      <c r="D474" s="154" t="s">
        <v>1821</v>
      </c>
    </row>
    <row r="475" spans="1:4" x14ac:dyDescent="0.3">
      <c r="A475" s="152" t="s">
        <v>1766</v>
      </c>
      <c r="B475" s="152" t="s">
        <v>1813</v>
      </c>
      <c r="C475" s="153" t="s">
        <v>1822</v>
      </c>
      <c r="D475" s="154" t="s">
        <v>1823</v>
      </c>
    </row>
    <row r="476" spans="1:4" x14ac:dyDescent="0.3">
      <c r="A476" s="152" t="s">
        <v>1766</v>
      </c>
      <c r="B476" s="152" t="s">
        <v>1813</v>
      </c>
      <c r="C476" s="153" t="s">
        <v>1824</v>
      </c>
      <c r="D476" s="154" t="s">
        <v>1825</v>
      </c>
    </row>
    <row r="477" spans="1:4" x14ac:dyDescent="0.3">
      <c r="A477" s="152" t="s">
        <v>1766</v>
      </c>
      <c r="B477" s="152" t="s">
        <v>1813</v>
      </c>
      <c r="C477" s="153" t="s">
        <v>1826</v>
      </c>
      <c r="D477" s="154" t="s">
        <v>1827</v>
      </c>
    </row>
    <row r="478" spans="1:4" x14ac:dyDescent="0.3">
      <c r="A478" s="152" t="s">
        <v>1766</v>
      </c>
      <c r="B478" s="152" t="s">
        <v>1813</v>
      </c>
      <c r="C478" s="153" t="s">
        <v>1828</v>
      </c>
      <c r="D478" s="154"/>
    </row>
    <row r="479" spans="1:4" x14ac:dyDescent="0.3">
      <c r="A479" s="152" t="s">
        <v>1766</v>
      </c>
      <c r="B479" s="152" t="s">
        <v>1813</v>
      </c>
      <c r="C479" s="153" t="s">
        <v>1829</v>
      </c>
      <c r="D479" s="154" t="s">
        <v>1830</v>
      </c>
    </row>
    <row r="480" spans="1:4" x14ac:dyDescent="0.3">
      <c r="A480" s="152" t="s">
        <v>1766</v>
      </c>
      <c r="B480" s="152" t="s">
        <v>1813</v>
      </c>
      <c r="C480" s="153" t="s">
        <v>1831</v>
      </c>
      <c r="D480" s="154"/>
    </row>
    <row r="481" spans="1:4" x14ac:dyDescent="0.3">
      <c r="A481" s="152" t="s">
        <v>1766</v>
      </c>
      <c r="B481" s="152" t="s">
        <v>1813</v>
      </c>
      <c r="C481" s="153" t="s">
        <v>1832</v>
      </c>
      <c r="D481" s="154" t="s">
        <v>1833</v>
      </c>
    </row>
    <row r="482" spans="1:4" x14ac:dyDescent="0.3">
      <c r="A482" s="152" t="s">
        <v>1766</v>
      </c>
      <c r="B482" s="152" t="s">
        <v>1813</v>
      </c>
      <c r="C482" s="153" t="s">
        <v>1834</v>
      </c>
      <c r="D482" s="154" t="s">
        <v>1835</v>
      </c>
    </row>
    <row r="483" spans="1:4" x14ac:dyDescent="0.3">
      <c r="A483" s="152" t="s">
        <v>1766</v>
      </c>
      <c r="B483" s="152" t="s">
        <v>1813</v>
      </c>
      <c r="C483" s="153" t="s">
        <v>1834</v>
      </c>
      <c r="D483" s="154" t="s">
        <v>1836</v>
      </c>
    </row>
    <row r="484" spans="1:4" x14ac:dyDescent="0.3">
      <c r="A484" s="152" t="s">
        <v>1766</v>
      </c>
      <c r="B484" s="152" t="s">
        <v>1813</v>
      </c>
      <c r="C484" s="153" t="s">
        <v>1837</v>
      </c>
      <c r="D484" s="154"/>
    </row>
    <row r="485" spans="1:4" x14ac:dyDescent="0.3">
      <c r="A485" s="152" t="s">
        <v>1766</v>
      </c>
      <c r="B485" s="152" t="s">
        <v>1813</v>
      </c>
      <c r="C485" s="153" t="s">
        <v>1838</v>
      </c>
      <c r="D485" s="154"/>
    </row>
    <row r="486" spans="1:4" x14ac:dyDescent="0.3">
      <c r="A486" s="152" t="s">
        <v>1766</v>
      </c>
      <c r="B486" s="152" t="s">
        <v>1813</v>
      </c>
      <c r="C486" s="153" t="s">
        <v>1839</v>
      </c>
      <c r="D486" s="154" t="s">
        <v>1840</v>
      </c>
    </row>
    <row r="487" spans="1:4" x14ac:dyDescent="0.3">
      <c r="A487" s="152" t="s">
        <v>1766</v>
      </c>
      <c r="B487" s="152" t="s">
        <v>1813</v>
      </c>
      <c r="C487" s="153" t="s">
        <v>1841</v>
      </c>
      <c r="D487" s="154"/>
    </row>
    <row r="488" spans="1:4" x14ac:dyDescent="0.3">
      <c r="A488" s="152" t="s">
        <v>1766</v>
      </c>
      <c r="B488" s="152" t="s">
        <v>1813</v>
      </c>
      <c r="C488" s="153" t="s">
        <v>1842</v>
      </c>
      <c r="D488" s="154" t="s">
        <v>1843</v>
      </c>
    </row>
    <row r="489" spans="1:4" x14ac:dyDescent="0.3">
      <c r="A489" s="152" t="s">
        <v>1766</v>
      </c>
      <c r="B489" s="152" t="s">
        <v>1813</v>
      </c>
      <c r="C489" s="153" t="s">
        <v>1844</v>
      </c>
      <c r="D489" s="154" t="s">
        <v>1845</v>
      </c>
    </row>
    <row r="490" spans="1:4" ht="28.8" x14ac:dyDescent="0.3">
      <c r="A490" s="152" t="s">
        <v>1766</v>
      </c>
      <c r="B490" s="152" t="s">
        <v>1813</v>
      </c>
      <c r="C490" s="153" t="s">
        <v>1846</v>
      </c>
      <c r="D490" s="154" t="s">
        <v>1847</v>
      </c>
    </row>
    <row r="491" spans="1:4" x14ac:dyDescent="0.3">
      <c r="A491" s="152" t="s">
        <v>1766</v>
      </c>
      <c r="B491" s="152" t="s">
        <v>1813</v>
      </c>
      <c r="C491" s="153" t="s">
        <v>1848</v>
      </c>
      <c r="D491" s="154" t="s">
        <v>1849</v>
      </c>
    </row>
    <row r="492" spans="1:4" x14ac:dyDescent="0.3">
      <c r="A492" s="152" t="s">
        <v>1766</v>
      </c>
      <c r="B492" s="152" t="s">
        <v>1813</v>
      </c>
      <c r="C492" s="153" t="s">
        <v>1850</v>
      </c>
      <c r="D492" s="154" t="s">
        <v>1851</v>
      </c>
    </row>
    <row r="493" spans="1:4" x14ac:dyDescent="0.3">
      <c r="A493" s="152" t="s">
        <v>1766</v>
      </c>
      <c r="B493" s="152" t="s">
        <v>1813</v>
      </c>
      <c r="C493" s="153" t="s">
        <v>1852</v>
      </c>
      <c r="D493" s="154" t="s">
        <v>1853</v>
      </c>
    </row>
    <row r="494" spans="1:4" x14ac:dyDescent="0.3">
      <c r="A494" s="152" t="s">
        <v>1766</v>
      </c>
      <c r="B494" s="152" t="s">
        <v>1813</v>
      </c>
      <c r="C494" s="153" t="s">
        <v>1854</v>
      </c>
      <c r="D494" s="154" t="s">
        <v>1855</v>
      </c>
    </row>
    <row r="495" spans="1:4" x14ac:dyDescent="0.3">
      <c r="A495" s="152" t="s">
        <v>1766</v>
      </c>
      <c r="B495" s="152" t="s">
        <v>1813</v>
      </c>
      <c r="C495" s="153" t="s">
        <v>1856</v>
      </c>
      <c r="D495" s="154" t="s">
        <v>1857</v>
      </c>
    </row>
    <row r="496" spans="1:4" ht="28.8" x14ac:dyDescent="0.3">
      <c r="A496" s="152" t="s">
        <v>1766</v>
      </c>
      <c r="B496" s="152" t="s">
        <v>1813</v>
      </c>
      <c r="C496" s="153" t="s">
        <v>1858</v>
      </c>
      <c r="D496" s="154" t="s">
        <v>1859</v>
      </c>
    </row>
    <row r="497" spans="1:4" x14ac:dyDescent="0.3">
      <c r="A497" s="152" t="s">
        <v>1766</v>
      </c>
      <c r="B497" s="152" t="s">
        <v>1813</v>
      </c>
      <c r="C497" s="153" t="s">
        <v>1860</v>
      </c>
      <c r="D497" s="154" t="s">
        <v>1861</v>
      </c>
    </row>
    <row r="498" spans="1:4" ht="28.8" x14ac:dyDescent="0.3">
      <c r="A498" s="152" t="s">
        <v>1766</v>
      </c>
      <c r="B498" s="152" t="s">
        <v>1813</v>
      </c>
      <c r="C498" s="153" t="s">
        <v>1862</v>
      </c>
      <c r="D498" s="154" t="s">
        <v>1863</v>
      </c>
    </row>
    <row r="499" spans="1:4" ht="28.8" x14ac:dyDescent="0.3">
      <c r="A499" s="152" t="s">
        <v>1766</v>
      </c>
      <c r="B499" s="152" t="s">
        <v>1813</v>
      </c>
      <c r="C499" s="153" t="s">
        <v>1864</v>
      </c>
      <c r="D499" s="154" t="s">
        <v>1865</v>
      </c>
    </row>
    <row r="500" spans="1:4" x14ac:dyDescent="0.3">
      <c r="A500" s="152" t="s">
        <v>1766</v>
      </c>
      <c r="B500" s="152" t="s">
        <v>1813</v>
      </c>
      <c r="C500" s="153" t="s">
        <v>1866</v>
      </c>
      <c r="D500" s="154" t="s">
        <v>1867</v>
      </c>
    </row>
    <row r="501" spans="1:4" x14ac:dyDescent="0.3">
      <c r="A501" s="152" t="s">
        <v>1766</v>
      </c>
      <c r="B501" s="152" t="s">
        <v>1813</v>
      </c>
      <c r="C501" s="153" t="s">
        <v>1868</v>
      </c>
      <c r="D501" s="154"/>
    </row>
    <row r="502" spans="1:4" x14ac:dyDescent="0.3">
      <c r="A502" s="152" t="s">
        <v>1766</v>
      </c>
      <c r="B502" s="152" t="s">
        <v>1813</v>
      </c>
      <c r="C502" s="153" t="s">
        <v>1869</v>
      </c>
      <c r="D502" s="154"/>
    </row>
    <row r="503" spans="1:4" x14ac:dyDescent="0.3">
      <c r="A503" s="152" t="s">
        <v>1766</v>
      </c>
      <c r="B503" s="152" t="s">
        <v>1813</v>
      </c>
      <c r="C503" s="153" t="s">
        <v>1870</v>
      </c>
      <c r="D503" s="154"/>
    </row>
    <row r="504" spans="1:4" x14ac:dyDescent="0.3">
      <c r="A504" s="152" t="s">
        <v>1766</v>
      </c>
      <c r="B504" s="152" t="s">
        <v>1813</v>
      </c>
      <c r="C504" s="153" t="s">
        <v>1871</v>
      </c>
      <c r="D504" s="154"/>
    </row>
    <row r="505" spans="1:4" x14ac:dyDescent="0.3">
      <c r="A505" s="152" t="s">
        <v>1766</v>
      </c>
      <c r="B505" s="152" t="s">
        <v>1872</v>
      </c>
      <c r="C505" s="153" t="s">
        <v>1873</v>
      </c>
      <c r="D505" s="154" t="s">
        <v>1874</v>
      </c>
    </row>
    <row r="506" spans="1:4" x14ac:dyDescent="0.3">
      <c r="A506" s="152" t="s">
        <v>1766</v>
      </c>
      <c r="B506" s="152" t="s">
        <v>1872</v>
      </c>
      <c r="C506" s="153" t="s">
        <v>1875</v>
      </c>
      <c r="D506" s="154" t="s">
        <v>1876</v>
      </c>
    </row>
    <row r="507" spans="1:4" x14ac:dyDescent="0.3">
      <c r="A507" s="152" t="s">
        <v>1766</v>
      </c>
      <c r="B507" s="152" t="s">
        <v>1872</v>
      </c>
      <c r="C507" s="153" t="s">
        <v>1875</v>
      </c>
      <c r="D507" s="154" t="s">
        <v>1877</v>
      </c>
    </row>
    <row r="508" spans="1:4" x14ac:dyDescent="0.3">
      <c r="A508" s="152" t="s">
        <v>1766</v>
      </c>
      <c r="B508" s="152" t="s">
        <v>1872</v>
      </c>
      <c r="C508" s="153" t="s">
        <v>1878</v>
      </c>
      <c r="D508" s="154">
        <v>409</v>
      </c>
    </row>
    <row r="509" spans="1:4" x14ac:dyDescent="0.3">
      <c r="A509" s="152" t="s">
        <v>1766</v>
      </c>
      <c r="B509" s="152" t="s">
        <v>1872</v>
      </c>
      <c r="C509" s="153" t="s">
        <v>1879</v>
      </c>
      <c r="D509" s="154"/>
    </row>
    <row r="510" spans="1:4" x14ac:dyDescent="0.3">
      <c r="A510" s="152" t="s">
        <v>1766</v>
      </c>
      <c r="B510" s="152" t="s">
        <v>1872</v>
      </c>
      <c r="C510" s="153" t="s">
        <v>1880</v>
      </c>
      <c r="D510" s="154" t="s">
        <v>1881</v>
      </c>
    </row>
    <row r="511" spans="1:4" x14ac:dyDescent="0.3">
      <c r="A511" s="152" t="s">
        <v>1766</v>
      </c>
      <c r="B511" s="152" t="s">
        <v>1872</v>
      </c>
      <c r="C511" s="153" t="s">
        <v>1882</v>
      </c>
      <c r="D511" s="154" t="s">
        <v>1883</v>
      </c>
    </row>
    <row r="512" spans="1:4" x14ac:dyDescent="0.3">
      <c r="A512" s="152" t="s">
        <v>1766</v>
      </c>
      <c r="B512" s="152" t="s">
        <v>1872</v>
      </c>
      <c r="C512" s="153" t="s">
        <v>1884</v>
      </c>
      <c r="D512" s="154"/>
    </row>
    <row r="513" spans="1:4" x14ac:dyDescent="0.3">
      <c r="A513" s="152" t="s">
        <v>1766</v>
      </c>
      <c r="B513" s="152" t="s">
        <v>1872</v>
      </c>
      <c r="C513" s="153" t="s">
        <v>1885</v>
      </c>
      <c r="D513" s="154"/>
    </row>
    <row r="514" spans="1:4" x14ac:dyDescent="0.3">
      <c r="A514" s="152" t="s">
        <v>1766</v>
      </c>
      <c r="B514" s="152" t="s">
        <v>1872</v>
      </c>
      <c r="C514" s="153" t="s">
        <v>1886</v>
      </c>
      <c r="D514" s="154"/>
    </row>
    <row r="515" spans="1:4" x14ac:dyDescent="0.3">
      <c r="A515" s="152" t="s">
        <v>1766</v>
      </c>
      <c r="B515" s="152" t="s">
        <v>1872</v>
      </c>
      <c r="C515" s="153" t="s">
        <v>1887</v>
      </c>
      <c r="D515" s="154"/>
    </row>
    <row r="516" spans="1:4" x14ac:dyDescent="0.3">
      <c r="A516" s="152" t="s">
        <v>1766</v>
      </c>
      <c r="B516" s="152" t="s">
        <v>1872</v>
      </c>
      <c r="C516" s="153" t="s">
        <v>1888</v>
      </c>
      <c r="D516" s="154" t="s">
        <v>1889</v>
      </c>
    </row>
    <row r="517" spans="1:4" ht="28.8" x14ac:dyDescent="0.3">
      <c r="A517" s="152" t="s">
        <v>1766</v>
      </c>
      <c r="B517" s="152" t="s">
        <v>1872</v>
      </c>
      <c r="C517" s="153" t="s">
        <v>1890</v>
      </c>
      <c r="D517" s="154" t="s">
        <v>1891</v>
      </c>
    </row>
    <row r="518" spans="1:4" ht="28.8" x14ac:dyDescent="0.3">
      <c r="A518" s="152" t="s">
        <v>1766</v>
      </c>
      <c r="B518" s="152" t="s">
        <v>1872</v>
      </c>
      <c r="C518" s="153" t="s">
        <v>1892</v>
      </c>
      <c r="D518" s="154" t="s">
        <v>1893</v>
      </c>
    </row>
    <row r="519" spans="1:4" x14ac:dyDescent="0.3">
      <c r="A519" s="152" t="s">
        <v>1766</v>
      </c>
      <c r="B519" s="152" t="s">
        <v>1872</v>
      </c>
      <c r="C519" s="153" t="s">
        <v>1894</v>
      </c>
      <c r="D519" s="154"/>
    </row>
    <row r="520" spans="1:4" x14ac:dyDescent="0.3">
      <c r="A520" s="152" t="s">
        <v>1766</v>
      </c>
      <c r="B520" s="152" t="s">
        <v>1872</v>
      </c>
      <c r="C520" s="153" t="s">
        <v>1895</v>
      </c>
      <c r="D520" s="154" t="s">
        <v>1896</v>
      </c>
    </row>
    <row r="521" spans="1:4" x14ac:dyDescent="0.3">
      <c r="A521" s="152" t="s">
        <v>1766</v>
      </c>
      <c r="B521" s="152" t="s">
        <v>1872</v>
      </c>
      <c r="C521" s="153" t="s">
        <v>1897</v>
      </c>
      <c r="D521" s="154"/>
    </row>
    <row r="522" spans="1:4" x14ac:dyDescent="0.3">
      <c r="A522" s="152" t="s">
        <v>1766</v>
      </c>
      <c r="B522" s="152" t="s">
        <v>1872</v>
      </c>
      <c r="C522" s="153" t="s">
        <v>1898</v>
      </c>
      <c r="D522" s="154" t="s">
        <v>1899</v>
      </c>
    </row>
    <row r="523" spans="1:4" x14ac:dyDescent="0.3">
      <c r="A523" s="152" t="s">
        <v>1766</v>
      </c>
      <c r="B523" s="152" t="s">
        <v>1872</v>
      </c>
      <c r="C523" s="153" t="s">
        <v>1900</v>
      </c>
      <c r="D523" s="154" t="s">
        <v>1901</v>
      </c>
    </row>
    <row r="524" spans="1:4" x14ac:dyDescent="0.3">
      <c r="A524" s="152" t="s">
        <v>1766</v>
      </c>
      <c r="B524" s="152" t="s">
        <v>1872</v>
      </c>
      <c r="C524" s="153" t="s">
        <v>1902</v>
      </c>
      <c r="D524" s="154"/>
    </row>
    <row r="525" spans="1:4" x14ac:dyDescent="0.3">
      <c r="A525" s="152" t="s">
        <v>1766</v>
      </c>
      <c r="B525" s="152" t="s">
        <v>1872</v>
      </c>
      <c r="C525" s="153" t="s">
        <v>1903</v>
      </c>
      <c r="D525" s="154" t="s">
        <v>1904</v>
      </c>
    </row>
    <row r="526" spans="1:4" x14ac:dyDescent="0.3">
      <c r="A526" s="152" t="s">
        <v>1766</v>
      </c>
      <c r="B526" s="152" t="s">
        <v>1872</v>
      </c>
      <c r="C526" s="153" t="s">
        <v>1903</v>
      </c>
      <c r="D526" s="154" t="s">
        <v>1905</v>
      </c>
    </row>
    <row r="527" spans="1:4" x14ac:dyDescent="0.3">
      <c r="A527" s="152" t="s">
        <v>1766</v>
      </c>
      <c r="B527" s="152" t="s">
        <v>1872</v>
      </c>
      <c r="C527" s="153" t="s">
        <v>1906</v>
      </c>
      <c r="D527" s="154" t="s">
        <v>1907</v>
      </c>
    </row>
    <row r="528" spans="1:4" x14ac:dyDescent="0.3">
      <c r="A528" s="152" t="s">
        <v>1766</v>
      </c>
      <c r="B528" s="152" t="s">
        <v>1872</v>
      </c>
      <c r="C528" s="153" t="s">
        <v>1908</v>
      </c>
      <c r="D528" s="154" t="s">
        <v>1909</v>
      </c>
    </row>
    <row r="529" spans="1:4" x14ac:dyDescent="0.3">
      <c r="A529" s="152" t="s">
        <v>1766</v>
      </c>
      <c r="B529" s="152" t="s">
        <v>1872</v>
      </c>
      <c r="C529" s="153" t="s">
        <v>1910</v>
      </c>
      <c r="D529" s="154"/>
    </row>
    <row r="530" spans="1:4" x14ac:dyDescent="0.3">
      <c r="A530" s="152" t="s">
        <v>1766</v>
      </c>
      <c r="B530" s="152" t="s">
        <v>1872</v>
      </c>
      <c r="C530" s="153" t="s">
        <v>1911</v>
      </c>
      <c r="D530" s="154" t="s">
        <v>1912</v>
      </c>
    </row>
    <row r="531" spans="1:4" x14ac:dyDescent="0.3">
      <c r="A531" s="152" t="s">
        <v>1766</v>
      </c>
      <c r="B531" s="152" t="s">
        <v>1872</v>
      </c>
      <c r="C531" s="153" t="s">
        <v>1911</v>
      </c>
      <c r="D531" s="154" t="s">
        <v>1913</v>
      </c>
    </row>
    <row r="532" spans="1:4" x14ac:dyDescent="0.3">
      <c r="A532" s="152" t="s">
        <v>1766</v>
      </c>
      <c r="B532" s="152" t="s">
        <v>1872</v>
      </c>
      <c r="C532" s="153" t="s">
        <v>1914</v>
      </c>
      <c r="D532" s="154"/>
    </row>
    <row r="533" spans="1:4" x14ac:dyDescent="0.3">
      <c r="A533" s="152" t="s">
        <v>1766</v>
      </c>
      <c r="B533" s="152" t="s">
        <v>1872</v>
      </c>
      <c r="C533" s="153" t="s">
        <v>1915</v>
      </c>
      <c r="D533" s="154" t="s">
        <v>1916</v>
      </c>
    </row>
    <row r="534" spans="1:4" x14ac:dyDescent="0.3">
      <c r="A534" s="152" t="s">
        <v>1766</v>
      </c>
      <c r="B534" s="152" t="s">
        <v>1872</v>
      </c>
      <c r="C534" s="153" t="s">
        <v>1917</v>
      </c>
      <c r="D534" s="154" t="s">
        <v>1918</v>
      </c>
    </row>
    <row r="535" spans="1:4" x14ac:dyDescent="0.3">
      <c r="A535" s="152" t="s">
        <v>1766</v>
      </c>
      <c r="B535" s="152" t="s">
        <v>1872</v>
      </c>
      <c r="C535" s="153" t="s">
        <v>1919</v>
      </c>
      <c r="D535" s="154"/>
    </row>
    <row r="536" spans="1:4" x14ac:dyDescent="0.3">
      <c r="A536" s="152" t="s">
        <v>1766</v>
      </c>
      <c r="B536" s="152" t="s">
        <v>1872</v>
      </c>
      <c r="C536" s="153" t="s">
        <v>1920</v>
      </c>
      <c r="D536" s="154"/>
    </row>
    <row r="537" spans="1:4" x14ac:dyDescent="0.3">
      <c r="A537" s="152" t="s">
        <v>1766</v>
      </c>
      <c r="B537" s="152" t="s">
        <v>1872</v>
      </c>
      <c r="C537" s="153" t="s">
        <v>1921</v>
      </c>
      <c r="D537" s="154"/>
    </row>
    <row r="538" spans="1:4" x14ac:dyDescent="0.3">
      <c r="A538" s="152" t="s">
        <v>1766</v>
      </c>
      <c r="B538" s="152" t="s">
        <v>1872</v>
      </c>
      <c r="C538" s="153" t="s">
        <v>1922</v>
      </c>
      <c r="D538" s="154"/>
    </row>
    <row r="539" spans="1:4" ht="28.8" x14ac:dyDescent="0.3">
      <c r="A539" s="152" t="s">
        <v>1766</v>
      </c>
      <c r="B539" s="152" t="s">
        <v>1872</v>
      </c>
      <c r="C539" s="153" t="s">
        <v>1923</v>
      </c>
      <c r="D539" s="154" t="s">
        <v>1924</v>
      </c>
    </row>
    <row r="540" spans="1:4" x14ac:dyDescent="0.3">
      <c r="A540" s="152" t="s">
        <v>1766</v>
      </c>
      <c r="B540" s="152" t="s">
        <v>1872</v>
      </c>
      <c r="C540" s="153" t="s">
        <v>1925</v>
      </c>
      <c r="D540" s="154"/>
    </row>
    <row r="541" spans="1:4" x14ac:dyDescent="0.3">
      <c r="A541" s="152" t="s">
        <v>1766</v>
      </c>
      <c r="B541" s="152" t="s">
        <v>1872</v>
      </c>
      <c r="C541" s="153" t="s">
        <v>1925</v>
      </c>
      <c r="D541" s="154" t="s">
        <v>1926</v>
      </c>
    </row>
    <row r="542" spans="1:4" x14ac:dyDescent="0.3">
      <c r="A542" s="152" t="s">
        <v>1766</v>
      </c>
      <c r="B542" s="152" t="s">
        <v>1872</v>
      </c>
      <c r="C542" s="153" t="s">
        <v>1927</v>
      </c>
      <c r="D542" s="154" t="s">
        <v>1928</v>
      </c>
    </row>
    <row r="543" spans="1:4" x14ac:dyDescent="0.3">
      <c r="A543" s="152" t="s">
        <v>1766</v>
      </c>
      <c r="B543" s="152" t="s">
        <v>1872</v>
      </c>
      <c r="C543" s="153" t="s">
        <v>1927</v>
      </c>
      <c r="D543" s="154" t="s">
        <v>1929</v>
      </c>
    </row>
    <row r="544" spans="1:4" x14ac:dyDescent="0.3">
      <c r="A544" s="152" t="s">
        <v>1766</v>
      </c>
      <c r="B544" s="152" t="s">
        <v>1872</v>
      </c>
      <c r="C544" s="153" t="s">
        <v>1930</v>
      </c>
      <c r="D544" s="154"/>
    </row>
    <row r="545" spans="1:4" x14ac:dyDescent="0.3">
      <c r="A545" s="152" t="s">
        <v>1766</v>
      </c>
      <c r="B545" s="152" t="s">
        <v>1872</v>
      </c>
      <c r="C545" s="153" t="s">
        <v>1931</v>
      </c>
      <c r="D545" s="154"/>
    </row>
    <row r="546" spans="1:4" x14ac:dyDescent="0.3">
      <c r="A546" s="152" t="s">
        <v>1766</v>
      </c>
      <c r="B546" s="152" t="s">
        <v>1872</v>
      </c>
      <c r="C546" s="153" t="s">
        <v>1932</v>
      </c>
      <c r="D546" s="154"/>
    </row>
    <row r="547" spans="1:4" x14ac:dyDescent="0.3">
      <c r="A547" s="152" t="s">
        <v>1766</v>
      </c>
      <c r="B547" s="152" t="s">
        <v>1872</v>
      </c>
      <c r="C547" s="153" t="s">
        <v>1933</v>
      </c>
      <c r="D547" s="154" t="s">
        <v>1934</v>
      </c>
    </row>
    <row r="548" spans="1:4" x14ac:dyDescent="0.3">
      <c r="A548" s="152" t="s">
        <v>1766</v>
      </c>
      <c r="B548" s="152" t="s">
        <v>1872</v>
      </c>
      <c r="C548" s="153" t="s">
        <v>1933</v>
      </c>
      <c r="D548" s="154" t="s">
        <v>1935</v>
      </c>
    </row>
    <row r="549" spans="1:4" x14ac:dyDescent="0.3">
      <c r="A549" s="152" t="s">
        <v>1766</v>
      </c>
      <c r="B549" s="152" t="s">
        <v>1872</v>
      </c>
      <c r="C549" s="153" t="s">
        <v>1936</v>
      </c>
      <c r="D549" s="154" t="s">
        <v>1937</v>
      </c>
    </row>
    <row r="550" spans="1:4" x14ac:dyDescent="0.3">
      <c r="A550" s="152" t="s">
        <v>1766</v>
      </c>
      <c r="B550" s="152" t="s">
        <v>1872</v>
      </c>
      <c r="C550" s="153" t="s">
        <v>1938</v>
      </c>
      <c r="D550" s="154"/>
    </row>
    <row r="551" spans="1:4" x14ac:dyDescent="0.3">
      <c r="A551" s="152" t="s">
        <v>1766</v>
      </c>
      <c r="B551" s="152" t="s">
        <v>1872</v>
      </c>
      <c r="C551" s="153" t="s">
        <v>1939</v>
      </c>
      <c r="D551" s="154" t="s">
        <v>1940</v>
      </c>
    </row>
    <row r="552" spans="1:4" x14ac:dyDescent="0.3">
      <c r="A552" s="152" t="s">
        <v>1766</v>
      </c>
      <c r="B552" s="152" t="s">
        <v>1872</v>
      </c>
      <c r="C552" s="153" t="s">
        <v>1941</v>
      </c>
      <c r="D552" s="154" t="s">
        <v>1942</v>
      </c>
    </row>
    <row r="553" spans="1:4" x14ac:dyDescent="0.3">
      <c r="A553" s="152" t="s">
        <v>1947</v>
      </c>
      <c r="B553" s="152" t="s">
        <v>1948</v>
      </c>
      <c r="C553" s="153" t="s">
        <v>1949</v>
      </c>
      <c r="D553" s="154" t="s">
        <v>1950</v>
      </c>
    </row>
    <row r="554" spans="1:4" x14ac:dyDescent="0.3">
      <c r="A554" s="152" t="s">
        <v>1947</v>
      </c>
      <c r="B554" s="152" t="s">
        <v>1948</v>
      </c>
      <c r="C554" s="153" t="s">
        <v>1951</v>
      </c>
      <c r="D554" s="154"/>
    </row>
    <row r="555" spans="1:4" x14ac:dyDescent="0.3">
      <c r="A555" s="152" t="s">
        <v>1947</v>
      </c>
      <c r="B555" s="152" t="s">
        <v>1948</v>
      </c>
      <c r="C555" s="153" t="s">
        <v>1952</v>
      </c>
      <c r="D555" s="154" t="s">
        <v>1953</v>
      </c>
    </row>
    <row r="556" spans="1:4" x14ac:dyDescent="0.3">
      <c r="A556" s="152" t="s">
        <v>1947</v>
      </c>
      <c r="B556" s="152" t="s">
        <v>1948</v>
      </c>
      <c r="C556" s="153" t="s">
        <v>1952</v>
      </c>
      <c r="D556" s="154" t="s">
        <v>1954</v>
      </c>
    </row>
    <row r="557" spans="1:4" x14ac:dyDescent="0.3">
      <c r="A557" s="152" t="s">
        <v>1947</v>
      </c>
      <c r="B557" s="152" t="s">
        <v>1948</v>
      </c>
      <c r="C557" s="153" t="s">
        <v>1955</v>
      </c>
      <c r="D557" s="154" t="s">
        <v>1956</v>
      </c>
    </row>
    <row r="558" spans="1:4" x14ac:dyDescent="0.3">
      <c r="A558" s="152" t="s">
        <v>1947</v>
      </c>
      <c r="B558" s="152" t="s">
        <v>1948</v>
      </c>
      <c r="C558" s="153" t="s">
        <v>1957</v>
      </c>
      <c r="D558" s="154" t="s">
        <v>1958</v>
      </c>
    </row>
    <row r="559" spans="1:4" x14ac:dyDescent="0.3">
      <c r="A559" s="152" t="s">
        <v>1947</v>
      </c>
      <c r="B559" s="152" t="s">
        <v>1948</v>
      </c>
      <c r="C559" s="153" t="s">
        <v>1959</v>
      </c>
      <c r="D559" s="154" t="s">
        <v>1960</v>
      </c>
    </row>
    <row r="560" spans="1:4" x14ac:dyDescent="0.3">
      <c r="A560" s="152" t="s">
        <v>1947</v>
      </c>
      <c r="B560" s="152" t="s">
        <v>1948</v>
      </c>
      <c r="C560" s="153" t="s">
        <v>1961</v>
      </c>
      <c r="D560" s="154" t="s">
        <v>1962</v>
      </c>
    </row>
    <row r="561" spans="1:4" x14ac:dyDescent="0.3">
      <c r="A561" s="152" t="s">
        <v>1947</v>
      </c>
      <c r="B561" s="152" t="s">
        <v>1948</v>
      </c>
      <c r="C561" s="153" t="s">
        <v>1963</v>
      </c>
      <c r="D561" s="154" t="s">
        <v>1964</v>
      </c>
    </row>
    <row r="562" spans="1:4" x14ac:dyDescent="0.3">
      <c r="A562" s="152" t="s">
        <v>1947</v>
      </c>
      <c r="B562" s="152" t="s">
        <v>1948</v>
      </c>
      <c r="C562" s="153" t="s">
        <v>1965</v>
      </c>
      <c r="D562" s="154"/>
    </row>
    <row r="563" spans="1:4" x14ac:dyDescent="0.3">
      <c r="A563" s="152" t="s">
        <v>1947</v>
      </c>
      <c r="B563" s="152" t="s">
        <v>1948</v>
      </c>
      <c r="C563" s="153" t="s">
        <v>1966</v>
      </c>
      <c r="D563" s="154" t="s">
        <v>1967</v>
      </c>
    </row>
    <row r="564" spans="1:4" x14ac:dyDescent="0.3">
      <c r="A564" s="152" t="s">
        <v>1947</v>
      </c>
      <c r="B564" s="152" t="s">
        <v>1948</v>
      </c>
      <c r="C564" s="153" t="s">
        <v>1968</v>
      </c>
      <c r="D564" s="154"/>
    </row>
    <row r="565" spans="1:4" x14ac:dyDescent="0.3">
      <c r="A565" s="152" t="s">
        <v>1947</v>
      </c>
      <c r="B565" s="152" t="s">
        <v>1948</v>
      </c>
      <c r="C565" s="153" t="s">
        <v>1969</v>
      </c>
      <c r="D565" s="154" t="s">
        <v>1407</v>
      </c>
    </row>
    <row r="566" spans="1:4" x14ac:dyDescent="0.3">
      <c r="A566" s="152" t="s">
        <v>1947</v>
      </c>
      <c r="B566" s="152" t="s">
        <v>1948</v>
      </c>
      <c r="C566" s="153" t="s">
        <v>1969</v>
      </c>
      <c r="D566" s="154" t="s">
        <v>1537</v>
      </c>
    </row>
    <row r="567" spans="1:4" ht="28.8" x14ac:dyDescent="0.3">
      <c r="A567" s="152" t="s">
        <v>1947</v>
      </c>
      <c r="B567" s="152" t="s">
        <v>1948</v>
      </c>
      <c r="C567" s="153" t="s">
        <v>1970</v>
      </c>
      <c r="D567" s="154" t="s">
        <v>1971</v>
      </c>
    </row>
    <row r="568" spans="1:4" x14ac:dyDescent="0.3">
      <c r="A568" s="152" t="s">
        <v>1947</v>
      </c>
      <c r="B568" s="152" t="s">
        <v>1948</v>
      </c>
      <c r="C568" s="153" t="s">
        <v>1970</v>
      </c>
      <c r="D568" s="154" t="s">
        <v>1972</v>
      </c>
    </row>
    <row r="569" spans="1:4" x14ac:dyDescent="0.3">
      <c r="A569" s="152" t="s">
        <v>1947</v>
      </c>
      <c r="B569" s="152" t="s">
        <v>1948</v>
      </c>
      <c r="C569" s="153" t="s">
        <v>1973</v>
      </c>
      <c r="D569" s="154" t="s">
        <v>1974</v>
      </c>
    </row>
    <row r="570" spans="1:4" x14ac:dyDescent="0.3">
      <c r="A570" s="152" t="s">
        <v>1947</v>
      </c>
      <c r="B570" s="152" t="s">
        <v>1948</v>
      </c>
      <c r="C570" s="153" t="s">
        <v>1975</v>
      </c>
      <c r="D570" s="154" t="s">
        <v>1976</v>
      </c>
    </row>
    <row r="571" spans="1:4" x14ac:dyDescent="0.3">
      <c r="A571" s="152" t="s">
        <v>1947</v>
      </c>
      <c r="B571" s="152" t="s">
        <v>1948</v>
      </c>
      <c r="C571" s="153" t="s">
        <v>1975</v>
      </c>
      <c r="D571" s="154" t="s">
        <v>1977</v>
      </c>
    </row>
    <row r="572" spans="1:4" x14ac:dyDescent="0.3">
      <c r="A572" s="152" t="s">
        <v>1947</v>
      </c>
      <c r="B572" s="152" t="s">
        <v>1948</v>
      </c>
      <c r="C572" s="153" t="s">
        <v>1743</v>
      </c>
      <c r="D572" s="154"/>
    </row>
    <row r="573" spans="1:4" x14ac:dyDescent="0.3">
      <c r="A573" s="152" t="s">
        <v>1947</v>
      </c>
      <c r="B573" s="152" t="s">
        <v>1948</v>
      </c>
      <c r="C573" s="153" t="s">
        <v>1978</v>
      </c>
      <c r="D573" s="154"/>
    </row>
    <row r="574" spans="1:4" x14ac:dyDescent="0.3">
      <c r="A574" s="152" t="s">
        <v>1947</v>
      </c>
      <c r="B574" s="152" t="s">
        <v>1948</v>
      </c>
      <c r="C574" s="153" t="s">
        <v>1979</v>
      </c>
      <c r="D574" s="154" t="s">
        <v>1980</v>
      </c>
    </row>
    <row r="575" spans="1:4" ht="28.8" x14ac:dyDescent="0.3">
      <c r="A575" s="152" t="s">
        <v>1947</v>
      </c>
      <c r="B575" s="152" t="s">
        <v>1948</v>
      </c>
      <c r="C575" s="153" t="s">
        <v>1979</v>
      </c>
      <c r="D575" s="154" t="s">
        <v>1981</v>
      </c>
    </row>
    <row r="576" spans="1:4" x14ac:dyDescent="0.3">
      <c r="A576" s="152" t="s">
        <v>1947</v>
      </c>
      <c r="B576" s="152" t="s">
        <v>1948</v>
      </c>
      <c r="C576" s="153" t="s">
        <v>1982</v>
      </c>
      <c r="D576" s="154" t="s">
        <v>1983</v>
      </c>
    </row>
    <row r="577" spans="1:4" x14ac:dyDescent="0.3">
      <c r="A577" s="152" t="s">
        <v>1947</v>
      </c>
      <c r="B577" s="152" t="s">
        <v>1948</v>
      </c>
      <c r="C577" s="153" t="s">
        <v>1984</v>
      </c>
      <c r="D577" s="154" t="s">
        <v>1985</v>
      </c>
    </row>
    <row r="578" spans="1:4" x14ac:dyDescent="0.3">
      <c r="A578" s="152" t="s">
        <v>1947</v>
      </c>
      <c r="B578" s="152" t="s">
        <v>1948</v>
      </c>
      <c r="C578" s="153" t="s">
        <v>1986</v>
      </c>
      <c r="D578" s="154" t="s">
        <v>1987</v>
      </c>
    </row>
    <row r="579" spans="1:4" x14ac:dyDescent="0.3">
      <c r="A579" s="152" t="s">
        <v>1947</v>
      </c>
      <c r="B579" s="152" t="s">
        <v>1948</v>
      </c>
      <c r="C579" s="153" t="s">
        <v>1988</v>
      </c>
      <c r="D579" s="154"/>
    </row>
    <row r="580" spans="1:4" x14ac:dyDescent="0.3">
      <c r="A580" s="152" t="s">
        <v>1947</v>
      </c>
      <c r="B580" s="152" t="s">
        <v>1948</v>
      </c>
      <c r="C580" s="153" t="s">
        <v>1989</v>
      </c>
      <c r="D580" s="154" t="s">
        <v>1990</v>
      </c>
    </row>
    <row r="581" spans="1:4" x14ac:dyDescent="0.3">
      <c r="A581" s="152" t="s">
        <v>1947</v>
      </c>
      <c r="B581" s="152" t="s">
        <v>1948</v>
      </c>
      <c r="C581" s="153" t="s">
        <v>1991</v>
      </c>
      <c r="D581" s="154" t="s">
        <v>1992</v>
      </c>
    </row>
    <row r="582" spans="1:4" x14ac:dyDescent="0.3">
      <c r="A582" s="152" t="s">
        <v>1947</v>
      </c>
      <c r="B582" s="152" t="s">
        <v>1948</v>
      </c>
      <c r="C582" s="153" t="s">
        <v>1993</v>
      </c>
      <c r="D582" s="154"/>
    </row>
    <row r="583" spans="1:4" x14ac:dyDescent="0.3">
      <c r="A583" s="152" t="s">
        <v>1947</v>
      </c>
      <c r="B583" s="152" t="s">
        <v>1948</v>
      </c>
      <c r="C583" s="153" t="s">
        <v>1994</v>
      </c>
      <c r="D583" s="154" t="s">
        <v>1995</v>
      </c>
    </row>
    <row r="584" spans="1:4" ht="43.2" x14ac:dyDescent="0.3">
      <c r="A584" s="152" t="s">
        <v>1947</v>
      </c>
      <c r="B584" s="152" t="s">
        <v>1948</v>
      </c>
      <c r="C584" s="153" t="s">
        <v>1996</v>
      </c>
      <c r="D584" s="154" t="s">
        <v>1997</v>
      </c>
    </row>
    <row r="585" spans="1:4" x14ac:dyDescent="0.3">
      <c r="A585" s="152" t="s">
        <v>1947</v>
      </c>
      <c r="B585" s="152" t="s">
        <v>1948</v>
      </c>
      <c r="C585" s="153" t="s">
        <v>1998</v>
      </c>
      <c r="D585" s="154"/>
    </row>
    <row r="586" spans="1:4" x14ac:dyDescent="0.3">
      <c r="A586" s="152" t="s">
        <v>1947</v>
      </c>
      <c r="B586" s="152" t="s">
        <v>1948</v>
      </c>
      <c r="C586" s="153" t="s">
        <v>1999</v>
      </c>
      <c r="D586" s="154" t="s">
        <v>2000</v>
      </c>
    </row>
    <row r="587" spans="1:4" x14ac:dyDescent="0.3">
      <c r="A587" s="152" t="s">
        <v>1947</v>
      </c>
      <c r="B587" s="152" t="s">
        <v>1948</v>
      </c>
      <c r="C587" s="153" t="s">
        <v>1999</v>
      </c>
      <c r="D587" s="154" t="s">
        <v>2001</v>
      </c>
    </row>
    <row r="588" spans="1:4" x14ac:dyDescent="0.3">
      <c r="A588" s="152" t="s">
        <v>1947</v>
      </c>
      <c r="B588" s="152" t="s">
        <v>1948</v>
      </c>
      <c r="C588" s="153" t="s">
        <v>2002</v>
      </c>
      <c r="D588" s="154"/>
    </row>
    <row r="589" spans="1:4" ht="28.8" x14ac:dyDescent="0.3">
      <c r="A589" s="152" t="s">
        <v>1947</v>
      </c>
      <c r="B589" s="152" t="s">
        <v>1948</v>
      </c>
      <c r="C589" s="153" t="s">
        <v>2003</v>
      </c>
      <c r="D589" s="154" t="s">
        <v>1753</v>
      </c>
    </row>
    <row r="590" spans="1:4" x14ac:dyDescent="0.3">
      <c r="A590" s="152" t="s">
        <v>1947</v>
      </c>
      <c r="B590" s="152" t="s">
        <v>1948</v>
      </c>
      <c r="C590" s="153" t="s">
        <v>2004</v>
      </c>
      <c r="D590" s="154" t="s">
        <v>1958</v>
      </c>
    </row>
    <row r="591" spans="1:4" ht="43.2" x14ac:dyDescent="0.3">
      <c r="A591" s="152" t="s">
        <v>1947</v>
      </c>
      <c r="B591" s="152" t="s">
        <v>1948</v>
      </c>
      <c r="C591" s="153" t="s">
        <v>1996</v>
      </c>
      <c r="D591" s="154" t="s">
        <v>2005</v>
      </c>
    </row>
    <row r="592" spans="1:4" ht="28.8" x14ac:dyDescent="0.3">
      <c r="A592" s="152" t="s">
        <v>1947</v>
      </c>
      <c r="B592" s="152" t="s">
        <v>1948</v>
      </c>
      <c r="C592" s="153" t="s">
        <v>1996</v>
      </c>
      <c r="D592" s="154" t="s">
        <v>2006</v>
      </c>
    </row>
    <row r="593" spans="1:4" ht="28.8" x14ac:dyDescent="0.3">
      <c r="A593" s="152" t="s">
        <v>1947</v>
      </c>
      <c r="B593" s="152" t="s">
        <v>1948</v>
      </c>
      <c r="C593" s="153" t="s">
        <v>1996</v>
      </c>
      <c r="D593" s="154" t="s">
        <v>2007</v>
      </c>
    </row>
    <row r="594" spans="1:4" x14ac:dyDescent="0.3">
      <c r="A594" s="152" t="s">
        <v>1947</v>
      </c>
      <c r="B594" s="152" t="s">
        <v>1948</v>
      </c>
      <c r="C594" s="153" t="s">
        <v>2008</v>
      </c>
      <c r="D594" s="154" t="s">
        <v>2009</v>
      </c>
    </row>
    <row r="595" spans="1:4" x14ac:dyDescent="0.3">
      <c r="A595" s="152" t="s">
        <v>1947</v>
      </c>
      <c r="B595" s="152" t="s">
        <v>1948</v>
      </c>
      <c r="C595" s="153" t="s">
        <v>1996</v>
      </c>
      <c r="D595" s="154" t="s">
        <v>2010</v>
      </c>
    </row>
    <row r="596" spans="1:4" x14ac:dyDescent="0.3">
      <c r="A596" s="152" t="s">
        <v>1947</v>
      </c>
      <c r="B596" s="152" t="s">
        <v>1948</v>
      </c>
      <c r="C596" s="153" t="s">
        <v>1996</v>
      </c>
      <c r="D596" s="154" t="s">
        <v>1946</v>
      </c>
    </row>
    <row r="597" spans="1:4" ht="28.8" x14ac:dyDescent="0.3">
      <c r="A597" s="152" t="s">
        <v>1947</v>
      </c>
      <c r="B597" s="152" t="s">
        <v>1948</v>
      </c>
      <c r="C597" s="153" t="s">
        <v>1996</v>
      </c>
      <c r="D597" s="154" t="s">
        <v>2011</v>
      </c>
    </row>
    <row r="598" spans="1:4" x14ac:dyDescent="0.3">
      <c r="A598" s="152" t="s">
        <v>1947</v>
      </c>
      <c r="B598" s="152" t="s">
        <v>1948</v>
      </c>
      <c r="C598" s="153" t="s">
        <v>1996</v>
      </c>
      <c r="D598" s="154" t="s">
        <v>2012</v>
      </c>
    </row>
    <row r="599" spans="1:4" x14ac:dyDescent="0.3">
      <c r="A599" s="152" t="s">
        <v>1947</v>
      </c>
      <c r="B599" s="152" t="s">
        <v>1948</v>
      </c>
      <c r="C599" s="153" t="s">
        <v>1996</v>
      </c>
      <c r="D599" s="154" t="s">
        <v>2013</v>
      </c>
    </row>
    <row r="600" spans="1:4" x14ac:dyDescent="0.3">
      <c r="A600" s="152" t="s">
        <v>1947</v>
      </c>
      <c r="B600" s="152" t="s">
        <v>1948</v>
      </c>
      <c r="C600" s="153" t="s">
        <v>2014</v>
      </c>
      <c r="D600" s="154" t="s">
        <v>2015</v>
      </c>
    </row>
    <row r="601" spans="1:4" x14ac:dyDescent="0.3">
      <c r="A601" s="152" t="s">
        <v>1947</v>
      </c>
      <c r="B601" s="152" t="s">
        <v>1948</v>
      </c>
      <c r="C601" s="153" t="s">
        <v>2016</v>
      </c>
      <c r="D601" s="154" t="s">
        <v>2017</v>
      </c>
    </row>
    <row r="602" spans="1:4" x14ac:dyDescent="0.3">
      <c r="A602" s="152" t="s">
        <v>1947</v>
      </c>
      <c r="B602" s="152" t="s">
        <v>1948</v>
      </c>
      <c r="C602" s="153" t="s">
        <v>2018</v>
      </c>
      <c r="D602" s="154" t="s">
        <v>2019</v>
      </c>
    </row>
    <row r="603" spans="1:4" x14ac:dyDescent="0.3">
      <c r="A603" s="152" t="s">
        <v>1947</v>
      </c>
      <c r="B603" s="152" t="s">
        <v>1948</v>
      </c>
      <c r="C603" s="153" t="s">
        <v>2020</v>
      </c>
      <c r="D603" s="154" t="s">
        <v>2021</v>
      </c>
    </row>
    <row r="604" spans="1:4" x14ac:dyDescent="0.3">
      <c r="A604" s="152" t="s">
        <v>1947</v>
      </c>
      <c r="B604" s="152" t="s">
        <v>1948</v>
      </c>
      <c r="C604" s="153" t="s">
        <v>2022</v>
      </c>
      <c r="D604" s="154" t="s">
        <v>2023</v>
      </c>
    </row>
    <row r="605" spans="1:4" x14ac:dyDescent="0.3">
      <c r="A605" s="152" t="s">
        <v>1947</v>
      </c>
      <c r="B605" s="152" t="s">
        <v>1948</v>
      </c>
      <c r="C605" s="153" t="s">
        <v>2024</v>
      </c>
      <c r="D605" s="154"/>
    </row>
    <row r="606" spans="1:4" x14ac:dyDescent="0.3">
      <c r="A606" s="152" t="s">
        <v>1947</v>
      </c>
      <c r="B606" s="152" t="s">
        <v>1948</v>
      </c>
      <c r="C606" s="153" t="s">
        <v>2025</v>
      </c>
      <c r="D606" s="154" t="s">
        <v>2026</v>
      </c>
    </row>
    <row r="607" spans="1:4" x14ac:dyDescent="0.3">
      <c r="A607" s="152" t="s">
        <v>1947</v>
      </c>
      <c r="B607" s="152" t="s">
        <v>1948</v>
      </c>
      <c r="C607" s="153" t="s">
        <v>1748</v>
      </c>
      <c r="D607" s="154" t="s">
        <v>2027</v>
      </c>
    </row>
    <row r="608" spans="1:4" x14ac:dyDescent="0.3">
      <c r="A608" s="152" t="s">
        <v>1947</v>
      </c>
      <c r="B608" s="152" t="s">
        <v>1948</v>
      </c>
      <c r="C608" s="153" t="s">
        <v>2028</v>
      </c>
      <c r="D608" s="154" t="s">
        <v>2029</v>
      </c>
    </row>
    <row r="609" spans="1:4" x14ac:dyDescent="0.3">
      <c r="A609" s="152" t="s">
        <v>1947</v>
      </c>
      <c r="B609" s="152" t="s">
        <v>1948</v>
      </c>
      <c r="C609" s="153" t="s">
        <v>2028</v>
      </c>
      <c r="D609" s="154" t="s">
        <v>2030</v>
      </c>
    </row>
    <row r="610" spans="1:4" x14ac:dyDescent="0.3">
      <c r="A610" s="152" t="s">
        <v>1947</v>
      </c>
      <c r="B610" s="152" t="s">
        <v>1948</v>
      </c>
      <c r="C610" s="153" t="s">
        <v>2031</v>
      </c>
      <c r="D610" s="154" t="s">
        <v>2032</v>
      </c>
    </row>
    <row r="611" spans="1:4" x14ac:dyDescent="0.3">
      <c r="A611" s="152" t="s">
        <v>1947</v>
      </c>
      <c r="B611" s="152" t="s">
        <v>1948</v>
      </c>
      <c r="C611" s="153" t="s">
        <v>2033</v>
      </c>
      <c r="D611" s="154" t="s">
        <v>2034</v>
      </c>
    </row>
    <row r="612" spans="1:4" ht="28.8" x14ac:dyDescent="0.3">
      <c r="A612" s="152" t="s">
        <v>1947</v>
      </c>
      <c r="B612" s="152" t="s">
        <v>1948</v>
      </c>
      <c r="C612" s="153" t="s">
        <v>2033</v>
      </c>
      <c r="D612" s="154" t="s">
        <v>2035</v>
      </c>
    </row>
    <row r="613" spans="1:4" x14ac:dyDescent="0.3">
      <c r="A613" s="152" t="s">
        <v>1947</v>
      </c>
      <c r="B613" s="152" t="s">
        <v>1948</v>
      </c>
      <c r="C613" s="153" t="s">
        <v>2036</v>
      </c>
      <c r="D613" s="154" t="s">
        <v>2037</v>
      </c>
    </row>
    <row r="614" spans="1:4" x14ac:dyDescent="0.3">
      <c r="A614" s="152" t="s">
        <v>1947</v>
      </c>
      <c r="B614" s="152" t="s">
        <v>1948</v>
      </c>
      <c r="C614" s="153" t="s">
        <v>2036</v>
      </c>
      <c r="D614" s="154" t="s">
        <v>2038</v>
      </c>
    </row>
    <row r="615" spans="1:4" ht="28.8" x14ac:dyDescent="0.3">
      <c r="A615" s="152" t="s">
        <v>1947</v>
      </c>
      <c r="B615" s="152" t="s">
        <v>1948</v>
      </c>
      <c r="C615" s="153" t="s">
        <v>2036</v>
      </c>
      <c r="D615" s="154" t="s">
        <v>2039</v>
      </c>
    </row>
    <row r="616" spans="1:4" x14ac:dyDescent="0.3">
      <c r="A616" s="152" t="s">
        <v>1947</v>
      </c>
      <c r="B616" s="152" t="s">
        <v>1948</v>
      </c>
      <c r="C616" s="153" t="s">
        <v>2036</v>
      </c>
      <c r="D616" s="154" t="s">
        <v>2040</v>
      </c>
    </row>
    <row r="617" spans="1:4" x14ac:dyDescent="0.3">
      <c r="A617" s="152" t="s">
        <v>1947</v>
      </c>
      <c r="B617" s="152" t="s">
        <v>1948</v>
      </c>
      <c r="C617" s="153" t="s">
        <v>2041</v>
      </c>
      <c r="D617" s="154"/>
    </row>
    <row r="618" spans="1:4" ht="28.8" x14ac:dyDescent="0.3">
      <c r="A618" s="152" t="s">
        <v>1947</v>
      </c>
      <c r="B618" s="152" t="s">
        <v>1948</v>
      </c>
      <c r="C618" s="153" t="s">
        <v>1944</v>
      </c>
      <c r="D618" s="154" t="s">
        <v>2042</v>
      </c>
    </row>
    <row r="619" spans="1:4" ht="28.8" x14ac:dyDescent="0.3">
      <c r="A619" s="152" t="s">
        <v>1947</v>
      </c>
      <c r="B619" s="152" t="s">
        <v>1948</v>
      </c>
      <c r="C619" s="153" t="s">
        <v>1944</v>
      </c>
      <c r="D619" s="154" t="s">
        <v>2043</v>
      </c>
    </row>
    <row r="620" spans="1:4" x14ac:dyDescent="0.3">
      <c r="A620" s="152" t="s">
        <v>1947</v>
      </c>
      <c r="B620" s="152" t="s">
        <v>1948</v>
      </c>
      <c r="C620" s="153" t="s">
        <v>1944</v>
      </c>
      <c r="D620" s="154" t="s">
        <v>2044</v>
      </c>
    </row>
    <row r="621" spans="1:4" ht="28.8" x14ac:dyDescent="0.3">
      <c r="A621" s="152" t="s">
        <v>1947</v>
      </c>
      <c r="B621" s="152" t="s">
        <v>1948</v>
      </c>
      <c r="C621" s="153" t="s">
        <v>2045</v>
      </c>
      <c r="D621" s="154" t="s">
        <v>2046</v>
      </c>
    </row>
    <row r="622" spans="1:4" x14ac:dyDescent="0.3">
      <c r="A622" s="152" t="s">
        <v>1947</v>
      </c>
      <c r="B622" s="152" t="s">
        <v>1948</v>
      </c>
      <c r="C622" s="153" t="s">
        <v>2047</v>
      </c>
      <c r="D622" s="154" t="s">
        <v>2048</v>
      </c>
    </row>
    <row r="623" spans="1:4" x14ac:dyDescent="0.3">
      <c r="A623" s="152" t="s">
        <v>1947</v>
      </c>
      <c r="B623" s="152" t="s">
        <v>1948</v>
      </c>
      <c r="C623" s="153" t="s">
        <v>2049</v>
      </c>
      <c r="D623" s="154" t="s">
        <v>2050</v>
      </c>
    </row>
    <row r="624" spans="1:4" x14ac:dyDescent="0.3">
      <c r="A624" s="152" t="s">
        <v>1947</v>
      </c>
      <c r="B624" s="152" t="s">
        <v>1948</v>
      </c>
      <c r="C624" s="153" t="s">
        <v>2049</v>
      </c>
      <c r="D624" s="154" t="s">
        <v>2051</v>
      </c>
    </row>
    <row r="625" spans="1:4" x14ac:dyDescent="0.3">
      <c r="A625" s="152" t="s">
        <v>1947</v>
      </c>
      <c r="B625" s="152" t="s">
        <v>1948</v>
      </c>
      <c r="C625" s="153" t="s">
        <v>2052</v>
      </c>
      <c r="D625" s="154" t="s">
        <v>2053</v>
      </c>
    </row>
    <row r="626" spans="1:4" x14ac:dyDescent="0.3">
      <c r="A626" s="152" t="s">
        <v>1947</v>
      </c>
      <c r="B626" s="152" t="s">
        <v>1948</v>
      </c>
      <c r="C626" s="153" t="s">
        <v>2052</v>
      </c>
      <c r="D626" s="154" t="s">
        <v>1406</v>
      </c>
    </row>
    <row r="627" spans="1:4" x14ac:dyDescent="0.3">
      <c r="A627" s="152" t="s">
        <v>1947</v>
      </c>
      <c r="B627" s="152" t="s">
        <v>1948</v>
      </c>
      <c r="C627" s="153" t="s">
        <v>2054</v>
      </c>
      <c r="D627" s="154" t="s">
        <v>2055</v>
      </c>
    </row>
    <row r="628" spans="1:4" x14ac:dyDescent="0.3">
      <c r="A628" s="152" t="s">
        <v>1947</v>
      </c>
      <c r="B628" s="152" t="s">
        <v>1948</v>
      </c>
      <c r="C628" s="153" t="s">
        <v>2056</v>
      </c>
      <c r="D628" s="154" t="s">
        <v>2057</v>
      </c>
    </row>
    <row r="629" spans="1:4" ht="28.8" x14ac:dyDescent="0.3">
      <c r="A629" s="152" t="s">
        <v>1947</v>
      </c>
      <c r="B629" s="152" t="s">
        <v>1948</v>
      </c>
      <c r="C629" s="153" t="s">
        <v>2058</v>
      </c>
      <c r="D629" s="154" t="s">
        <v>2059</v>
      </c>
    </row>
    <row r="630" spans="1:4" x14ac:dyDescent="0.3">
      <c r="A630" s="152" t="s">
        <v>1947</v>
      </c>
      <c r="B630" s="152" t="s">
        <v>1948</v>
      </c>
      <c r="C630" s="153" t="s">
        <v>2060</v>
      </c>
      <c r="D630" s="154" t="s">
        <v>2061</v>
      </c>
    </row>
    <row r="631" spans="1:4" ht="28.8" x14ac:dyDescent="0.3">
      <c r="A631" s="152" t="s">
        <v>1947</v>
      </c>
      <c r="B631" s="152" t="s">
        <v>1948</v>
      </c>
      <c r="C631" s="153" t="s">
        <v>2062</v>
      </c>
      <c r="D631" s="154" t="s">
        <v>2063</v>
      </c>
    </row>
    <row r="632" spans="1:4" ht="28.8" x14ac:dyDescent="0.3">
      <c r="A632" s="152" t="s">
        <v>1947</v>
      </c>
      <c r="B632" s="152" t="s">
        <v>1948</v>
      </c>
      <c r="C632" s="153" t="s">
        <v>2062</v>
      </c>
      <c r="D632" s="154" t="s">
        <v>2064</v>
      </c>
    </row>
    <row r="633" spans="1:4" ht="28.8" x14ac:dyDescent="0.3">
      <c r="A633" s="152" t="s">
        <v>1947</v>
      </c>
      <c r="B633" s="152" t="s">
        <v>1948</v>
      </c>
      <c r="C633" s="153" t="s">
        <v>2062</v>
      </c>
      <c r="D633" s="154" t="s">
        <v>2065</v>
      </c>
    </row>
    <row r="634" spans="1:4" ht="28.8" x14ac:dyDescent="0.3">
      <c r="A634" s="152" t="s">
        <v>1947</v>
      </c>
      <c r="B634" s="152" t="s">
        <v>1948</v>
      </c>
      <c r="C634" s="153" t="s">
        <v>2062</v>
      </c>
      <c r="D634" s="154" t="s">
        <v>2066</v>
      </c>
    </row>
    <row r="635" spans="1:4" x14ac:dyDescent="0.3">
      <c r="A635" s="152" t="s">
        <v>1947</v>
      </c>
      <c r="B635" s="152" t="s">
        <v>1948</v>
      </c>
      <c r="C635" s="153" t="s">
        <v>2062</v>
      </c>
      <c r="D635" s="154" t="s">
        <v>2067</v>
      </c>
    </row>
    <row r="636" spans="1:4" ht="28.8" x14ac:dyDescent="0.3">
      <c r="A636" s="152" t="s">
        <v>1947</v>
      </c>
      <c r="B636" s="152" t="s">
        <v>1948</v>
      </c>
      <c r="C636" s="153" t="s">
        <v>2062</v>
      </c>
      <c r="D636" s="154" t="s">
        <v>2068</v>
      </c>
    </row>
    <row r="637" spans="1:4" x14ac:dyDescent="0.3">
      <c r="A637" s="152" t="s">
        <v>1947</v>
      </c>
      <c r="B637" s="152" t="s">
        <v>1948</v>
      </c>
      <c r="C637" s="153" t="s">
        <v>1996</v>
      </c>
      <c r="D637" s="154" t="s">
        <v>2069</v>
      </c>
    </row>
    <row r="638" spans="1:4" x14ac:dyDescent="0.3">
      <c r="A638" s="152" t="s">
        <v>1947</v>
      </c>
      <c r="B638" s="152" t="s">
        <v>1948</v>
      </c>
      <c r="C638" s="153" t="s">
        <v>1996</v>
      </c>
      <c r="D638" s="154" t="s">
        <v>2070</v>
      </c>
    </row>
    <row r="639" spans="1:4" x14ac:dyDescent="0.3">
      <c r="A639" s="152" t="s">
        <v>1947</v>
      </c>
      <c r="B639" s="152" t="s">
        <v>1948</v>
      </c>
      <c r="C639" s="153" t="s">
        <v>1996</v>
      </c>
      <c r="D639" s="154" t="s">
        <v>2071</v>
      </c>
    </row>
    <row r="640" spans="1:4" x14ac:dyDescent="0.3">
      <c r="A640" s="152" t="s">
        <v>1947</v>
      </c>
      <c r="B640" s="152" t="s">
        <v>1948</v>
      </c>
      <c r="C640" s="153" t="s">
        <v>1996</v>
      </c>
      <c r="D640" s="154" t="s">
        <v>2072</v>
      </c>
    </row>
    <row r="641" spans="1:4" x14ac:dyDescent="0.3">
      <c r="A641" s="152" t="s">
        <v>1947</v>
      </c>
      <c r="B641" s="152" t="s">
        <v>1948</v>
      </c>
      <c r="C641" s="153" t="s">
        <v>1996</v>
      </c>
      <c r="D641" s="154" t="s">
        <v>2073</v>
      </c>
    </row>
    <row r="642" spans="1:4" ht="28.8" x14ac:dyDescent="0.3">
      <c r="A642" s="152" t="s">
        <v>1947</v>
      </c>
      <c r="B642" s="152" t="s">
        <v>1948</v>
      </c>
      <c r="C642" s="153" t="s">
        <v>1207</v>
      </c>
      <c r="D642" s="154" t="s">
        <v>2074</v>
      </c>
    </row>
    <row r="643" spans="1:4" x14ac:dyDescent="0.3">
      <c r="A643" s="152" t="s">
        <v>1947</v>
      </c>
      <c r="B643" s="152" t="s">
        <v>1948</v>
      </c>
      <c r="C643" s="153" t="s">
        <v>1207</v>
      </c>
      <c r="D643" s="154" t="s">
        <v>2075</v>
      </c>
    </row>
    <row r="644" spans="1:4" x14ac:dyDescent="0.3">
      <c r="A644" s="152" t="s">
        <v>1947</v>
      </c>
      <c r="B644" s="152" t="s">
        <v>1948</v>
      </c>
      <c r="C644" s="153" t="s">
        <v>1742</v>
      </c>
      <c r="D644" s="154"/>
    </row>
    <row r="645" spans="1:4" x14ac:dyDescent="0.3">
      <c r="A645" s="152" t="s">
        <v>1947</v>
      </c>
      <c r="B645" s="152" t="s">
        <v>1948</v>
      </c>
      <c r="C645" s="153" t="s">
        <v>2076</v>
      </c>
      <c r="D645" s="154" t="s">
        <v>2077</v>
      </c>
    </row>
    <row r="646" spans="1:4" x14ac:dyDescent="0.3">
      <c r="A646" s="152" t="s">
        <v>1947</v>
      </c>
      <c r="B646" s="152" t="s">
        <v>1948</v>
      </c>
      <c r="C646" s="153" t="s">
        <v>1749</v>
      </c>
      <c r="D646" s="154" t="s">
        <v>2078</v>
      </c>
    </row>
    <row r="647" spans="1:4" x14ac:dyDescent="0.3">
      <c r="A647" s="152" t="s">
        <v>1947</v>
      </c>
      <c r="B647" s="152" t="s">
        <v>1948</v>
      </c>
      <c r="C647" s="153" t="s">
        <v>1749</v>
      </c>
      <c r="D647" s="154" t="s">
        <v>2079</v>
      </c>
    </row>
    <row r="648" spans="1:4" x14ac:dyDescent="0.3">
      <c r="A648" s="152" t="s">
        <v>1947</v>
      </c>
      <c r="B648" s="152" t="s">
        <v>1948</v>
      </c>
      <c r="C648" s="153" t="s">
        <v>2080</v>
      </c>
      <c r="D648" s="154" t="s">
        <v>2081</v>
      </c>
    </row>
    <row r="649" spans="1:4" x14ac:dyDescent="0.3">
      <c r="A649" s="152" t="s">
        <v>1947</v>
      </c>
      <c r="B649" s="152" t="s">
        <v>1948</v>
      </c>
      <c r="C649" s="153" t="s">
        <v>2082</v>
      </c>
      <c r="D649" s="154" t="s">
        <v>2083</v>
      </c>
    </row>
    <row r="650" spans="1:4" x14ac:dyDescent="0.3">
      <c r="A650" s="152" t="s">
        <v>1947</v>
      </c>
      <c r="B650" s="152" t="s">
        <v>1948</v>
      </c>
      <c r="C650" s="153" t="s">
        <v>1745</v>
      </c>
      <c r="D650" s="154" t="s">
        <v>2084</v>
      </c>
    </row>
    <row r="651" spans="1:4" x14ac:dyDescent="0.3">
      <c r="A651" s="152" t="s">
        <v>1947</v>
      </c>
      <c r="B651" s="152" t="s">
        <v>1948</v>
      </c>
      <c r="C651" s="153" t="s">
        <v>1745</v>
      </c>
      <c r="D651" s="154" t="s">
        <v>2085</v>
      </c>
    </row>
    <row r="652" spans="1:4" ht="28.8" x14ac:dyDescent="0.3">
      <c r="A652" s="152" t="s">
        <v>1947</v>
      </c>
      <c r="B652" s="152" t="s">
        <v>1948</v>
      </c>
      <c r="C652" s="153" t="s">
        <v>1740</v>
      </c>
      <c r="D652" s="154" t="s">
        <v>2086</v>
      </c>
    </row>
    <row r="653" spans="1:4" x14ac:dyDescent="0.3">
      <c r="A653" s="152" t="s">
        <v>1947</v>
      </c>
      <c r="B653" s="152" t="s">
        <v>1948</v>
      </c>
      <c r="C653" s="153" t="s">
        <v>2087</v>
      </c>
      <c r="D653" s="154"/>
    </row>
    <row r="654" spans="1:4" ht="28.8" x14ac:dyDescent="0.3">
      <c r="A654" s="152" t="s">
        <v>1947</v>
      </c>
      <c r="B654" s="152" t="s">
        <v>1948</v>
      </c>
      <c r="C654" s="153" t="s">
        <v>1944</v>
      </c>
      <c r="D654" s="154" t="s">
        <v>2088</v>
      </c>
    </row>
    <row r="655" spans="1:4" x14ac:dyDescent="0.3">
      <c r="A655" s="152" t="s">
        <v>1947</v>
      </c>
      <c r="B655" s="152" t="s">
        <v>2089</v>
      </c>
      <c r="C655" s="153" t="s">
        <v>2090</v>
      </c>
      <c r="D655" s="154" t="s">
        <v>2091</v>
      </c>
    </row>
    <row r="656" spans="1:4" x14ac:dyDescent="0.3">
      <c r="A656" s="152" t="s">
        <v>1947</v>
      </c>
      <c r="B656" s="152" t="s">
        <v>2089</v>
      </c>
      <c r="C656" s="153" t="s">
        <v>2092</v>
      </c>
      <c r="D656" s="154" t="s">
        <v>2093</v>
      </c>
    </row>
    <row r="657" spans="1:4" x14ac:dyDescent="0.3">
      <c r="A657" s="152" t="s">
        <v>1947</v>
      </c>
      <c r="B657" s="152" t="s">
        <v>2089</v>
      </c>
      <c r="C657" s="153" t="s">
        <v>2094</v>
      </c>
      <c r="D657" s="154" t="s">
        <v>2095</v>
      </c>
    </row>
    <row r="658" spans="1:4" ht="28.8" x14ac:dyDescent="0.3">
      <c r="A658" s="152" t="s">
        <v>1947</v>
      </c>
      <c r="B658" s="152" t="s">
        <v>2089</v>
      </c>
      <c r="C658" s="153" t="s">
        <v>2096</v>
      </c>
      <c r="D658" s="154" t="s">
        <v>2097</v>
      </c>
    </row>
    <row r="659" spans="1:4" x14ac:dyDescent="0.3">
      <c r="A659" s="152" t="s">
        <v>1947</v>
      </c>
      <c r="B659" s="152" t="s">
        <v>2089</v>
      </c>
      <c r="C659" s="153" t="s">
        <v>2098</v>
      </c>
      <c r="D659" s="154"/>
    </row>
    <row r="660" spans="1:4" x14ac:dyDescent="0.3">
      <c r="A660" s="152" t="s">
        <v>1947</v>
      </c>
      <c r="B660" s="152" t="s">
        <v>2089</v>
      </c>
      <c r="C660" s="153" t="s">
        <v>2099</v>
      </c>
      <c r="D660" s="154" t="s">
        <v>1199</v>
      </c>
    </row>
    <row r="661" spans="1:4" x14ac:dyDescent="0.3">
      <c r="A661" s="152" t="s">
        <v>1947</v>
      </c>
      <c r="B661" s="152" t="s">
        <v>2089</v>
      </c>
      <c r="C661" s="153" t="s">
        <v>1750</v>
      </c>
      <c r="D661" s="154" t="s">
        <v>2100</v>
      </c>
    </row>
    <row r="662" spans="1:4" x14ac:dyDescent="0.3">
      <c r="A662" s="152" t="s">
        <v>1947</v>
      </c>
      <c r="B662" s="152" t="s">
        <v>2089</v>
      </c>
      <c r="C662" s="153" t="s">
        <v>2101</v>
      </c>
      <c r="D662" s="154"/>
    </row>
    <row r="663" spans="1:4" x14ac:dyDescent="0.3">
      <c r="A663" s="152" t="s">
        <v>1947</v>
      </c>
      <c r="B663" s="152" t="s">
        <v>2089</v>
      </c>
      <c r="C663" s="153" t="s">
        <v>2102</v>
      </c>
      <c r="D663" s="154" t="s">
        <v>2103</v>
      </c>
    </row>
    <row r="664" spans="1:4" x14ac:dyDescent="0.3">
      <c r="A664" s="152" t="s">
        <v>1947</v>
      </c>
      <c r="B664" s="152" t="s">
        <v>2089</v>
      </c>
      <c r="C664" s="153" t="s">
        <v>2104</v>
      </c>
      <c r="D664" s="154" t="s">
        <v>2105</v>
      </c>
    </row>
    <row r="665" spans="1:4" x14ac:dyDescent="0.3">
      <c r="A665" s="152" t="s">
        <v>1947</v>
      </c>
      <c r="B665" s="152" t="s">
        <v>2089</v>
      </c>
      <c r="C665" s="153" t="s">
        <v>2104</v>
      </c>
      <c r="D665" s="154" t="s">
        <v>2106</v>
      </c>
    </row>
    <row r="666" spans="1:4" x14ac:dyDescent="0.3">
      <c r="A666" s="152" t="s">
        <v>1947</v>
      </c>
      <c r="B666" s="152" t="s">
        <v>2089</v>
      </c>
      <c r="C666" s="153" t="s">
        <v>2104</v>
      </c>
      <c r="D666" s="154" t="s">
        <v>2107</v>
      </c>
    </row>
    <row r="667" spans="1:4" x14ac:dyDescent="0.3">
      <c r="A667" s="152" t="s">
        <v>1947</v>
      </c>
      <c r="B667" s="152" t="s">
        <v>2089</v>
      </c>
      <c r="C667" s="153" t="s">
        <v>2108</v>
      </c>
      <c r="D667" s="154" t="s">
        <v>2109</v>
      </c>
    </row>
    <row r="668" spans="1:4" x14ac:dyDescent="0.3">
      <c r="A668" s="152" t="s">
        <v>1947</v>
      </c>
      <c r="B668" s="152" t="s">
        <v>2089</v>
      </c>
      <c r="C668" s="153" t="s">
        <v>1043</v>
      </c>
      <c r="D668" s="154" t="s">
        <v>2110</v>
      </c>
    </row>
    <row r="669" spans="1:4" x14ac:dyDescent="0.3">
      <c r="A669" s="152" t="s">
        <v>1947</v>
      </c>
      <c r="B669" s="152" t="s">
        <v>2089</v>
      </c>
      <c r="C669" s="153" t="s">
        <v>1751</v>
      </c>
      <c r="D669" s="154" t="s">
        <v>2111</v>
      </c>
    </row>
    <row r="670" spans="1:4" ht="43.2" x14ac:dyDescent="0.3">
      <c r="A670" s="152" t="s">
        <v>1947</v>
      </c>
      <c r="B670" s="152" t="s">
        <v>2089</v>
      </c>
      <c r="C670" s="153" t="s">
        <v>1752</v>
      </c>
      <c r="D670" s="154" t="s">
        <v>2112</v>
      </c>
    </row>
    <row r="671" spans="1:4" x14ac:dyDescent="0.3">
      <c r="A671" s="152" t="s">
        <v>1947</v>
      </c>
      <c r="B671" s="152" t="s">
        <v>2089</v>
      </c>
      <c r="C671" s="153" t="s">
        <v>2113</v>
      </c>
      <c r="D671" s="154" t="s">
        <v>2114</v>
      </c>
    </row>
    <row r="672" spans="1:4" x14ac:dyDescent="0.3">
      <c r="A672" s="152" t="s">
        <v>1947</v>
      </c>
      <c r="B672" s="152" t="s">
        <v>2089</v>
      </c>
      <c r="C672" s="153" t="s">
        <v>1754</v>
      </c>
      <c r="D672" s="154" t="s">
        <v>1199</v>
      </c>
    </row>
    <row r="673" spans="1:4" x14ac:dyDescent="0.3">
      <c r="A673" s="152" t="s">
        <v>1947</v>
      </c>
      <c r="B673" s="152" t="s">
        <v>2089</v>
      </c>
      <c r="C673" s="153" t="s">
        <v>2115</v>
      </c>
      <c r="D673" s="154" t="s">
        <v>2116</v>
      </c>
    </row>
    <row r="674" spans="1:4" x14ac:dyDescent="0.3">
      <c r="A674" s="152" t="s">
        <v>1947</v>
      </c>
      <c r="B674" s="152" t="s">
        <v>2089</v>
      </c>
      <c r="C674" s="153" t="s">
        <v>2117</v>
      </c>
      <c r="D674" s="154"/>
    </row>
    <row r="675" spans="1:4" x14ac:dyDescent="0.3">
      <c r="A675" s="152" t="s">
        <v>1947</v>
      </c>
      <c r="B675" s="152" t="s">
        <v>2089</v>
      </c>
      <c r="C675" s="153" t="s">
        <v>2117</v>
      </c>
      <c r="D675" s="154" t="s">
        <v>2118</v>
      </c>
    </row>
    <row r="676" spans="1:4" ht="28.8" x14ac:dyDescent="0.3">
      <c r="A676" s="152" t="s">
        <v>1947</v>
      </c>
      <c r="B676" s="152" t="s">
        <v>2089</v>
      </c>
      <c r="C676" s="153" t="s">
        <v>2119</v>
      </c>
      <c r="D676" s="154" t="s">
        <v>2120</v>
      </c>
    </row>
    <row r="677" spans="1:4" x14ac:dyDescent="0.3">
      <c r="A677" s="152" t="s">
        <v>1947</v>
      </c>
      <c r="B677" s="152" t="s">
        <v>2089</v>
      </c>
      <c r="C677" s="153" t="s">
        <v>2121</v>
      </c>
      <c r="D677" s="154" t="s">
        <v>1199</v>
      </c>
    </row>
    <row r="678" spans="1:4" x14ac:dyDescent="0.3">
      <c r="A678" s="152" t="s">
        <v>1947</v>
      </c>
      <c r="B678" s="152" t="s">
        <v>2122</v>
      </c>
      <c r="C678" s="153" t="s">
        <v>1943</v>
      </c>
      <c r="D678" s="154" t="s">
        <v>2123</v>
      </c>
    </row>
    <row r="679" spans="1:4" x14ac:dyDescent="0.3">
      <c r="A679" s="152" t="s">
        <v>1947</v>
      </c>
      <c r="B679" s="152" t="s">
        <v>2122</v>
      </c>
      <c r="C679" s="153" t="s">
        <v>2124</v>
      </c>
      <c r="D679" s="154" t="s">
        <v>2125</v>
      </c>
    </row>
    <row r="680" spans="1:4" x14ac:dyDescent="0.3">
      <c r="A680" s="152" t="s">
        <v>1947</v>
      </c>
      <c r="B680" s="152" t="s">
        <v>2122</v>
      </c>
      <c r="C680" s="153" t="s">
        <v>2126</v>
      </c>
      <c r="D680" s="154" t="s">
        <v>1411</v>
      </c>
    </row>
    <row r="681" spans="1:4" x14ac:dyDescent="0.3">
      <c r="A681" s="152" t="s">
        <v>1947</v>
      </c>
      <c r="B681" s="152" t="s">
        <v>2122</v>
      </c>
      <c r="C681" s="153" t="s">
        <v>2127</v>
      </c>
      <c r="D681" s="154" t="s">
        <v>2128</v>
      </c>
    </row>
    <row r="682" spans="1:4" ht="28.8" x14ac:dyDescent="0.3">
      <c r="A682" s="152" t="s">
        <v>1947</v>
      </c>
      <c r="B682" s="152" t="s">
        <v>2122</v>
      </c>
      <c r="C682" s="153" t="s">
        <v>2129</v>
      </c>
      <c r="D682" s="154" t="s">
        <v>2130</v>
      </c>
    </row>
    <row r="683" spans="1:4" x14ac:dyDescent="0.3">
      <c r="A683" s="152" t="s">
        <v>1947</v>
      </c>
      <c r="B683" s="152" t="s">
        <v>2122</v>
      </c>
      <c r="C683" s="153" t="s">
        <v>2131</v>
      </c>
      <c r="D683" s="154" t="s">
        <v>2132</v>
      </c>
    </row>
    <row r="684" spans="1:4" x14ac:dyDescent="0.3">
      <c r="A684" s="152" t="s">
        <v>1947</v>
      </c>
      <c r="B684" s="152" t="s">
        <v>2122</v>
      </c>
      <c r="C684" s="153" t="s">
        <v>2133</v>
      </c>
      <c r="D684" s="154"/>
    </row>
    <row r="685" spans="1:4" x14ac:dyDescent="0.3">
      <c r="A685" s="152" t="s">
        <v>1947</v>
      </c>
      <c r="B685" s="152" t="s">
        <v>2122</v>
      </c>
      <c r="C685" s="153" t="s">
        <v>2134</v>
      </c>
      <c r="D685" s="154"/>
    </row>
    <row r="686" spans="1:4" ht="28.8" x14ac:dyDescent="0.3">
      <c r="A686" s="152" t="s">
        <v>1947</v>
      </c>
      <c r="B686" s="152" t="s">
        <v>2122</v>
      </c>
      <c r="C686" s="153" t="s">
        <v>1945</v>
      </c>
      <c r="D686" s="154" t="s">
        <v>2135</v>
      </c>
    </row>
    <row r="687" spans="1:4" ht="28.8" x14ac:dyDescent="0.3">
      <c r="A687" s="152" t="s">
        <v>1947</v>
      </c>
      <c r="B687" s="152" t="s">
        <v>2122</v>
      </c>
      <c r="C687" s="153" t="s">
        <v>1945</v>
      </c>
      <c r="D687" s="154" t="s">
        <v>2136</v>
      </c>
    </row>
    <row r="688" spans="1:4" ht="28.8" x14ac:dyDescent="0.3">
      <c r="A688" s="152" t="s">
        <v>1947</v>
      </c>
      <c r="B688" s="152" t="s">
        <v>2122</v>
      </c>
      <c r="C688" s="153" t="s">
        <v>2137</v>
      </c>
      <c r="D688" s="154" t="s">
        <v>2138</v>
      </c>
    </row>
    <row r="689" spans="1:4" x14ac:dyDescent="0.3">
      <c r="A689" s="152" t="s">
        <v>1947</v>
      </c>
      <c r="B689" s="152" t="s">
        <v>2122</v>
      </c>
      <c r="C689" s="153" t="s">
        <v>2139</v>
      </c>
      <c r="D689" s="154" t="s">
        <v>2140</v>
      </c>
    </row>
    <row r="690" spans="1:4" x14ac:dyDescent="0.3">
      <c r="A690" s="152" t="s">
        <v>1947</v>
      </c>
      <c r="B690" s="152" t="s">
        <v>2122</v>
      </c>
      <c r="C690" s="153" t="s">
        <v>2141</v>
      </c>
      <c r="D690" s="154" t="s">
        <v>2142</v>
      </c>
    </row>
    <row r="691" spans="1:4" x14ac:dyDescent="0.3">
      <c r="A691" s="152" t="s">
        <v>1947</v>
      </c>
      <c r="B691" s="152" t="s">
        <v>2122</v>
      </c>
      <c r="C691" s="153" t="s">
        <v>2143</v>
      </c>
      <c r="D691" s="154" t="s">
        <v>2144</v>
      </c>
    </row>
    <row r="692" spans="1:4" x14ac:dyDescent="0.3">
      <c r="A692" s="152" t="s">
        <v>1947</v>
      </c>
      <c r="B692" s="152" t="s">
        <v>2145</v>
      </c>
      <c r="C692" s="153" t="s">
        <v>2146</v>
      </c>
      <c r="D692" s="154" t="s">
        <v>2147</v>
      </c>
    </row>
    <row r="693" spans="1:4" x14ac:dyDescent="0.3">
      <c r="A693" s="152" t="s">
        <v>1947</v>
      </c>
      <c r="B693" s="152" t="s">
        <v>2145</v>
      </c>
      <c r="C693" s="153" t="s">
        <v>2148</v>
      </c>
      <c r="D693" s="154" t="s">
        <v>2149</v>
      </c>
    </row>
    <row r="694" spans="1:4" x14ac:dyDescent="0.3">
      <c r="A694" s="152" t="s">
        <v>1947</v>
      </c>
      <c r="B694" s="152" t="s">
        <v>2145</v>
      </c>
      <c r="C694" s="153" t="s">
        <v>2150</v>
      </c>
      <c r="D694" s="154" t="s">
        <v>2151</v>
      </c>
    </row>
    <row r="695" spans="1:4" x14ac:dyDescent="0.3">
      <c r="A695" s="152" t="s">
        <v>1947</v>
      </c>
      <c r="B695" s="152" t="s">
        <v>2145</v>
      </c>
      <c r="C695" s="153" t="s">
        <v>2152</v>
      </c>
      <c r="D695" s="154" t="s">
        <v>2153</v>
      </c>
    </row>
    <row r="696" spans="1:4" ht="28.8" x14ac:dyDescent="0.3">
      <c r="A696" s="152" t="s">
        <v>1947</v>
      </c>
      <c r="B696" s="152" t="s">
        <v>2145</v>
      </c>
      <c r="C696" s="153" t="s">
        <v>2154</v>
      </c>
      <c r="D696" s="154" t="s">
        <v>2155</v>
      </c>
    </row>
    <row r="697" spans="1:4" ht="28.8" x14ac:dyDescent="0.3">
      <c r="A697" s="152" t="s">
        <v>1947</v>
      </c>
      <c r="B697" s="152" t="s">
        <v>2145</v>
      </c>
      <c r="C697" s="153" t="s">
        <v>2154</v>
      </c>
      <c r="D697" s="154" t="s">
        <v>2156</v>
      </c>
    </row>
    <row r="698" spans="1:4" ht="28.8" x14ac:dyDescent="0.3">
      <c r="A698" s="152" t="s">
        <v>1947</v>
      </c>
      <c r="B698" s="152" t="s">
        <v>2145</v>
      </c>
      <c r="C698" s="153" t="s">
        <v>2154</v>
      </c>
      <c r="D698" s="154" t="s">
        <v>2157</v>
      </c>
    </row>
    <row r="699" spans="1:4" ht="28.8" x14ac:dyDescent="0.3">
      <c r="A699" s="152" t="s">
        <v>1947</v>
      </c>
      <c r="B699" s="152" t="s">
        <v>2145</v>
      </c>
      <c r="C699" s="153" t="s">
        <v>2154</v>
      </c>
      <c r="D699" s="154" t="s">
        <v>2158</v>
      </c>
    </row>
    <row r="700" spans="1:4" x14ac:dyDescent="0.3">
      <c r="A700" s="152" t="s">
        <v>1947</v>
      </c>
      <c r="B700" s="152" t="s">
        <v>2145</v>
      </c>
      <c r="C700" s="153" t="s">
        <v>2159</v>
      </c>
      <c r="D700" s="154" t="s">
        <v>2160</v>
      </c>
    </row>
    <row r="701" spans="1:4" x14ac:dyDescent="0.3">
      <c r="A701" s="152" t="s">
        <v>1947</v>
      </c>
      <c r="B701" s="152" t="s">
        <v>2145</v>
      </c>
      <c r="C701" s="153" t="s">
        <v>2159</v>
      </c>
      <c r="D701" s="154" t="s">
        <v>2161</v>
      </c>
    </row>
    <row r="702" spans="1:4" x14ac:dyDescent="0.3">
      <c r="A702" s="152" t="s">
        <v>1947</v>
      </c>
      <c r="B702" s="152" t="s">
        <v>2145</v>
      </c>
      <c r="C702" s="153" t="s">
        <v>2159</v>
      </c>
      <c r="D702" s="154" t="s">
        <v>2162</v>
      </c>
    </row>
    <row r="703" spans="1:4" ht="28.8" x14ac:dyDescent="0.3">
      <c r="A703" s="152" t="s">
        <v>1947</v>
      </c>
      <c r="B703" s="152" t="s">
        <v>2145</v>
      </c>
      <c r="C703" s="153" t="s">
        <v>2159</v>
      </c>
      <c r="D703" s="154" t="s">
        <v>2163</v>
      </c>
    </row>
    <row r="704" spans="1:4" ht="28.8" x14ac:dyDescent="0.3">
      <c r="A704" s="152" t="s">
        <v>1947</v>
      </c>
      <c r="B704" s="152" t="s">
        <v>2145</v>
      </c>
      <c r="C704" s="153" t="s">
        <v>2164</v>
      </c>
      <c r="D704" s="154" t="s">
        <v>2165</v>
      </c>
    </row>
    <row r="705" spans="1:4" x14ac:dyDescent="0.3">
      <c r="A705" s="152" t="s">
        <v>1947</v>
      </c>
      <c r="B705" s="152" t="s">
        <v>2145</v>
      </c>
      <c r="C705" s="153" t="s">
        <v>2166</v>
      </c>
      <c r="D705" s="154" t="s">
        <v>2167</v>
      </c>
    </row>
    <row r="706" spans="1:4" x14ac:dyDescent="0.3">
      <c r="A706" s="152" t="s">
        <v>1947</v>
      </c>
      <c r="B706" s="152" t="s">
        <v>2145</v>
      </c>
      <c r="C706" s="153" t="s">
        <v>2168</v>
      </c>
      <c r="D706" s="154" t="s">
        <v>2169</v>
      </c>
    </row>
    <row r="707" spans="1:4" x14ac:dyDescent="0.3">
      <c r="A707" s="152" t="s">
        <v>1947</v>
      </c>
      <c r="B707" s="152" t="s">
        <v>2145</v>
      </c>
      <c r="C707" s="153" t="s">
        <v>2170</v>
      </c>
      <c r="D707" s="154" t="s">
        <v>2171</v>
      </c>
    </row>
    <row r="708" spans="1:4" ht="57.6" x14ac:dyDescent="0.3">
      <c r="A708" s="152" t="s">
        <v>1947</v>
      </c>
      <c r="B708" s="152" t="s">
        <v>2145</v>
      </c>
      <c r="C708" s="153" t="s">
        <v>2172</v>
      </c>
      <c r="D708" s="154" t="s">
        <v>2173</v>
      </c>
    </row>
    <row r="709" spans="1:4" ht="28.8" x14ac:dyDescent="0.3">
      <c r="A709" s="152" t="s">
        <v>1947</v>
      </c>
      <c r="B709" s="152" t="s">
        <v>2145</v>
      </c>
      <c r="C709" s="153" t="s">
        <v>2174</v>
      </c>
      <c r="D709" s="154" t="s">
        <v>2175</v>
      </c>
    </row>
    <row r="710" spans="1:4" ht="28.8" x14ac:dyDescent="0.3">
      <c r="A710" s="152" t="s">
        <v>1947</v>
      </c>
      <c r="B710" s="152" t="s">
        <v>2145</v>
      </c>
      <c r="C710" s="153" t="s">
        <v>2174</v>
      </c>
      <c r="D710" s="154" t="s">
        <v>2176</v>
      </c>
    </row>
    <row r="711" spans="1:4" ht="28.8" x14ac:dyDescent="0.3">
      <c r="A711" s="152" t="s">
        <v>1947</v>
      </c>
      <c r="B711" s="152" t="s">
        <v>2145</v>
      </c>
      <c r="C711" s="153" t="s">
        <v>2177</v>
      </c>
      <c r="D711" s="154" t="s">
        <v>2178</v>
      </c>
    </row>
    <row r="712" spans="1:4" x14ac:dyDescent="0.3">
      <c r="A712" s="152" t="s">
        <v>1947</v>
      </c>
      <c r="B712" s="152" t="s">
        <v>2145</v>
      </c>
      <c r="C712" s="153" t="s">
        <v>2179</v>
      </c>
      <c r="D712" s="154" t="s">
        <v>2180</v>
      </c>
    </row>
    <row r="713" spans="1:4" x14ac:dyDescent="0.3">
      <c r="A713" s="152" t="s">
        <v>1947</v>
      </c>
      <c r="B713" s="152" t="s">
        <v>2145</v>
      </c>
      <c r="C713" s="153" t="s">
        <v>2181</v>
      </c>
      <c r="D713" s="154"/>
    </row>
    <row r="714" spans="1:4" x14ac:dyDescent="0.3">
      <c r="A714" s="152" t="s">
        <v>1947</v>
      </c>
      <c r="B714" s="152" t="s">
        <v>2145</v>
      </c>
      <c r="C714" s="153" t="s">
        <v>2182</v>
      </c>
      <c r="D714" s="154"/>
    </row>
    <row r="715" spans="1:4" x14ac:dyDescent="0.3">
      <c r="A715" s="152" t="s">
        <v>1947</v>
      </c>
      <c r="B715" s="152" t="s">
        <v>2145</v>
      </c>
      <c r="C715" s="153" t="s">
        <v>2182</v>
      </c>
      <c r="D715" s="154" t="s">
        <v>2183</v>
      </c>
    </row>
    <row r="716" spans="1:4" x14ac:dyDescent="0.3">
      <c r="A716" s="152" t="s">
        <v>1947</v>
      </c>
      <c r="B716" s="152" t="s">
        <v>2145</v>
      </c>
      <c r="C716" s="153" t="s">
        <v>2182</v>
      </c>
      <c r="D716" s="154" t="s">
        <v>2184</v>
      </c>
    </row>
    <row r="717" spans="1:4" x14ac:dyDescent="0.3">
      <c r="A717" s="152" t="s">
        <v>1947</v>
      </c>
      <c r="B717" s="152" t="s">
        <v>2145</v>
      </c>
      <c r="C717" s="153" t="s">
        <v>2185</v>
      </c>
      <c r="D717" s="154"/>
    </row>
    <row r="718" spans="1:4" x14ac:dyDescent="0.3">
      <c r="A718" s="152" t="s">
        <v>1947</v>
      </c>
      <c r="B718" s="152" t="s">
        <v>2145</v>
      </c>
      <c r="C718" s="153" t="s">
        <v>2186</v>
      </c>
      <c r="D718" s="154" t="s">
        <v>1958</v>
      </c>
    </row>
    <row r="719" spans="1:4" x14ac:dyDescent="0.3">
      <c r="A719" s="152" t="s">
        <v>1947</v>
      </c>
      <c r="B719" s="152" t="s">
        <v>2145</v>
      </c>
      <c r="C719" s="153" t="s">
        <v>2187</v>
      </c>
      <c r="D719" s="154"/>
    </row>
    <row r="720" spans="1:4" ht="28.8" x14ac:dyDescent="0.3">
      <c r="A720" s="152" t="s">
        <v>1947</v>
      </c>
      <c r="B720" s="152" t="s">
        <v>2145</v>
      </c>
      <c r="C720" s="153" t="s">
        <v>2151</v>
      </c>
      <c r="D720" s="154" t="s">
        <v>2188</v>
      </c>
    </row>
    <row r="721" spans="1:4" x14ac:dyDescent="0.3">
      <c r="A721" s="152" t="s">
        <v>1947</v>
      </c>
      <c r="B721" s="152" t="s">
        <v>2145</v>
      </c>
      <c r="C721" s="153" t="s">
        <v>2151</v>
      </c>
      <c r="D721" s="154" t="s">
        <v>2189</v>
      </c>
    </row>
    <row r="722" spans="1:4" x14ac:dyDescent="0.3">
      <c r="A722" s="152" t="s">
        <v>1947</v>
      </c>
      <c r="B722" s="152" t="s">
        <v>2145</v>
      </c>
      <c r="C722" s="153" t="s">
        <v>2151</v>
      </c>
      <c r="D722" s="154" t="s">
        <v>2190</v>
      </c>
    </row>
    <row r="723" spans="1:4" x14ac:dyDescent="0.3">
      <c r="A723" s="152" t="s">
        <v>1947</v>
      </c>
      <c r="B723" s="152" t="s">
        <v>2145</v>
      </c>
      <c r="C723" s="153" t="s">
        <v>2151</v>
      </c>
      <c r="D723" s="154" t="s">
        <v>2191</v>
      </c>
    </row>
    <row r="724" spans="1:4" x14ac:dyDescent="0.3">
      <c r="A724" s="152" t="s">
        <v>1947</v>
      </c>
      <c r="B724" s="152" t="s">
        <v>2145</v>
      </c>
      <c r="C724" s="153" t="s">
        <v>2192</v>
      </c>
      <c r="D724" s="154" t="s">
        <v>2193</v>
      </c>
    </row>
    <row r="725" spans="1:4" x14ac:dyDescent="0.3">
      <c r="A725" s="152" t="s">
        <v>1947</v>
      </c>
      <c r="B725" s="152" t="s">
        <v>2145</v>
      </c>
      <c r="C725" s="153" t="s">
        <v>2192</v>
      </c>
      <c r="D725" s="154" t="s">
        <v>2194</v>
      </c>
    </row>
    <row r="726" spans="1:4" x14ac:dyDescent="0.3">
      <c r="A726" s="152" t="s">
        <v>1947</v>
      </c>
      <c r="B726" s="152" t="s">
        <v>2145</v>
      </c>
      <c r="C726" s="153" t="s">
        <v>2192</v>
      </c>
      <c r="D726" s="154" t="s">
        <v>2195</v>
      </c>
    </row>
    <row r="727" spans="1:4" ht="28.8" x14ac:dyDescent="0.3">
      <c r="A727" s="152" t="s">
        <v>1947</v>
      </c>
      <c r="B727" s="152" t="s">
        <v>2145</v>
      </c>
      <c r="C727" s="153" t="s">
        <v>2151</v>
      </c>
      <c r="D727" s="154" t="s">
        <v>2196</v>
      </c>
    </row>
    <row r="728" spans="1:4" ht="28.8" x14ac:dyDescent="0.3">
      <c r="A728" s="152" t="s">
        <v>1947</v>
      </c>
      <c r="B728" s="152" t="s">
        <v>2145</v>
      </c>
      <c r="C728" s="153" t="s">
        <v>2151</v>
      </c>
      <c r="D728" s="154" t="s">
        <v>2197</v>
      </c>
    </row>
    <row r="729" spans="1:4" ht="28.8" x14ac:dyDescent="0.3">
      <c r="A729" s="152" t="s">
        <v>1947</v>
      </c>
      <c r="B729" s="152" t="s">
        <v>2145</v>
      </c>
      <c r="C729" s="153" t="s">
        <v>2151</v>
      </c>
      <c r="D729" s="154" t="s">
        <v>2198</v>
      </c>
    </row>
    <row r="730" spans="1:4" x14ac:dyDescent="0.3">
      <c r="A730" s="152" t="s">
        <v>1947</v>
      </c>
      <c r="B730" s="152" t="s">
        <v>2145</v>
      </c>
      <c r="C730" s="153" t="s">
        <v>2151</v>
      </c>
      <c r="D730" s="154" t="s">
        <v>2199</v>
      </c>
    </row>
    <row r="731" spans="1:4" x14ac:dyDescent="0.3">
      <c r="A731" s="152" t="s">
        <v>1947</v>
      </c>
      <c r="B731" s="152" t="s">
        <v>2145</v>
      </c>
      <c r="C731" s="153" t="s">
        <v>2151</v>
      </c>
      <c r="D731" s="154" t="s">
        <v>2200</v>
      </c>
    </row>
    <row r="732" spans="1:4" ht="28.8" x14ac:dyDescent="0.3">
      <c r="A732" s="152" t="s">
        <v>1947</v>
      </c>
      <c r="B732" s="152" t="s">
        <v>2145</v>
      </c>
      <c r="C732" s="153" t="s">
        <v>2151</v>
      </c>
      <c r="D732" s="154" t="s">
        <v>2201</v>
      </c>
    </row>
    <row r="733" spans="1:4" ht="28.8" x14ac:dyDescent="0.3">
      <c r="A733" s="152" t="s">
        <v>1947</v>
      </c>
      <c r="B733" s="152" t="s">
        <v>2145</v>
      </c>
      <c r="C733" s="153" t="s">
        <v>2151</v>
      </c>
      <c r="D733" s="154" t="s">
        <v>2202</v>
      </c>
    </row>
    <row r="734" spans="1:4" ht="28.8" x14ac:dyDescent="0.3">
      <c r="A734" s="152" t="s">
        <v>1947</v>
      </c>
      <c r="B734" s="152" t="s">
        <v>2145</v>
      </c>
      <c r="C734" s="153" t="s">
        <v>2151</v>
      </c>
      <c r="D734" s="154" t="s">
        <v>2203</v>
      </c>
    </row>
    <row r="735" spans="1:4" ht="28.8" x14ac:dyDescent="0.3">
      <c r="A735" s="152" t="s">
        <v>1947</v>
      </c>
      <c r="B735" s="152" t="s">
        <v>2145</v>
      </c>
      <c r="C735" s="153" t="s">
        <v>2151</v>
      </c>
      <c r="D735" s="154" t="s">
        <v>2204</v>
      </c>
    </row>
    <row r="736" spans="1:4" ht="43.2" x14ac:dyDescent="0.3">
      <c r="A736" s="152" t="s">
        <v>1947</v>
      </c>
      <c r="B736" s="152" t="s">
        <v>2145</v>
      </c>
      <c r="C736" s="153" t="s">
        <v>2151</v>
      </c>
      <c r="D736" s="154" t="s">
        <v>2205</v>
      </c>
    </row>
    <row r="737" spans="1:4" ht="28.8" x14ac:dyDescent="0.3">
      <c r="A737" s="152" t="s">
        <v>1947</v>
      </c>
      <c r="B737" s="152" t="s">
        <v>2145</v>
      </c>
      <c r="C737" s="153" t="s">
        <v>2151</v>
      </c>
      <c r="D737" s="154" t="s">
        <v>2206</v>
      </c>
    </row>
    <row r="738" spans="1:4" ht="28.8" x14ac:dyDescent="0.3">
      <c r="A738" s="152" t="s">
        <v>1947</v>
      </c>
      <c r="B738" s="152" t="s">
        <v>2145</v>
      </c>
      <c r="C738" s="153" t="s">
        <v>2151</v>
      </c>
      <c r="D738" s="154" t="s">
        <v>2207</v>
      </c>
    </row>
    <row r="739" spans="1:4" ht="28.8" x14ac:dyDescent="0.3">
      <c r="A739" s="152" t="s">
        <v>1947</v>
      </c>
      <c r="B739" s="152" t="s">
        <v>2145</v>
      </c>
      <c r="C739" s="153" t="s">
        <v>2151</v>
      </c>
      <c r="D739" s="154" t="s">
        <v>2208</v>
      </c>
    </row>
    <row r="740" spans="1:4" ht="43.2" x14ac:dyDescent="0.3">
      <c r="A740" s="152" t="s">
        <v>1947</v>
      </c>
      <c r="B740" s="152" t="s">
        <v>2145</v>
      </c>
      <c r="C740" s="153" t="s">
        <v>2151</v>
      </c>
      <c r="D740" s="154" t="s">
        <v>2209</v>
      </c>
    </row>
    <row r="741" spans="1:4" x14ac:dyDescent="0.3">
      <c r="A741" s="152" t="s">
        <v>1947</v>
      </c>
      <c r="B741" s="152" t="s">
        <v>2145</v>
      </c>
      <c r="C741" s="153" t="s">
        <v>2210</v>
      </c>
      <c r="D741" s="154"/>
    </row>
    <row r="742" spans="1:4" x14ac:dyDescent="0.3">
      <c r="A742" s="152" t="s">
        <v>1947</v>
      </c>
      <c r="B742" s="152" t="s">
        <v>2145</v>
      </c>
      <c r="C742" s="153" t="s">
        <v>2211</v>
      </c>
      <c r="D742" s="154"/>
    </row>
    <row r="743" spans="1:4" x14ac:dyDescent="0.3">
      <c r="A743" s="152" t="s">
        <v>1947</v>
      </c>
      <c r="B743" s="152" t="s">
        <v>2145</v>
      </c>
      <c r="C743" s="153" t="s">
        <v>2212</v>
      </c>
      <c r="D743" s="154" t="s">
        <v>1744</v>
      </c>
    </row>
    <row r="744" spans="1:4" x14ac:dyDescent="0.3">
      <c r="A744" s="152" t="s">
        <v>1947</v>
      </c>
      <c r="B744" s="152" t="s">
        <v>2145</v>
      </c>
      <c r="C744" s="153" t="s">
        <v>2213</v>
      </c>
      <c r="D744" s="154" t="s">
        <v>2214</v>
      </c>
    </row>
    <row r="745" spans="1:4" x14ac:dyDescent="0.3">
      <c r="A745" s="152" t="s">
        <v>1947</v>
      </c>
      <c r="B745" s="152" t="s">
        <v>2145</v>
      </c>
      <c r="C745" s="153" t="s">
        <v>2215</v>
      </c>
      <c r="D745" s="154" t="s">
        <v>2216</v>
      </c>
    </row>
    <row r="746" spans="1:4" x14ac:dyDescent="0.3">
      <c r="A746" s="152" t="s">
        <v>1947</v>
      </c>
      <c r="B746" s="152" t="s">
        <v>2145</v>
      </c>
      <c r="C746" s="153" t="s">
        <v>2217</v>
      </c>
      <c r="D746" s="154"/>
    </row>
    <row r="747" spans="1:4" x14ac:dyDescent="0.3">
      <c r="A747" s="152" t="s">
        <v>1947</v>
      </c>
      <c r="B747" s="152" t="s">
        <v>2145</v>
      </c>
      <c r="C747" s="153" t="s">
        <v>2218</v>
      </c>
      <c r="D747" s="154" t="s">
        <v>21</v>
      </c>
    </row>
    <row r="748" spans="1:4" x14ac:dyDescent="0.3">
      <c r="A748" s="152" t="s">
        <v>1947</v>
      </c>
      <c r="B748" s="152" t="s">
        <v>2145</v>
      </c>
      <c r="C748" s="153" t="s">
        <v>2219</v>
      </c>
      <c r="D748" s="154"/>
    </row>
    <row r="749" spans="1:4" x14ac:dyDescent="0.3">
      <c r="A749" s="152" t="s">
        <v>1947</v>
      </c>
      <c r="B749" s="152" t="s">
        <v>2145</v>
      </c>
      <c r="C749" s="153" t="s">
        <v>2220</v>
      </c>
      <c r="D749" s="154"/>
    </row>
    <row r="750" spans="1:4" x14ac:dyDescent="0.3">
      <c r="A750" s="152" t="s">
        <v>1947</v>
      </c>
      <c r="B750" s="152" t="s">
        <v>2145</v>
      </c>
      <c r="C750" s="153" t="s">
        <v>2221</v>
      </c>
      <c r="D750" s="154" t="s">
        <v>2222</v>
      </c>
    </row>
    <row r="751" spans="1:4" x14ac:dyDescent="0.3">
      <c r="A751" s="152" t="s">
        <v>1947</v>
      </c>
      <c r="B751" s="152" t="s">
        <v>2145</v>
      </c>
      <c r="C751" s="153" t="s">
        <v>1746</v>
      </c>
      <c r="D751" s="154"/>
    </row>
    <row r="752" spans="1:4" x14ac:dyDescent="0.3">
      <c r="A752" s="152" t="s">
        <v>1947</v>
      </c>
      <c r="B752" s="152" t="s">
        <v>2145</v>
      </c>
      <c r="C752" s="153" t="s">
        <v>2223</v>
      </c>
      <c r="D752" s="154" t="s">
        <v>2224</v>
      </c>
    </row>
    <row r="753" spans="1:4" x14ac:dyDescent="0.3">
      <c r="A753" s="152" t="s">
        <v>1947</v>
      </c>
      <c r="B753" s="152" t="s">
        <v>2145</v>
      </c>
      <c r="C753" s="153" t="s">
        <v>2223</v>
      </c>
      <c r="D753" s="154" t="s">
        <v>2225</v>
      </c>
    </row>
    <row r="754" spans="1:4" ht="28.8" x14ac:dyDescent="0.3">
      <c r="A754" s="152" t="s">
        <v>1947</v>
      </c>
      <c r="B754" s="152" t="s">
        <v>2145</v>
      </c>
      <c r="C754" s="153" t="s">
        <v>2226</v>
      </c>
      <c r="D754" s="154" t="s">
        <v>2227</v>
      </c>
    </row>
    <row r="755" spans="1:4" x14ac:dyDescent="0.3">
      <c r="A755" s="152" t="s">
        <v>1947</v>
      </c>
      <c r="B755" s="152" t="s">
        <v>2145</v>
      </c>
      <c r="C755" s="153" t="s">
        <v>2228</v>
      </c>
      <c r="D755" s="154" t="s">
        <v>2229</v>
      </c>
    </row>
    <row r="756" spans="1:4" x14ac:dyDescent="0.3">
      <c r="A756" s="152" t="s">
        <v>1947</v>
      </c>
      <c r="B756" s="152" t="s">
        <v>2145</v>
      </c>
      <c r="C756" s="153" t="s">
        <v>2230</v>
      </c>
      <c r="D756" s="154"/>
    </row>
    <row r="757" spans="1:4" x14ac:dyDescent="0.3">
      <c r="A757" s="152" t="s">
        <v>1947</v>
      </c>
      <c r="B757" s="152" t="s">
        <v>2145</v>
      </c>
      <c r="C757" s="153" t="s">
        <v>2231</v>
      </c>
      <c r="D757" s="154" t="s">
        <v>1741</v>
      </c>
    </row>
    <row r="758" spans="1:4" x14ac:dyDescent="0.3">
      <c r="A758" s="152" t="s">
        <v>1947</v>
      </c>
      <c r="B758" s="152" t="s">
        <v>2145</v>
      </c>
      <c r="C758" s="153" t="s">
        <v>2232</v>
      </c>
      <c r="D758" s="154"/>
    </row>
    <row r="759" spans="1:4" x14ac:dyDescent="0.3">
      <c r="A759" s="152" t="s">
        <v>1947</v>
      </c>
      <c r="B759" s="152" t="s">
        <v>2145</v>
      </c>
      <c r="C759" s="153" t="s">
        <v>2233</v>
      </c>
      <c r="D759" s="154"/>
    </row>
    <row r="760" spans="1:4" x14ac:dyDescent="0.3">
      <c r="A760" s="152" t="s">
        <v>1947</v>
      </c>
      <c r="B760" s="152" t="s">
        <v>2145</v>
      </c>
      <c r="C760" s="153" t="s">
        <v>2234</v>
      </c>
      <c r="D760" s="154"/>
    </row>
    <row r="761" spans="1:4" x14ac:dyDescent="0.3">
      <c r="A761" s="152" t="s">
        <v>1947</v>
      </c>
      <c r="B761" s="152" t="s">
        <v>2145</v>
      </c>
      <c r="C761" s="153" t="s">
        <v>1747</v>
      </c>
      <c r="D761" s="154"/>
    </row>
  </sheetData>
  <mergeCells count="1">
    <mergeCell ref="A1:R1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1095-C961-428F-B428-1A7C4C18F3D6}">
  <dimension ref="A1:M321"/>
  <sheetViews>
    <sheetView topLeftCell="A114" workbookViewId="0">
      <selection activeCell="F118" sqref="F118"/>
    </sheetView>
  </sheetViews>
  <sheetFormatPr defaultRowHeight="14.4" x14ac:dyDescent="0.3"/>
  <cols>
    <col min="1" max="1" width="19" bestFit="1" customWidth="1"/>
    <col min="3" max="3" width="24.77734375" customWidth="1"/>
  </cols>
  <sheetData>
    <row r="1" spans="1:13" ht="28.2" thickBot="1" x14ac:dyDescent="0.35">
      <c r="A1" s="141" t="s">
        <v>339</v>
      </c>
      <c r="B1" s="141" t="s">
        <v>340</v>
      </c>
      <c r="C1" s="141" t="s">
        <v>254</v>
      </c>
      <c r="D1" s="141" t="s">
        <v>341</v>
      </c>
      <c r="E1" s="141" t="s">
        <v>342</v>
      </c>
      <c r="F1" s="141" t="s">
        <v>216</v>
      </c>
      <c r="G1" s="141" t="s">
        <v>343</v>
      </c>
      <c r="H1" s="141" t="s">
        <v>344</v>
      </c>
      <c r="I1" s="141" t="s">
        <v>345</v>
      </c>
      <c r="J1" s="141" t="s">
        <v>346</v>
      </c>
      <c r="K1" s="141" t="s">
        <v>347</v>
      </c>
      <c r="L1" s="141" t="s">
        <v>348</v>
      </c>
      <c r="M1" s="141" t="s">
        <v>59</v>
      </c>
    </row>
    <row r="2" spans="1:13" ht="40.200000000000003" thickBot="1" x14ac:dyDescent="0.35">
      <c r="A2" s="143">
        <v>2.0032700056470099E+17</v>
      </c>
      <c r="B2" s="142" t="s">
        <v>276</v>
      </c>
      <c r="C2" s="142">
        <v>7139074515</v>
      </c>
      <c r="D2" s="142" t="s">
        <v>349</v>
      </c>
      <c r="E2" s="142" t="s">
        <v>350</v>
      </c>
      <c r="F2" s="142" t="s">
        <v>351</v>
      </c>
      <c r="G2" s="142" t="s">
        <v>352</v>
      </c>
      <c r="H2" s="142" t="s">
        <v>353</v>
      </c>
      <c r="I2" s="142" t="s">
        <v>354</v>
      </c>
      <c r="J2" s="142" t="s">
        <v>355</v>
      </c>
      <c r="K2" s="142" t="s">
        <v>356</v>
      </c>
      <c r="L2" s="142" t="s">
        <v>357</v>
      </c>
      <c r="M2" s="142" t="s">
        <v>61</v>
      </c>
    </row>
    <row r="3" spans="1:13" ht="53.4" thickBot="1" x14ac:dyDescent="0.35">
      <c r="A3" s="143">
        <v>2.0032700056469699E+17</v>
      </c>
      <c r="B3" s="142" t="s">
        <v>277</v>
      </c>
      <c r="C3" s="142">
        <v>8025785964</v>
      </c>
      <c r="D3" s="142" t="s">
        <v>358</v>
      </c>
      <c r="E3" s="142" t="s">
        <v>359</v>
      </c>
      <c r="F3" s="142" t="s">
        <v>360</v>
      </c>
      <c r="G3" s="142" t="s">
        <v>361</v>
      </c>
      <c r="H3" s="142" t="s">
        <v>362</v>
      </c>
      <c r="I3" s="142" t="s">
        <v>354</v>
      </c>
      <c r="J3" s="142" t="s">
        <v>363</v>
      </c>
      <c r="K3" s="142" t="s">
        <v>356</v>
      </c>
      <c r="L3" s="142" t="s">
        <v>364</v>
      </c>
      <c r="M3" s="142" t="s">
        <v>61</v>
      </c>
    </row>
    <row r="4" spans="1:13" ht="53.4" thickBot="1" x14ac:dyDescent="0.35">
      <c r="A4" s="143">
        <v>2.0032700056469501E+17</v>
      </c>
      <c r="B4" s="142" t="s">
        <v>276</v>
      </c>
      <c r="C4" s="142">
        <v>9403905923</v>
      </c>
      <c r="D4" s="142" t="s">
        <v>365</v>
      </c>
      <c r="E4" s="142" t="s">
        <v>366</v>
      </c>
      <c r="F4" s="142" t="s">
        <v>367</v>
      </c>
      <c r="G4" s="142" t="s">
        <v>368</v>
      </c>
      <c r="H4" s="142" t="s">
        <v>353</v>
      </c>
      <c r="I4" s="142" t="s">
        <v>354</v>
      </c>
      <c r="J4" s="142" t="s">
        <v>363</v>
      </c>
      <c r="K4" s="142" t="s">
        <v>356</v>
      </c>
      <c r="L4" s="142" t="s">
        <v>369</v>
      </c>
      <c r="M4" s="142" t="s">
        <v>61</v>
      </c>
    </row>
    <row r="5" spans="1:13" ht="53.4" thickBot="1" x14ac:dyDescent="0.35">
      <c r="A5" s="143">
        <v>2.0032700056469501E+17</v>
      </c>
      <c r="B5" s="142" t="s">
        <v>277</v>
      </c>
      <c r="C5" s="142">
        <v>4434970018</v>
      </c>
      <c r="D5" s="142" t="s">
        <v>370</v>
      </c>
      <c r="E5" s="142" t="s">
        <v>371</v>
      </c>
      <c r="F5" s="142" t="s">
        <v>372</v>
      </c>
      <c r="G5" s="142" t="s">
        <v>373</v>
      </c>
      <c r="H5" s="142" t="s">
        <v>374</v>
      </c>
      <c r="I5" s="142" t="s">
        <v>354</v>
      </c>
      <c r="J5" s="142" t="s">
        <v>363</v>
      </c>
      <c r="K5" s="142" t="s">
        <v>356</v>
      </c>
      <c r="L5" s="142" t="s">
        <v>375</v>
      </c>
      <c r="M5" s="142" t="s">
        <v>61</v>
      </c>
    </row>
    <row r="6" spans="1:13" ht="66.599999999999994" thickBot="1" x14ac:dyDescent="0.35">
      <c r="A6" s="143">
        <v>2.00327000564692E+17</v>
      </c>
      <c r="B6" s="142" t="s">
        <v>276</v>
      </c>
      <c r="C6" s="142">
        <v>7133919698</v>
      </c>
      <c r="D6" s="142" t="s">
        <v>376</v>
      </c>
      <c r="E6" s="142" t="s">
        <v>377</v>
      </c>
      <c r="F6" s="142" t="s">
        <v>378</v>
      </c>
      <c r="G6" s="142" t="s">
        <v>368</v>
      </c>
      <c r="H6" s="142" t="s">
        <v>353</v>
      </c>
      <c r="I6" s="142" t="s">
        <v>354</v>
      </c>
      <c r="J6" s="142" t="s">
        <v>379</v>
      </c>
      <c r="K6" s="142" t="s">
        <v>356</v>
      </c>
      <c r="L6" s="142" t="s">
        <v>380</v>
      </c>
      <c r="M6" s="142" t="s">
        <v>61</v>
      </c>
    </row>
    <row r="7" spans="1:13" ht="40.200000000000003" thickBot="1" x14ac:dyDescent="0.35">
      <c r="A7" s="143">
        <v>2.0032700056468499E+17</v>
      </c>
      <c r="B7" s="142"/>
      <c r="C7" s="142" t="s">
        <v>278</v>
      </c>
      <c r="D7" s="142" t="s">
        <v>381</v>
      </c>
      <c r="E7" s="142" t="s">
        <v>382</v>
      </c>
      <c r="F7" s="142" t="s">
        <v>145</v>
      </c>
      <c r="G7" s="142" t="s">
        <v>352</v>
      </c>
      <c r="H7" s="142" t="s">
        <v>383</v>
      </c>
      <c r="I7" s="142" t="s">
        <v>383</v>
      </c>
      <c r="J7" s="142" t="s">
        <v>379</v>
      </c>
      <c r="K7" s="142" t="s">
        <v>384</v>
      </c>
      <c r="L7" s="142" t="s">
        <v>385</v>
      </c>
      <c r="M7" s="142" t="s">
        <v>61</v>
      </c>
    </row>
    <row r="8" spans="1:13" ht="53.4" thickBot="1" x14ac:dyDescent="0.35">
      <c r="A8" s="143">
        <v>2.0032700056468499E+17</v>
      </c>
      <c r="B8" s="142"/>
      <c r="C8" s="142" t="s">
        <v>279</v>
      </c>
      <c r="D8" s="142" t="s">
        <v>386</v>
      </c>
      <c r="E8" s="142" t="s">
        <v>387</v>
      </c>
      <c r="F8" s="142" t="s">
        <v>388</v>
      </c>
      <c r="G8" s="142" t="s">
        <v>352</v>
      </c>
      <c r="H8" s="142" t="s">
        <v>383</v>
      </c>
      <c r="I8" s="142" t="s">
        <v>383</v>
      </c>
      <c r="J8" s="142" t="s">
        <v>379</v>
      </c>
      <c r="K8" s="142" t="s">
        <v>384</v>
      </c>
      <c r="L8" s="142" t="s">
        <v>389</v>
      </c>
      <c r="M8" s="142" t="s">
        <v>61</v>
      </c>
    </row>
    <row r="9" spans="1:13" ht="53.4" thickBot="1" x14ac:dyDescent="0.35">
      <c r="A9" s="143">
        <v>2.0032700056468499E+17</v>
      </c>
      <c r="B9" s="142"/>
      <c r="C9" s="142" t="s">
        <v>280</v>
      </c>
      <c r="D9" s="142" t="s">
        <v>390</v>
      </c>
      <c r="E9" s="142" t="s">
        <v>391</v>
      </c>
      <c r="F9" s="142" t="s">
        <v>392</v>
      </c>
      <c r="G9" s="142" t="s">
        <v>352</v>
      </c>
      <c r="H9" s="142" t="s">
        <v>383</v>
      </c>
      <c r="I9" s="142" t="s">
        <v>383</v>
      </c>
      <c r="J9" s="142" t="s">
        <v>379</v>
      </c>
      <c r="K9" s="142" t="s">
        <v>384</v>
      </c>
      <c r="L9" s="142" t="s">
        <v>393</v>
      </c>
      <c r="M9" s="142" t="s">
        <v>61</v>
      </c>
    </row>
    <row r="10" spans="1:13" ht="53.4" thickBot="1" x14ac:dyDescent="0.35">
      <c r="A10" s="143">
        <v>2.0032700056468499E+17</v>
      </c>
      <c r="B10" s="142"/>
      <c r="C10" s="142" t="s">
        <v>281</v>
      </c>
      <c r="D10" s="142" t="s">
        <v>394</v>
      </c>
      <c r="E10" s="142" t="s">
        <v>395</v>
      </c>
      <c r="F10" s="142" t="s">
        <v>396</v>
      </c>
      <c r="G10" s="142" t="s">
        <v>352</v>
      </c>
      <c r="H10" s="142" t="s">
        <v>383</v>
      </c>
      <c r="I10" s="142" t="s">
        <v>383</v>
      </c>
      <c r="J10" s="142" t="s">
        <v>379</v>
      </c>
      <c r="K10" s="142" t="s">
        <v>384</v>
      </c>
      <c r="L10" s="142" t="s">
        <v>397</v>
      </c>
      <c r="M10" s="142" t="s">
        <v>61</v>
      </c>
    </row>
    <row r="11" spans="1:13" ht="53.4" thickBot="1" x14ac:dyDescent="0.35">
      <c r="A11" s="143">
        <v>2.0032700056468499E+17</v>
      </c>
      <c r="B11" s="142"/>
      <c r="C11" s="142" t="s">
        <v>282</v>
      </c>
      <c r="D11" s="142" t="s">
        <v>398</v>
      </c>
      <c r="E11" s="142" t="s">
        <v>399</v>
      </c>
      <c r="F11" s="142" t="s">
        <v>142</v>
      </c>
      <c r="G11" s="142" t="s">
        <v>352</v>
      </c>
      <c r="H11" s="142" t="s">
        <v>383</v>
      </c>
      <c r="I11" s="142" t="s">
        <v>383</v>
      </c>
      <c r="J11" s="142" t="s">
        <v>379</v>
      </c>
      <c r="K11" s="142" t="s">
        <v>384</v>
      </c>
      <c r="L11" s="142" t="s">
        <v>400</v>
      </c>
      <c r="M11" s="142" t="s">
        <v>61</v>
      </c>
    </row>
    <row r="12" spans="1:13" ht="93" thickBot="1" x14ac:dyDescent="0.35">
      <c r="A12" s="143">
        <v>2.0032700056468499E+17</v>
      </c>
      <c r="B12" s="142"/>
      <c r="C12" s="142" t="s">
        <v>283</v>
      </c>
      <c r="D12" s="142" t="s">
        <v>401</v>
      </c>
      <c r="E12" s="142" t="s">
        <v>402</v>
      </c>
      <c r="F12" s="142" t="s">
        <v>403</v>
      </c>
      <c r="G12" s="142" t="s">
        <v>352</v>
      </c>
      <c r="H12" s="142" t="s">
        <v>383</v>
      </c>
      <c r="I12" s="142" t="s">
        <v>383</v>
      </c>
      <c r="J12" s="142" t="s">
        <v>379</v>
      </c>
      <c r="K12" s="142" t="s">
        <v>384</v>
      </c>
      <c r="L12" s="142" t="s">
        <v>404</v>
      </c>
      <c r="M12" s="142" t="s">
        <v>61</v>
      </c>
    </row>
    <row r="13" spans="1:13" ht="53.4" thickBot="1" x14ac:dyDescent="0.35">
      <c r="A13" s="143">
        <v>2.0032700056468499E+17</v>
      </c>
      <c r="B13" s="142"/>
      <c r="C13" s="142" t="s">
        <v>284</v>
      </c>
      <c r="D13" s="142" t="s">
        <v>405</v>
      </c>
      <c r="E13" s="142" t="s">
        <v>406</v>
      </c>
      <c r="F13" s="142" t="s">
        <v>407</v>
      </c>
      <c r="G13" s="142" t="s">
        <v>352</v>
      </c>
      <c r="H13" s="142" t="s">
        <v>383</v>
      </c>
      <c r="I13" s="142" t="s">
        <v>383</v>
      </c>
      <c r="J13" s="142" t="s">
        <v>379</v>
      </c>
      <c r="K13" s="142" t="s">
        <v>384</v>
      </c>
      <c r="L13" s="142" t="s">
        <v>408</v>
      </c>
      <c r="M13" s="142" t="s">
        <v>61</v>
      </c>
    </row>
    <row r="14" spans="1:13" ht="53.4" thickBot="1" x14ac:dyDescent="0.35">
      <c r="A14" s="143">
        <v>2.0032700056468499E+17</v>
      </c>
      <c r="B14" s="142"/>
      <c r="C14" s="142" t="s">
        <v>285</v>
      </c>
      <c r="D14" s="142" t="s">
        <v>409</v>
      </c>
      <c r="E14" s="142" t="s">
        <v>410</v>
      </c>
      <c r="F14" s="142" t="s">
        <v>145</v>
      </c>
      <c r="G14" s="142" t="s">
        <v>352</v>
      </c>
      <c r="H14" s="142" t="s">
        <v>383</v>
      </c>
      <c r="I14" s="142" t="s">
        <v>383</v>
      </c>
      <c r="J14" s="142" t="s">
        <v>379</v>
      </c>
      <c r="K14" s="142" t="s">
        <v>384</v>
      </c>
      <c r="L14" s="142" t="s">
        <v>411</v>
      </c>
      <c r="M14" s="142" t="s">
        <v>61</v>
      </c>
    </row>
    <row r="15" spans="1:13" ht="40.200000000000003" thickBot="1" x14ac:dyDescent="0.35">
      <c r="A15" s="143">
        <v>2.0032700056468499E+17</v>
      </c>
      <c r="B15" s="142"/>
      <c r="C15" s="142" t="s">
        <v>286</v>
      </c>
      <c r="D15" s="142" t="s">
        <v>412</v>
      </c>
      <c r="E15" s="142" t="s">
        <v>413</v>
      </c>
      <c r="F15" s="142" t="s">
        <v>414</v>
      </c>
      <c r="G15" s="142" t="s">
        <v>352</v>
      </c>
      <c r="H15" s="142" t="s">
        <v>383</v>
      </c>
      <c r="I15" s="142" t="s">
        <v>383</v>
      </c>
      <c r="J15" s="142" t="s">
        <v>379</v>
      </c>
      <c r="K15" s="142" t="s">
        <v>384</v>
      </c>
      <c r="L15" s="142" t="s">
        <v>415</v>
      </c>
      <c r="M15" s="142" t="s">
        <v>61</v>
      </c>
    </row>
    <row r="16" spans="1:13" ht="40.200000000000003" thickBot="1" x14ac:dyDescent="0.35">
      <c r="A16" s="143">
        <v>2.0032700056468499E+17</v>
      </c>
      <c r="B16" s="142"/>
      <c r="C16" s="142" t="s">
        <v>287</v>
      </c>
      <c r="D16" s="142" t="s">
        <v>416</v>
      </c>
      <c r="E16" s="142" t="s">
        <v>417</v>
      </c>
      <c r="F16" s="142" t="s">
        <v>418</v>
      </c>
      <c r="G16" s="142" t="s">
        <v>352</v>
      </c>
      <c r="H16" s="142" t="s">
        <v>383</v>
      </c>
      <c r="I16" s="142" t="s">
        <v>383</v>
      </c>
      <c r="J16" s="142" t="s">
        <v>379</v>
      </c>
      <c r="K16" s="142" t="s">
        <v>384</v>
      </c>
      <c r="L16" s="142" t="s">
        <v>419</v>
      </c>
      <c r="M16" s="142" t="s">
        <v>61</v>
      </c>
    </row>
    <row r="17" spans="1:13" ht="40.200000000000003" thickBot="1" x14ac:dyDescent="0.35">
      <c r="A17" s="143">
        <v>2.0032700056468499E+17</v>
      </c>
      <c r="B17" s="142"/>
      <c r="C17" s="142" t="s">
        <v>288</v>
      </c>
      <c r="D17" s="142" t="s">
        <v>420</v>
      </c>
      <c r="E17" s="142" t="s">
        <v>421</v>
      </c>
      <c r="F17" s="142" t="s">
        <v>422</v>
      </c>
      <c r="G17" s="142" t="s">
        <v>352</v>
      </c>
      <c r="H17" s="142" t="s">
        <v>383</v>
      </c>
      <c r="I17" s="142" t="s">
        <v>383</v>
      </c>
      <c r="J17" s="142" t="s">
        <v>379</v>
      </c>
      <c r="K17" s="142" t="s">
        <v>384</v>
      </c>
      <c r="L17" s="142" t="s">
        <v>423</v>
      </c>
      <c r="M17" s="142" t="s">
        <v>61</v>
      </c>
    </row>
    <row r="18" spans="1:13" ht="53.4" thickBot="1" x14ac:dyDescent="0.35">
      <c r="A18" s="143">
        <v>2.0032700056468499E+17</v>
      </c>
      <c r="B18" s="142"/>
      <c r="C18" s="142" t="s">
        <v>289</v>
      </c>
      <c r="D18" s="142" t="s">
        <v>424</v>
      </c>
      <c r="E18" s="142" t="s">
        <v>425</v>
      </c>
      <c r="F18" s="142" t="s">
        <v>426</v>
      </c>
      <c r="G18" s="142" t="s">
        <v>352</v>
      </c>
      <c r="H18" s="142" t="s">
        <v>383</v>
      </c>
      <c r="I18" s="142" t="s">
        <v>383</v>
      </c>
      <c r="J18" s="142" t="s">
        <v>379</v>
      </c>
      <c r="K18" s="142" t="s">
        <v>384</v>
      </c>
      <c r="L18" s="142" t="s">
        <v>427</v>
      </c>
      <c r="M18" s="142" t="s">
        <v>61</v>
      </c>
    </row>
    <row r="19" spans="1:13" ht="40.200000000000003" thickBot="1" x14ac:dyDescent="0.35">
      <c r="A19" s="143">
        <v>2.0032700056468499E+17</v>
      </c>
      <c r="B19" s="142"/>
      <c r="C19" s="142" t="s">
        <v>290</v>
      </c>
      <c r="D19" s="142" t="s">
        <v>428</v>
      </c>
      <c r="E19" s="142" t="s">
        <v>429</v>
      </c>
      <c r="F19" s="142" t="s">
        <v>430</v>
      </c>
      <c r="G19" s="142" t="s">
        <v>352</v>
      </c>
      <c r="H19" s="142" t="s">
        <v>383</v>
      </c>
      <c r="I19" s="142" t="s">
        <v>383</v>
      </c>
      <c r="J19" s="142" t="s">
        <v>379</v>
      </c>
      <c r="K19" s="142" t="s">
        <v>384</v>
      </c>
      <c r="L19" s="142" t="s">
        <v>431</v>
      </c>
      <c r="M19" s="142" t="s">
        <v>61</v>
      </c>
    </row>
    <row r="20" spans="1:13" ht="53.4" thickBot="1" x14ac:dyDescent="0.35">
      <c r="A20" s="143">
        <v>2.0032700056468499E+17</v>
      </c>
      <c r="B20" s="142"/>
      <c r="C20" s="142" t="s">
        <v>291</v>
      </c>
      <c r="D20" s="142" t="s">
        <v>432</v>
      </c>
      <c r="E20" s="142" t="s">
        <v>433</v>
      </c>
      <c r="F20" s="142" t="s">
        <v>154</v>
      </c>
      <c r="G20" s="142" t="s">
        <v>352</v>
      </c>
      <c r="H20" s="142" t="s">
        <v>383</v>
      </c>
      <c r="I20" s="142" t="s">
        <v>383</v>
      </c>
      <c r="J20" s="142" t="s">
        <v>379</v>
      </c>
      <c r="K20" s="142" t="s">
        <v>384</v>
      </c>
      <c r="L20" s="142" t="s">
        <v>434</v>
      </c>
      <c r="M20" s="142" t="s">
        <v>61</v>
      </c>
    </row>
    <row r="21" spans="1:13" ht="40.200000000000003" thickBot="1" x14ac:dyDescent="0.35">
      <c r="A21" s="143">
        <v>2.0032700056468499E+17</v>
      </c>
      <c r="B21" s="142"/>
      <c r="C21" s="142" t="s">
        <v>292</v>
      </c>
      <c r="D21" s="142" t="s">
        <v>435</v>
      </c>
      <c r="E21" s="142" t="s">
        <v>436</v>
      </c>
      <c r="F21" s="142" t="s">
        <v>437</v>
      </c>
      <c r="G21" s="142" t="s">
        <v>352</v>
      </c>
      <c r="H21" s="142" t="s">
        <v>383</v>
      </c>
      <c r="I21" s="142" t="s">
        <v>383</v>
      </c>
      <c r="J21" s="142" t="s">
        <v>379</v>
      </c>
      <c r="K21" s="142" t="s">
        <v>384</v>
      </c>
      <c r="L21" s="142" t="s">
        <v>438</v>
      </c>
      <c r="M21" s="142" t="s">
        <v>61</v>
      </c>
    </row>
    <row r="22" spans="1:13" ht="40.200000000000003" thickBot="1" x14ac:dyDescent="0.35">
      <c r="A22" s="143">
        <v>2.0032700056468499E+17</v>
      </c>
      <c r="B22" s="142"/>
      <c r="C22" s="142" t="s">
        <v>293</v>
      </c>
      <c r="D22" s="142" t="s">
        <v>439</v>
      </c>
      <c r="E22" s="142" t="s">
        <v>440</v>
      </c>
      <c r="F22" s="142" t="s">
        <v>441</v>
      </c>
      <c r="G22" s="142" t="s">
        <v>352</v>
      </c>
      <c r="H22" s="142" t="s">
        <v>383</v>
      </c>
      <c r="I22" s="142" t="s">
        <v>383</v>
      </c>
      <c r="J22" s="142" t="s">
        <v>379</v>
      </c>
      <c r="K22" s="142" t="s">
        <v>384</v>
      </c>
      <c r="L22" s="142" t="s">
        <v>442</v>
      </c>
      <c r="M22" s="142" t="s">
        <v>61</v>
      </c>
    </row>
    <row r="23" spans="1:13" ht="53.4" thickBot="1" x14ac:dyDescent="0.35">
      <c r="A23" s="143">
        <v>2.0032700056468499E+17</v>
      </c>
      <c r="B23" s="142"/>
      <c r="C23" s="142" t="s">
        <v>294</v>
      </c>
      <c r="D23" s="142" t="s">
        <v>443</v>
      </c>
      <c r="E23" s="142" t="s">
        <v>444</v>
      </c>
      <c r="F23" s="142" t="s">
        <v>445</v>
      </c>
      <c r="G23" s="142" t="s">
        <v>352</v>
      </c>
      <c r="H23" s="142" t="s">
        <v>383</v>
      </c>
      <c r="I23" s="142" t="s">
        <v>383</v>
      </c>
      <c r="J23" s="142" t="s">
        <v>379</v>
      </c>
      <c r="K23" s="142" t="s">
        <v>384</v>
      </c>
      <c r="L23" s="142" t="s">
        <v>446</v>
      </c>
      <c r="M23" s="142" t="s">
        <v>61</v>
      </c>
    </row>
    <row r="24" spans="1:13" ht="53.4" thickBot="1" x14ac:dyDescent="0.35">
      <c r="A24" s="143">
        <v>2.0032700056468499E+17</v>
      </c>
      <c r="B24" s="142"/>
      <c r="C24" s="142" t="s">
        <v>295</v>
      </c>
      <c r="D24" s="142" t="s">
        <v>447</v>
      </c>
      <c r="E24" s="142" t="s">
        <v>448</v>
      </c>
      <c r="F24" s="142" t="s">
        <v>449</v>
      </c>
      <c r="G24" s="142" t="s">
        <v>352</v>
      </c>
      <c r="H24" s="142" t="s">
        <v>383</v>
      </c>
      <c r="I24" s="142" t="s">
        <v>383</v>
      </c>
      <c r="J24" s="142" t="s">
        <v>379</v>
      </c>
      <c r="K24" s="142" t="s">
        <v>384</v>
      </c>
      <c r="L24" s="142" t="s">
        <v>450</v>
      </c>
      <c r="M24" s="142" t="s">
        <v>61</v>
      </c>
    </row>
    <row r="25" spans="1:13" ht="66.599999999999994" thickBot="1" x14ac:dyDescent="0.35">
      <c r="A25" s="143">
        <v>2.0032700056468499E+17</v>
      </c>
      <c r="B25" s="142"/>
      <c r="C25" s="142" t="s">
        <v>296</v>
      </c>
      <c r="D25" s="142" t="s">
        <v>451</v>
      </c>
      <c r="E25" s="142" t="s">
        <v>452</v>
      </c>
      <c r="F25" s="142" t="s">
        <v>453</v>
      </c>
      <c r="G25" s="142" t="s">
        <v>352</v>
      </c>
      <c r="H25" s="142" t="s">
        <v>383</v>
      </c>
      <c r="I25" s="142" t="s">
        <v>383</v>
      </c>
      <c r="J25" s="142" t="s">
        <v>379</v>
      </c>
      <c r="K25" s="142" t="s">
        <v>384</v>
      </c>
      <c r="L25" s="142" t="s">
        <v>454</v>
      </c>
      <c r="M25" s="142" t="s">
        <v>61</v>
      </c>
    </row>
    <row r="26" spans="1:13" ht="40.200000000000003" thickBot="1" x14ac:dyDescent="0.35">
      <c r="A26" s="143">
        <v>2.0032700056468499E+17</v>
      </c>
      <c r="B26" s="142"/>
      <c r="C26" s="142" t="s">
        <v>297</v>
      </c>
      <c r="D26" s="142" t="s">
        <v>455</v>
      </c>
      <c r="E26" s="142" t="s">
        <v>456</v>
      </c>
      <c r="F26" s="142" t="s">
        <v>457</v>
      </c>
      <c r="G26" s="142" t="s">
        <v>352</v>
      </c>
      <c r="H26" s="142" t="s">
        <v>383</v>
      </c>
      <c r="I26" s="142" t="s">
        <v>383</v>
      </c>
      <c r="J26" s="142" t="s">
        <v>379</v>
      </c>
      <c r="K26" s="142" t="s">
        <v>384</v>
      </c>
      <c r="L26" s="142" t="s">
        <v>458</v>
      </c>
      <c r="M26" s="142" t="s">
        <v>61</v>
      </c>
    </row>
    <row r="27" spans="1:13" ht="53.4" thickBot="1" x14ac:dyDescent="0.35">
      <c r="A27" s="143">
        <v>2.0032700056468499E+17</v>
      </c>
      <c r="B27" s="142"/>
      <c r="C27" s="142" t="s">
        <v>298</v>
      </c>
      <c r="D27" s="142" t="s">
        <v>459</v>
      </c>
      <c r="E27" s="142" t="s">
        <v>460</v>
      </c>
      <c r="F27" s="142" t="s">
        <v>461</v>
      </c>
      <c r="G27" s="142" t="s">
        <v>352</v>
      </c>
      <c r="H27" s="142" t="s">
        <v>383</v>
      </c>
      <c r="I27" s="142" t="s">
        <v>383</v>
      </c>
      <c r="J27" s="142" t="s">
        <v>379</v>
      </c>
      <c r="K27" s="142" t="s">
        <v>384</v>
      </c>
      <c r="L27" s="142" t="s">
        <v>462</v>
      </c>
      <c r="M27" s="142" t="s">
        <v>61</v>
      </c>
    </row>
    <row r="28" spans="1:13" ht="53.4" thickBot="1" x14ac:dyDescent="0.35">
      <c r="A28" s="143">
        <v>2.0032700056468499E+17</v>
      </c>
      <c r="B28" s="142"/>
      <c r="C28" s="142" t="s">
        <v>299</v>
      </c>
      <c r="D28" s="142" t="s">
        <v>463</v>
      </c>
      <c r="E28" s="142" t="s">
        <v>464</v>
      </c>
      <c r="F28" s="142" t="s">
        <v>465</v>
      </c>
      <c r="G28" s="142" t="s">
        <v>352</v>
      </c>
      <c r="H28" s="142" t="s">
        <v>383</v>
      </c>
      <c r="I28" s="142" t="s">
        <v>383</v>
      </c>
      <c r="J28" s="142" t="s">
        <v>379</v>
      </c>
      <c r="K28" s="142" t="s">
        <v>384</v>
      </c>
      <c r="L28" s="142" t="s">
        <v>466</v>
      </c>
      <c r="M28" s="142" t="s">
        <v>61</v>
      </c>
    </row>
    <row r="29" spans="1:13" ht="53.4" thickBot="1" x14ac:dyDescent="0.35">
      <c r="A29" s="143">
        <v>2.0032700056468499E+17</v>
      </c>
      <c r="B29" s="142"/>
      <c r="C29" s="142" t="s">
        <v>300</v>
      </c>
      <c r="D29" s="142" t="s">
        <v>467</v>
      </c>
      <c r="E29" s="142" t="s">
        <v>468</v>
      </c>
      <c r="F29" s="142" t="s">
        <v>469</v>
      </c>
      <c r="G29" s="142" t="s">
        <v>352</v>
      </c>
      <c r="H29" s="142" t="s">
        <v>383</v>
      </c>
      <c r="I29" s="142" t="s">
        <v>383</v>
      </c>
      <c r="J29" s="142" t="s">
        <v>379</v>
      </c>
      <c r="K29" s="142" t="s">
        <v>384</v>
      </c>
      <c r="L29" s="142" t="s">
        <v>470</v>
      </c>
      <c r="M29" s="142" t="s">
        <v>61</v>
      </c>
    </row>
    <row r="30" spans="1:13" ht="66.599999999999994" thickBot="1" x14ac:dyDescent="0.35">
      <c r="A30" s="143">
        <v>2.0032700056468499E+17</v>
      </c>
      <c r="B30" s="142"/>
      <c r="C30" s="142" t="s">
        <v>301</v>
      </c>
      <c r="D30" s="142" t="s">
        <v>471</v>
      </c>
      <c r="E30" s="142" t="s">
        <v>472</v>
      </c>
      <c r="F30" s="142" t="s">
        <v>473</v>
      </c>
      <c r="G30" s="142" t="s">
        <v>352</v>
      </c>
      <c r="H30" s="142" t="s">
        <v>383</v>
      </c>
      <c r="I30" s="142" t="s">
        <v>383</v>
      </c>
      <c r="J30" s="142" t="s">
        <v>379</v>
      </c>
      <c r="K30" s="142" t="s">
        <v>384</v>
      </c>
      <c r="L30" s="142" t="s">
        <v>474</v>
      </c>
      <c r="M30" s="142" t="s">
        <v>61</v>
      </c>
    </row>
    <row r="31" spans="1:13" ht="53.4" thickBot="1" x14ac:dyDescent="0.35">
      <c r="A31" s="143">
        <v>2.0032700056468499E+17</v>
      </c>
      <c r="B31" s="142"/>
      <c r="C31" s="142" t="s">
        <v>302</v>
      </c>
      <c r="D31" s="142" t="s">
        <v>475</v>
      </c>
      <c r="E31" s="142" t="s">
        <v>476</v>
      </c>
      <c r="F31" s="142" t="s">
        <v>477</v>
      </c>
      <c r="G31" s="142" t="s">
        <v>352</v>
      </c>
      <c r="H31" s="142" t="s">
        <v>383</v>
      </c>
      <c r="I31" s="142" t="s">
        <v>383</v>
      </c>
      <c r="J31" s="142" t="s">
        <v>379</v>
      </c>
      <c r="K31" s="142" t="s">
        <v>384</v>
      </c>
      <c r="L31" s="142" t="s">
        <v>478</v>
      </c>
      <c r="M31" s="142" t="s">
        <v>61</v>
      </c>
    </row>
    <row r="32" spans="1:13" ht="53.4" thickBot="1" x14ac:dyDescent="0.35">
      <c r="A32" s="143">
        <v>2.0032700056468499E+17</v>
      </c>
      <c r="B32" s="142"/>
      <c r="C32" s="142" t="s">
        <v>303</v>
      </c>
      <c r="D32" s="142" t="s">
        <v>479</v>
      </c>
      <c r="E32" s="142" t="s">
        <v>480</v>
      </c>
      <c r="F32" s="142" t="s">
        <v>426</v>
      </c>
      <c r="G32" s="142" t="s">
        <v>352</v>
      </c>
      <c r="H32" s="142" t="s">
        <v>383</v>
      </c>
      <c r="I32" s="142" t="s">
        <v>383</v>
      </c>
      <c r="J32" s="142" t="s">
        <v>379</v>
      </c>
      <c r="K32" s="142" t="s">
        <v>384</v>
      </c>
      <c r="L32" s="142" t="s">
        <v>481</v>
      </c>
      <c r="M32" s="142" t="s">
        <v>61</v>
      </c>
    </row>
    <row r="33" spans="1:13" ht="40.200000000000003" thickBot="1" x14ac:dyDescent="0.35">
      <c r="A33" s="143">
        <v>2.0032700056468499E+17</v>
      </c>
      <c r="B33" s="142"/>
      <c r="C33" s="142" t="s">
        <v>304</v>
      </c>
      <c r="D33" s="142" t="s">
        <v>482</v>
      </c>
      <c r="E33" s="142" t="s">
        <v>483</v>
      </c>
      <c r="F33" s="142" t="s">
        <v>484</v>
      </c>
      <c r="G33" s="142" t="s">
        <v>352</v>
      </c>
      <c r="H33" s="142" t="s">
        <v>383</v>
      </c>
      <c r="I33" s="142" t="s">
        <v>383</v>
      </c>
      <c r="J33" s="142" t="s">
        <v>379</v>
      </c>
      <c r="K33" s="142" t="s">
        <v>384</v>
      </c>
      <c r="L33" s="142" t="s">
        <v>485</v>
      </c>
      <c r="M33" s="142" t="s">
        <v>61</v>
      </c>
    </row>
    <row r="34" spans="1:13" ht="40.200000000000003" thickBot="1" x14ac:dyDescent="0.35">
      <c r="A34" s="143">
        <v>2.0032700056468499E+17</v>
      </c>
      <c r="B34" s="142"/>
      <c r="C34" s="142" t="s">
        <v>305</v>
      </c>
      <c r="D34" s="142" t="s">
        <v>486</v>
      </c>
      <c r="E34" s="142" t="s">
        <v>487</v>
      </c>
      <c r="F34" s="142" t="s">
        <v>488</v>
      </c>
      <c r="G34" s="142" t="s">
        <v>352</v>
      </c>
      <c r="H34" s="142" t="s">
        <v>236</v>
      </c>
      <c r="I34" s="142" t="s">
        <v>236</v>
      </c>
      <c r="J34" s="142" t="s">
        <v>379</v>
      </c>
      <c r="K34" s="142" t="s">
        <v>384</v>
      </c>
      <c r="L34" s="142" t="s">
        <v>489</v>
      </c>
      <c r="M34" s="142" t="s">
        <v>61</v>
      </c>
    </row>
    <row r="35" spans="1:13" ht="53.4" thickBot="1" x14ac:dyDescent="0.35">
      <c r="A35" s="143">
        <v>2.0032700056468499E+17</v>
      </c>
      <c r="B35" s="142"/>
      <c r="C35" s="142" t="s">
        <v>306</v>
      </c>
      <c r="D35" s="142" t="s">
        <v>490</v>
      </c>
      <c r="E35" s="142" t="s">
        <v>491</v>
      </c>
      <c r="F35" s="142" t="s">
        <v>492</v>
      </c>
      <c r="G35" s="142" t="s">
        <v>352</v>
      </c>
      <c r="H35" s="142" t="s">
        <v>383</v>
      </c>
      <c r="I35" s="142" t="s">
        <v>383</v>
      </c>
      <c r="J35" s="142" t="s">
        <v>379</v>
      </c>
      <c r="K35" s="142" t="s">
        <v>384</v>
      </c>
      <c r="L35" s="142" t="s">
        <v>493</v>
      </c>
      <c r="M35" s="142" t="s">
        <v>61</v>
      </c>
    </row>
    <row r="36" spans="1:13" ht="40.200000000000003" thickBot="1" x14ac:dyDescent="0.35">
      <c r="A36" s="143">
        <v>2.0032700056468499E+17</v>
      </c>
      <c r="B36" s="142"/>
      <c r="C36" s="142" t="s">
        <v>307</v>
      </c>
      <c r="D36" s="142" t="s">
        <v>494</v>
      </c>
      <c r="E36" s="142" t="s">
        <v>495</v>
      </c>
      <c r="F36" s="142" t="s">
        <v>496</v>
      </c>
      <c r="G36" s="142" t="s">
        <v>352</v>
      </c>
      <c r="H36" s="142" t="s">
        <v>383</v>
      </c>
      <c r="I36" s="142" t="s">
        <v>383</v>
      </c>
      <c r="J36" s="142" t="s">
        <v>379</v>
      </c>
      <c r="K36" s="142" t="s">
        <v>384</v>
      </c>
      <c r="L36" s="142" t="s">
        <v>497</v>
      </c>
      <c r="M36" s="142" t="s">
        <v>61</v>
      </c>
    </row>
    <row r="37" spans="1:13" ht="40.200000000000003" thickBot="1" x14ac:dyDescent="0.35">
      <c r="A37" s="143">
        <v>2.0032700056468499E+17</v>
      </c>
      <c r="B37" s="142"/>
      <c r="C37" s="142" t="s">
        <v>308</v>
      </c>
      <c r="D37" s="142" t="s">
        <v>498</v>
      </c>
      <c r="E37" s="142" t="s">
        <v>499</v>
      </c>
      <c r="F37" s="142" t="s">
        <v>500</v>
      </c>
      <c r="G37" s="142" t="s">
        <v>352</v>
      </c>
      <c r="H37" s="142" t="s">
        <v>236</v>
      </c>
      <c r="I37" s="142" t="s">
        <v>236</v>
      </c>
      <c r="J37" s="142" t="s">
        <v>379</v>
      </c>
      <c r="K37" s="142" t="s">
        <v>384</v>
      </c>
      <c r="L37" s="142" t="s">
        <v>501</v>
      </c>
      <c r="M37" s="142" t="s">
        <v>61</v>
      </c>
    </row>
    <row r="38" spans="1:13" ht="53.4" thickBot="1" x14ac:dyDescent="0.35">
      <c r="A38" s="143">
        <v>2.0032700056468499E+17</v>
      </c>
      <c r="B38" s="142"/>
      <c r="C38" s="142" t="s">
        <v>309</v>
      </c>
      <c r="D38" s="142" t="s">
        <v>502</v>
      </c>
      <c r="E38" s="142" t="s">
        <v>503</v>
      </c>
      <c r="F38" s="142" t="s">
        <v>504</v>
      </c>
      <c r="G38" s="142" t="s">
        <v>352</v>
      </c>
      <c r="H38" s="142" t="s">
        <v>383</v>
      </c>
      <c r="I38" s="142" t="s">
        <v>383</v>
      </c>
      <c r="J38" s="142" t="s">
        <v>379</v>
      </c>
      <c r="K38" s="142" t="s">
        <v>384</v>
      </c>
      <c r="L38" s="142" t="s">
        <v>505</v>
      </c>
      <c r="M38" s="142" t="s">
        <v>61</v>
      </c>
    </row>
    <row r="39" spans="1:13" ht="53.4" thickBot="1" x14ac:dyDescent="0.35">
      <c r="A39" s="143">
        <v>2.0032700056468499E+17</v>
      </c>
      <c r="B39" s="142"/>
      <c r="C39" s="142" t="s">
        <v>310</v>
      </c>
      <c r="D39" s="142" t="s">
        <v>506</v>
      </c>
      <c r="E39" s="142" t="s">
        <v>507</v>
      </c>
      <c r="F39" s="142" t="s">
        <v>508</v>
      </c>
      <c r="G39" s="142" t="s">
        <v>352</v>
      </c>
      <c r="H39" s="142" t="s">
        <v>383</v>
      </c>
      <c r="I39" s="142" t="s">
        <v>383</v>
      </c>
      <c r="J39" s="142" t="s">
        <v>379</v>
      </c>
      <c r="K39" s="142" t="s">
        <v>384</v>
      </c>
      <c r="L39" s="142" t="s">
        <v>509</v>
      </c>
      <c r="M39" s="142" t="s">
        <v>61</v>
      </c>
    </row>
    <row r="40" spans="1:13" ht="40.200000000000003" thickBot="1" x14ac:dyDescent="0.35">
      <c r="A40" s="143">
        <v>2.0032700056468499E+17</v>
      </c>
      <c r="B40" s="142"/>
      <c r="C40" s="142" t="s">
        <v>311</v>
      </c>
      <c r="D40" s="142" t="s">
        <v>510</v>
      </c>
      <c r="E40" s="142" t="s">
        <v>511</v>
      </c>
      <c r="F40" s="142" t="s">
        <v>512</v>
      </c>
      <c r="G40" s="142" t="s">
        <v>352</v>
      </c>
      <c r="H40" s="142" t="s">
        <v>383</v>
      </c>
      <c r="I40" s="142" t="s">
        <v>383</v>
      </c>
      <c r="J40" s="142" t="s">
        <v>379</v>
      </c>
      <c r="K40" s="142" t="s">
        <v>384</v>
      </c>
      <c r="L40" s="142" t="s">
        <v>513</v>
      </c>
      <c r="M40" s="142" t="s">
        <v>61</v>
      </c>
    </row>
    <row r="41" spans="1:13" ht="53.4" thickBot="1" x14ac:dyDescent="0.35">
      <c r="A41" s="143">
        <v>2.0032700056468499E+17</v>
      </c>
      <c r="B41" s="142"/>
      <c r="C41" s="142" t="s">
        <v>312</v>
      </c>
      <c r="D41" s="142" t="s">
        <v>514</v>
      </c>
      <c r="E41" s="142" t="s">
        <v>515</v>
      </c>
      <c r="F41" s="142" t="s">
        <v>516</v>
      </c>
      <c r="G41" s="142" t="s">
        <v>352</v>
      </c>
      <c r="H41" s="142" t="s">
        <v>383</v>
      </c>
      <c r="I41" s="142" t="s">
        <v>383</v>
      </c>
      <c r="J41" s="142" t="s">
        <v>379</v>
      </c>
      <c r="K41" s="142" t="s">
        <v>384</v>
      </c>
      <c r="L41" s="142" t="s">
        <v>517</v>
      </c>
      <c r="M41" s="142" t="s">
        <v>61</v>
      </c>
    </row>
    <row r="42" spans="1:13" ht="53.4" thickBot="1" x14ac:dyDescent="0.35">
      <c r="A42" s="143">
        <v>2.0032700056468499E+17</v>
      </c>
      <c r="B42" s="142"/>
      <c r="C42" s="142" t="s">
        <v>313</v>
      </c>
      <c r="D42" s="142" t="s">
        <v>518</v>
      </c>
      <c r="E42" s="142" t="s">
        <v>519</v>
      </c>
      <c r="F42" s="142" t="s">
        <v>520</v>
      </c>
      <c r="G42" s="142" t="s">
        <v>352</v>
      </c>
      <c r="H42" s="142" t="s">
        <v>383</v>
      </c>
      <c r="I42" s="142" t="s">
        <v>383</v>
      </c>
      <c r="J42" s="142" t="s">
        <v>379</v>
      </c>
      <c r="K42" s="142" t="s">
        <v>384</v>
      </c>
      <c r="L42" s="142" t="s">
        <v>521</v>
      </c>
      <c r="M42" s="142" t="s">
        <v>61</v>
      </c>
    </row>
    <row r="43" spans="1:13" ht="40.200000000000003" thickBot="1" x14ac:dyDescent="0.35">
      <c r="A43" s="143">
        <v>2.0032700056460499E+17</v>
      </c>
      <c r="B43" s="142" t="s">
        <v>276</v>
      </c>
      <c r="C43" s="142">
        <v>9407307187</v>
      </c>
      <c r="D43" s="142" t="s">
        <v>522</v>
      </c>
      <c r="E43" s="142" t="s">
        <v>523</v>
      </c>
      <c r="F43" s="142"/>
      <c r="G43" s="142" t="s">
        <v>368</v>
      </c>
      <c r="H43" s="142" t="s">
        <v>353</v>
      </c>
      <c r="I43" s="142" t="s">
        <v>354</v>
      </c>
      <c r="J43" s="142" t="s">
        <v>379</v>
      </c>
      <c r="K43" s="142" t="s">
        <v>524</v>
      </c>
      <c r="L43" s="142" t="s">
        <v>525</v>
      </c>
      <c r="M43" s="142" t="s">
        <v>61</v>
      </c>
    </row>
    <row r="44" spans="1:13" ht="66.599999999999994" thickBot="1" x14ac:dyDescent="0.35">
      <c r="A44" s="143">
        <v>2.0032700056454499E+17</v>
      </c>
      <c r="B44" s="142" t="s">
        <v>277</v>
      </c>
      <c r="C44" s="142" t="s">
        <v>314</v>
      </c>
      <c r="D44" s="142" t="s">
        <v>526</v>
      </c>
      <c r="E44" s="142" t="s">
        <v>527</v>
      </c>
      <c r="F44" s="142" t="s">
        <v>528</v>
      </c>
      <c r="G44" s="142" t="s">
        <v>368</v>
      </c>
      <c r="H44" s="142" t="s">
        <v>529</v>
      </c>
      <c r="I44" s="142" t="s">
        <v>236</v>
      </c>
      <c r="J44" s="142" t="s">
        <v>363</v>
      </c>
      <c r="K44" s="142" t="s">
        <v>530</v>
      </c>
      <c r="L44" s="142" t="s">
        <v>531</v>
      </c>
      <c r="M44" s="142" t="s">
        <v>61</v>
      </c>
    </row>
    <row r="45" spans="1:13" ht="53.4" thickBot="1" x14ac:dyDescent="0.35">
      <c r="A45" s="143">
        <v>2.0032700056454499E+17</v>
      </c>
      <c r="B45" s="142" t="s">
        <v>315</v>
      </c>
      <c r="C45" s="142" t="s">
        <v>316</v>
      </c>
      <c r="D45" s="142" t="s">
        <v>532</v>
      </c>
      <c r="E45" s="142" t="s">
        <v>533</v>
      </c>
      <c r="F45" s="142" t="s">
        <v>534</v>
      </c>
      <c r="G45" s="142" t="s">
        <v>368</v>
      </c>
      <c r="H45" s="142" t="s">
        <v>535</v>
      </c>
      <c r="I45" s="142" t="s">
        <v>236</v>
      </c>
      <c r="J45" s="142" t="s">
        <v>363</v>
      </c>
      <c r="K45" s="142" t="s">
        <v>530</v>
      </c>
      <c r="L45" s="142" t="s">
        <v>536</v>
      </c>
      <c r="M45" s="142" t="s">
        <v>61</v>
      </c>
    </row>
    <row r="46" spans="1:13" ht="53.4" thickBot="1" x14ac:dyDescent="0.35">
      <c r="A46" s="143">
        <v>2.0032700056454499E+17</v>
      </c>
      <c r="B46" s="142" t="s">
        <v>277</v>
      </c>
      <c r="C46" s="142" t="s">
        <v>317</v>
      </c>
      <c r="D46" s="142" t="s">
        <v>537</v>
      </c>
      <c r="E46" s="142" t="s">
        <v>538</v>
      </c>
      <c r="F46" s="142" t="s">
        <v>539</v>
      </c>
      <c r="G46" s="142" t="s">
        <v>368</v>
      </c>
      <c r="H46" s="142" t="s">
        <v>529</v>
      </c>
      <c r="I46" s="142" t="s">
        <v>236</v>
      </c>
      <c r="J46" s="142" t="s">
        <v>363</v>
      </c>
      <c r="K46" s="142" t="s">
        <v>530</v>
      </c>
      <c r="L46" s="142" t="s">
        <v>540</v>
      </c>
      <c r="M46" s="142" t="s">
        <v>61</v>
      </c>
    </row>
    <row r="47" spans="1:13" ht="79.8" thickBot="1" x14ac:dyDescent="0.35">
      <c r="A47" s="143">
        <v>2.0032700056454499E+17</v>
      </c>
      <c r="B47" s="142" t="s">
        <v>277</v>
      </c>
      <c r="C47" s="142" t="s">
        <v>318</v>
      </c>
      <c r="D47" s="142" t="s">
        <v>541</v>
      </c>
      <c r="E47" s="142" t="s">
        <v>542</v>
      </c>
      <c r="F47" s="142" t="s">
        <v>543</v>
      </c>
      <c r="G47" s="142" t="s">
        <v>368</v>
      </c>
      <c r="H47" s="142" t="s">
        <v>544</v>
      </c>
      <c r="I47" s="142" t="s">
        <v>236</v>
      </c>
      <c r="J47" s="142" t="s">
        <v>363</v>
      </c>
      <c r="K47" s="142" t="s">
        <v>530</v>
      </c>
      <c r="L47" s="142" t="s">
        <v>545</v>
      </c>
      <c r="M47" s="142" t="s">
        <v>61</v>
      </c>
    </row>
    <row r="48" spans="1:13" ht="53.4" thickBot="1" x14ac:dyDescent="0.35">
      <c r="A48" s="143">
        <v>2.0032700056454499E+17</v>
      </c>
      <c r="B48" s="142" t="s">
        <v>277</v>
      </c>
      <c r="C48" s="142" t="s">
        <v>319</v>
      </c>
      <c r="D48" s="142" t="s">
        <v>546</v>
      </c>
      <c r="E48" s="142" t="s">
        <v>547</v>
      </c>
      <c r="F48" s="142" t="s">
        <v>548</v>
      </c>
      <c r="G48" s="142" t="s">
        <v>368</v>
      </c>
      <c r="H48" s="142" t="s">
        <v>529</v>
      </c>
      <c r="I48" s="142" t="s">
        <v>236</v>
      </c>
      <c r="J48" s="142" t="s">
        <v>363</v>
      </c>
      <c r="K48" s="142" t="s">
        <v>530</v>
      </c>
      <c r="L48" s="142" t="s">
        <v>549</v>
      </c>
      <c r="M48" s="142" t="s">
        <v>61</v>
      </c>
    </row>
    <row r="49" spans="1:13" ht="53.4" thickBot="1" x14ac:dyDescent="0.35">
      <c r="A49" s="143">
        <v>2.0032700056454202E+17</v>
      </c>
      <c r="B49" s="142" t="s">
        <v>277</v>
      </c>
      <c r="C49" s="142">
        <v>4194663629</v>
      </c>
      <c r="D49" s="142" t="s">
        <v>550</v>
      </c>
      <c r="E49" s="142" t="s">
        <v>551</v>
      </c>
      <c r="F49" s="142"/>
      <c r="G49" s="142" t="s">
        <v>368</v>
      </c>
      <c r="H49" s="142" t="s">
        <v>552</v>
      </c>
      <c r="I49" s="142" t="s">
        <v>354</v>
      </c>
      <c r="J49" s="142" t="s">
        <v>363</v>
      </c>
      <c r="K49" s="142" t="s">
        <v>524</v>
      </c>
      <c r="L49" s="142" t="s">
        <v>553</v>
      </c>
      <c r="M49" s="142" t="s">
        <v>61</v>
      </c>
    </row>
    <row r="50" spans="1:13" ht="53.4" thickBot="1" x14ac:dyDescent="0.35">
      <c r="A50" s="143">
        <v>2.0032700056454202E+17</v>
      </c>
      <c r="B50" s="142"/>
      <c r="C50" s="142">
        <v>710432941</v>
      </c>
      <c r="D50" s="142" t="s">
        <v>554</v>
      </c>
      <c r="E50" s="142" t="s">
        <v>555</v>
      </c>
      <c r="F50" s="142" t="s">
        <v>556</v>
      </c>
      <c r="G50" s="142" t="s">
        <v>557</v>
      </c>
      <c r="H50" s="142"/>
      <c r="I50" s="142" t="s">
        <v>558</v>
      </c>
      <c r="J50" s="142" t="s">
        <v>559</v>
      </c>
      <c r="K50" s="142" t="s">
        <v>560</v>
      </c>
      <c r="L50" s="142" t="s">
        <v>561</v>
      </c>
      <c r="M50" s="142" t="s">
        <v>61</v>
      </c>
    </row>
    <row r="51" spans="1:13" ht="53.4" thickBot="1" x14ac:dyDescent="0.35">
      <c r="A51" s="143">
        <v>2.0032700056454E+17</v>
      </c>
      <c r="B51" s="142" t="s">
        <v>276</v>
      </c>
      <c r="C51" s="142">
        <v>6302191951</v>
      </c>
      <c r="D51" s="142" t="s">
        <v>562</v>
      </c>
      <c r="E51" s="142" t="s">
        <v>563</v>
      </c>
      <c r="F51" s="142"/>
      <c r="G51" s="142" t="s">
        <v>368</v>
      </c>
      <c r="H51" s="142" t="s">
        <v>564</v>
      </c>
      <c r="I51" s="142" t="s">
        <v>354</v>
      </c>
      <c r="J51" s="142" t="s">
        <v>363</v>
      </c>
      <c r="K51" s="142" t="s">
        <v>560</v>
      </c>
      <c r="L51" s="142" t="s">
        <v>565</v>
      </c>
      <c r="M51" s="142" t="s">
        <v>61</v>
      </c>
    </row>
    <row r="52" spans="1:13" ht="66.599999999999994" thickBot="1" x14ac:dyDescent="0.35">
      <c r="A52" s="143">
        <v>2.0032700056447501E+17</v>
      </c>
      <c r="B52" s="142" t="s">
        <v>277</v>
      </c>
      <c r="C52" s="142">
        <v>7052073086</v>
      </c>
      <c r="D52" s="142" t="s">
        <v>566</v>
      </c>
      <c r="E52" s="142" t="s">
        <v>567</v>
      </c>
      <c r="F52" s="142"/>
      <c r="G52" s="142" t="s">
        <v>368</v>
      </c>
      <c r="H52" s="142" t="s">
        <v>529</v>
      </c>
      <c r="I52" s="142" t="s">
        <v>236</v>
      </c>
      <c r="J52" s="142" t="s">
        <v>363</v>
      </c>
      <c r="K52" s="142" t="s">
        <v>568</v>
      </c>
      <c r="L52" s="142" t="s">
        <v>569</v>
      </c>
      <c r="M52" s="142" t="s">
        <v>61</v>
      </c>
    </row>
    <row r="53" spans="1:13" ht="66.599999999999994" thickBot="1" x14ac:dyDescent="0.35">
      <c r="A53" s="143">
        <v>2.0032700056447501E+17</v>
      </c>
      <c r="B53" s="142" t="s">
        <v>315</v>
      </c>
      <c r="C53" s="142">
        <v>3076797745</v>
      </c>
      <c r="D53" s="142" t="s">
        <v>570</v>
      </c>
      <c r="E53" s="142" t="s">
        <v>571</v>
      </c>
      <c r="F53" s="142" t="s">
        <v>572</v>
      </c>
      <c r="G53" s="142" t="s">
        <v>573</v>
      </c>
      <c r="H53" s="142" t="s">
        <v>574</v>
      </c>
      <c r="I53" s="142" t="s">
        <v>354</v>
      </c>
      <c r="J53" s="142" t="s">
        <v>363</v>
      </c>
      <c r="K53" s="142" t="s">
        <v>356</v>
      </c>
      <c r="L53" s="142" t="s">
        <v>575</v>
      </c>
      <c r="M53" s="142" t="s">
        <v>61</v>
      </c>
    </row>
    <row r="54" spans="1:13" ht="53.4" thickBot="1" x14ac:dyDescent="0.35">
      <c r="A54" s="143">
        <v>2.00327000564432E+17</v>
      </c>
      <c r="B54" s="142" t="s">
        <v>277</v>
      </c>
      <c r="C54" s="142">
        <v>4192068229</v>
      </c>
      <c r="D54" s="142" t="s">
        <v>576</v>
      </c>
      <c r="E54" s="142" t="s">
        <v>577</v>
      </c>
      <c r="F54" s="142"/>
      <c r="G54" s="142" t="s">
        <v>368</v>
      </c>
      <c r="H54" s="142" t="s">
        <v>552</v>
      </c>
      <c r="I54" s="142" t="s">
        <v>354</v>
      </c>
      <c r="J54" s="142" t="s">
        <v>363</v>
      </c>
      <c r="K54" s="142" t="s">
        <v>560</v>
      </c>
      <c r="L54" s="142" t="s">
        <v>578</v>
      </c>
      <c r="M54" s="142" t="s">
        <v>61</v>
      </c>
    </row>
    <row r="55" spans="1:13" ht="53.4" thickBot="1" x14ac:dyDescent="0.35">
      <c r="A55" s="143">
        <v>2.00327000564432E+17</v>
      </c>
      <c r="B55" s="142" t="s">
        <v>315</v>
      </c>
      <c r="C55" s="142">
        <v>3072507899</v>
      </c>
      <c r="D55" s="142" t="s">
        <v>579</v>
      </c>
      <c r="E55" s="142" t="s">
        <v>580</v>
      </c>
      <c r="F55" s="142" t="s">
        <v>581</v>
      </c>
      <c r="G55" s="142" t="s">
        <v>368</v>
      </c>
      <c r="H55" s="142" t="s">
        <v>574</v>
      </c>
      <c r="I55" s="142" t="s">
        <v>354</v>
      </c>
      <c r="J55" s="142" t="s">
        <v>363</v>
      </c>
      <c r="K55" s="142" t="s">
        <v>356</v>
      </c>
      <c r="L55" s="142" t="s">
        <v>582</v>
      </c>
      <c r="M55" s="142" t="s">
        <v>61</v>
      </c>
    </row>
    <row r="56" spans="1:13" ht="66.599999999999994" thickBot="1" x14ac:dyDescent="0.35">
      <c r="A56" s="143">
        <v>2.00327000564432E+17</v>
      </c>
      <c r="B56" s="142" t="s">
        <v>320</v>
      </c>
      <c r="C56" s="142">
        <v>9162164869</v>
      </c>
      <c r="D56" s="142" t="s">
        <v>583</v>
      </c>
      <c r="E56" s="142" t="s">
        <v>584</v>
      </c>
      <c r="F56" s="142" t="s">
        <v>585</v>
      </c>
      <c r="G56" s="142" t="s">
        <v>573</v>
      </c>
      <c r="H56" s="142" t="s">
        <v>586</v>
      </c>
      <c r="I56" s="142" t="s">
        <v>354</v>
      </c>
      <c r="J56" s="142" t="s">
        <v>363</v>
      </c>
      <c r="K56" s="142" t="s">
        <v>356</v>
      </c>
      <c r="L56" s="142" t="s">
        <v>587</v>
      </c>
      <c r="M56" s="142" t="s">
        <v>61</v>
      </c>
    </row>
    <row r="57" spans="1:13" ht="66.599999999999994" thickBot="1" x14ac:dyDescent="0.35">
      <c r="A57" s="143">
        <v>2.0032700056443002E+17</v>
      </c>
      <c r="B57" s="142" t="s">
        <v>277</v>
      </c>
      <c r="C57" s="142">
        <v>5618888788</v>
      </c>
      <c r="D57" s="142" t="s">
        <v>588</v>
      </c>
      <c r="E57" s="142" t="s">
        <v>589</v>
      </c>
      <c r="F57" s="142"/>
      <c r="G57" s="142" t="s">
        <v>573</v>
      </c>
      <c r="H57" s="142" t="s">
        <v>590</v>
      </c>
      <c r="I57" s="142" t="s">
        <v>354</v>
      </c>
      <c r="J57" s="142" t="s">
        <v>363</v>
      </c>
      <c r="K57" s="142" t="s">
        <v>568</v>
      </c>
      <c r="L57" s="142" t="s">
        <v>591</v>
      </c>
      <c r="M57" s="142" t="s">
        <v>61</v>
      </c>
    </row>
    <row r="58" spans="1:13" ht="40.200000000000003" thickBot="1" x14ac:dyDescent="0.35">
      <c r="A58" s="143">
        <v>2.0032700056442598E+17</v>
      </c>
      <c r="B58" s="142" t="s">
        <v>315</v>
      </c>
      <c r="C58" s="142">
        <v>7204199874</v>
      </c>
      <c r="D58" s="142" t="s">
        <v>592</v>
      </c>
      <c r="E58" s="142" t="s">
        <v>593</v>
      </c>
      <c r="F58" s="142" t="s">
        <v>594</v>
      </c>
      <c r="G58" s="142" t="s">
        <v>373</v>
      </c>
      <c r="H58" s="142" t="s">
        <v>595</v>
      </c>
      <c r="I58" s="142" t="s">
        <v>354</v>
      </c>
      <c r="J58" s="142" t="s">
        <v>559</v>
      </c>
      <c r="K58" s="142" t="s">
        <v>356</v>
      </c>
      <c r="L58" s="142" t="s">
        <v>596</v>
      </c>
      <c r="M58" s="142" t="s">
        <v>61</v>
      </c>
    </row>
    <row r="59" spans="1:13" ht="53.4" thickBot="1" x14ac:dyDescent="0.35">
      <c r="A59" s="143">
        <v>2.00327000564424E+17</v>
      </c>
      <c r="B59" s="142" t="s">
        <v>320</v>
      </c>
      <c r="C59" s="142">
        <v>9094378475</v>
      </c>
      <c r="D59" s="142" t="s">
        <v>597</v>
      </c>
      <c r="E59" s="142" t="s">
        <v>598</v>
      </c>
      <c r="F59" s="142"/>
      <c r="G59" s="142" t="s">
        <v>599</v>
      </c>
      <c r="H59" s="142" t="s">
        <v>586</v>
      </c>
      <c r="I59" s="142" t="s">
        <v>354</v>
      </c>
      <c r="J59" s="142" t="s">
        <v>363</v>
      </c>
      <c r="K59" s="142" t="s">
        <v>524</v>
      </c>
      <c r="L59" s="142" t="s">
        <v>154</v>
      </c>
      <c r="M59" s="142" t="s">
        <v>61</v>
      </c>
    </row>
    <row r="60" spans="1:13" ht="53.4" thickBot="1" x14ac:dyDescent="0.35">
      <c r="A60" s="143">
        <v>2.0032700056441101E+17</v>
      </c>
      <c r="B60" s="142" t="s">
        <v>277</v>
      </c>
      <c r="C60" s="142">
        <v>9083610959</v>
      </c>
      <c r="D60" s="142" t="s">
        <v>600</v>
      </c>
      <c r="E60" s="142" t="s">
        <v>601</v>
      </c>
      <c r="F60" s="142" t="s">
        <v>477</v>
      </c>
      <c r="G60" s="142" t="s">
        <v>368</v>
      </c>
      <c r="H60" s="142" t="s">
        <v>602</v>
      </c>
      <c r="I60" s="142" t="s">
        <v>354</v>
      </c>
      <c r="J60" s="142" t="s">
        <v>363</v>
      </c>
      <c r="K60" s="142" t="s">
        <v>356</v>
      </c>
      <c r="L60" s="142" t="s">
        <v>603</v>
      </c>
      <c r="M60" s="142" t="s">
        <v>61</v>
      </c>
    </row>
    <row r="61" spans="1:13" ht="53.4" thickBot="1" x14ac:dyDescent="0.35">
      <c r="A61" s="143">
        <v>2.0032700056433299E+17</v>
      </c>
      <c r="B61" s="142" t="s">
        <v>277</v>
      </c>
      <c r="C61" s="142" t="s">
        <v>321</v>
      </c>
      <c r="D61" s="142" t="s">
        <v>604</v>
      </c>
      <c r="E61" s="142" t="s">
        <v>605</v>
      </c>
      <c r="F61" s="142"/>
      <c r="G61" s="142" t="s">
        <v>557</v>
      </c>
      <c r="H61" s="142" t="s">
        <v>374</v>
      </c>
      <c r="I61" s="142" t="s">
        <v>354</v>
      </c>
      <c r="J61" s="142" t="s">
        <v>363</v>
      </c>
      <c r="K61" s="142" t="s">
        <v>568</v>
      </c>
      <c r="L61" s="142" t="s">
        <v>606</v>
      </c>
      <c r="M61" s="142" t="s">
        <v>61</v>
      </c>
    </row>
    <row r="62" spans="1:13" ht="106.2" thickBot="1" x14ac:dyDescent="0.35">
      <c r="A62" s="143">
        <v>2.0032700056430899E+17</v>
      </c>
      <c r="B62" s="142"/>
      <c r="C62" s="142">
        <v>61439014962</v>
      </c>
      <c r="D62" s="142" t="s">
        <v>607</v>
      </c>
      <c r="E62" s="142" t="s">
        <v>608</v>
      </c>
      <c r="F62" s="142"/>
      <c r="G62" s="142" t="s">
        <v>557</v>
      </c>
      <c r="H62" s="142"/>
      <c r="I62" s="142" t="s">
        <v>609</v>
      </c>
      <c r="J62" s="142" t="s">
        <v>363</v>
      </c>
      <c r="K62" s="142" t="s">
        <v>560</v>
      </c>
      <c r="L62" s="142" t="s">
        <v>610</v>
      </c>
      <c r="M62" s="142" t="s">
        <v>61</v>
      </c>
    </row>
    <row r="63" spans="1:13" ht="53.4" thickBot="1" x14ac:dyDescent="0.35">
      <c r="A63" s="143">
        <v>2.0032700056430598E+17</v>
      </c>
      <c r="B63" s="142"/>
      <c r="C63" s="142" t="s">
        <v>322</v>
      </c>
      <c r="D63" s="142" t="s">
        <v>611</v>
      </c>
      <c r="E63" s="142" t="s">
        <v>612</v>
      </c>
      <c r="F63" s="142" t="s">
        <v>613</v>
      </c>
      <c r="G63" s="142" t="s">
        <v>368</v>
      </c>
      <c r="H63" s="142" t="s">
        <v>529</v>
      </c>
      <c r="I63" s="142" t="s">
        <v>236</v>
      </c>
      <c r="J63" s="142" t="s">
        <v>614</v>
      </c>
      <c r="K63" s="142" t="s">
        <v>615</v>
      </c>
      <c r="L63" s="142" t="s">
        <v>616</v>
      </c>
      <c r="M63" s="142" t="s">
        <v>61</v>
      </c>
    </row>
    <row r="64" spans="1:13" ht="66.599999999999994" thickBot="1" x14ac:dyDescent="0.35">
      <c r="A64" s="143">
        <v>2.00327000564276E+17</v>
      </c>
      <c r="B64" s="142" t="s">
        <v>277</v>
      </c>
      <c r="C64" s="142">
        <v>8436370616</v>
      </c>
      <c r="D64" s="142" t="s">
        <v>617</v>
      </c>
      <c r="E64" s="142" t="s">
        <v>618</v>
      </c>
      <c r="F64" s="142"/>
      <c r="G64" s="142" t="s">
        <v>368</v>
      </c>
      <c r="H64" s="142" t="s">
        <v>619</v>
      </c>
      <c r="I64" s="142" t="s">
        <v>354</v>
      </c>
      <c r="J64" s="142" t="s">
        <v>363</v>
      </c>
      <c r="K64" s="142" t="s">
        <v>560</v>
      </c>
      <c r="L64" s="142" t="s">
        <v>620</v>
      </c>
      <c r="M64" s="142" t="s">
        <v>61</v>
      </c>
    </row>
    <row r="65" spans="1:13" ht="53.4" thickBot="1" x14ac:dyDescent="0.35">
      <c r="A65" s="143">
        <v>2.0032700056427501E+17</v>
      </c>
      <c r="B65" s="142" t="s">
        <v>277</v>
      </c>
      <c r="C65" s="142">
        <v>2016815454</v>
      </c>
      <c r="D65" s="142" t="s">
        <v>621</v>
      </c>
      <c r="E65" s="142" t="s">
        <v>622</v>
      </c>
      <c r="F65" s="142" t="s">
        <v>623</v>
      </c>
      <c r="G65" s="142" t="s">
        <v>368</v>
      </c>
      <c r="H65" s="142" t="s">
        <v>602</v>
      </c>
      <c r="I65" s="142" t="s">
        <v>354</v>
      </c>
      <c r="J65" s="142" t="s">
        <v>363</v>
      </c>
      <c r="K65" s="142" t="s">
        <v>356</v>
      </c>
      <c r="L65" s="142" t="s">
        <v>624</v>
      </c>
      <c r="M65" s="142" t="s">
        <v>61</v>
      </c>
    </row>
    <row r="66" spans="1:13" ht="53.4" thickBot="1" x14ac:dyDescent="0.35">
      <c r="A66" s="143">
        <v>2.0032700056427501E+17</v>
      </c>
      <c r="B66" s="142" t="s">
        <v>277</v>
      </c>
      <c r="C66" s="142">
        <v>3174578564</v>
      </c>
      <c r="D66" s="142" t="s">
        <v>625</v>
      </c>
      <c r="E66" s="142" t="s">
        <v>626</v>
      </c>
      <c r="F66" s="142" t="s">
        <v>627</v>
      </c>
      <c r="G66" s="142" t="s">
        <v>373</v>
      </c>
      <c r="H66" s="142" t="s">
        <v>628</v>
      </c>
      <c r="I66" s="142" t="s">
        <v>354</v>
      </c>
      <c r="J66" s="142" t="s">
        <v>559</v>
      </c>
      <c r="K66" s="142" t="s">
        <v>356</v>
      </c>
      <c r="L66" s="142" t="s">
        <v>629</v>
      </c>
      <c r="M66" s="142" t="s">
        <v>61</v>
      </c>
    </row>
    <row r="67" spans="1:13" ht="53.4" thickBot="1" x14ac:dyDescent="0.35">
      <c r="A67" s="143">
        <v>2.0032700056427398E+17</v>
      </c>
      <c r="B67" s="142" t="s">
        <v>320</v>
      </c>
      <c r="C67" s="142">
        <v>2537339087</v>
      </c>
      <c r="D67" s="142" t="s">
        <v>630</v>
      </c>
      <c r="E67" s="142" t="s">
        <v>631</v>
      </c>
      <c r="F67" s="142" t="s">
        <v>632</v>
      </c>
      <c r="G67" s="142" t="s">
        <v>368</v>
      </c>
      <c r="H67" s="142" t="s">
        <v>633</v>
      </c>
      <c r="I67" s="142" t="s">
        <v>354</v>
      </c>
      <c r="J67" s="142" t="s">
        <v>363</v>
      </c>
      <c r="K67" s="142" t="s">
        <v>356</v>
      </c>
      <c r="L67" s="142" t="s">
        <v>634</v>
      </c>
      <c r="M67" s="142" t="s">
        <v>61</v>
      </c>
    </row>
    <row r="68" spans="1:13" ht="53.4" thickBot="1" x14ac:dyDescent="0.35">
      <c r="A68" s="143">
        <v>2.00327000564272E+17</v>
      </c>
      <c r="B68" s="142" t="s">
        <v>276</v>
      </c>
      <c r="C68" s="142">
        <v>4145141816</v>
      </c>
      <c r="D68" s="142" t="s">
        <v>635</v>
      </c>
      <c r="E68" s="142" t="s">
        <v>636</v>
      </c>
      <c r="F68" s="142" t="s">
        <v>635</v>
      </c>
      <c r="G68" s="142" t="s">
        <v>368</v>
      </c>
      <c r="H68" s="142" t="s">
        <v>637</v>
      </c>
      <c r="I68" s="142" t="s">
        <v>354</v>
      </c>
      <c r="J68" s="142" t="s">
        <v>363</v>
      </c>
      <c r="K68" s="142" t="s">
        <v>356</v>
      </c>
      <c r="L68" s="142" t="s">
        <v>638</v>
      </c>
      <c r="M68" s="142" t="s">
        <v>61</v>
      </c>
    </row>
    <row r="69" spans="1:13" ht="53.4" thickBot="1" x14ac:dyDescent="0.35">
      <c r="A69" s="143">
        <v>2.00327000564272E+17</v>
      </c>
      <c r="B69" s="142" t="s">
        <v>277</v>
      </c>
      <c r="C69" s="142">
        <v>3052639852</v>
      </c>
      <c r="D69" s="142" t="s">
        <v>639</v>
      </c>
      <c r="E69" s="142" t="s">
        <v>640</v>
      </c>
      <c r="F69" s="142" t="s">
        <v>641</v>
      </c>
      <c r="G69" s="142" t="s">
        <v>373</v>
      </c>
      <c r="H69" s="142" t="s">
        <v>590</v>
      </c>
      <c r="I69" s="142" t="s">
        <v>354</v>
      </c>
      <c r="J69" s="142" t="s">
        <v>363</v>
      </c>
      <c r="K69" s="142" t="s">
        <v>356</v>
      </c>
      <c r="L69" s="142" t="s">
        <v>642</v>
      </c>
      <c r="M69" s="142" t="s">
        <v>61</v>
      </c>
    </row>
    <row r="70" spans="1:13" ht="66.599999999999994" thickBot="1" x14ac:dyDescent="0.35">
      <c r="A70" s="143">
        <v>2.00327000564192E+17</v>
      </c>
      <c r="B70" s="142" t="s">
        <v>277</v>
      </c>
      <c r="C70" s="142">
        <v>9176514853</v>
      </c>
      <c r="D70" s="142" t="s">
        <v>643</v>
      </c>
      <c r="E70" s="142" t="s">
        <v>644</v>
      </c>
      <c r="F70" s="142"/>
      <c r="G70" s="142" t="s">
        <v>573</v>
      </c>
      <c r="H70" s="142" t="s">
        <v>645</v>
      </c>
      <c r="I70" s="142" t="s">
        <v>354</v>
      </c>
      <c r="J70" s="142" t="s">
        <v>363</v>
      </c>
      <c r="K70" s="142" t="s">
        <v>568</v>
      </c>
      <c r="L70" s="142" t="s">
        <v>646</v>
      </c>
      <c r="M70" s="142" t="s">
        <v>61</v>
      </c>
    </row>
    <row r="71" spans="1:13" ht="53.4" thickBot="1" x14ac:dyDescent="0.35">
      <c r="A71" s="143">
        <v>2.0032700056415501E+17</v>
      </c>
      <c r="B71" s="142" t="s">
        <v>277</v>
      </c>
      <c r="C71" s="142" t="s">
        <v>323</v>
      </c>
      <c r="D71" s="142" t="s">
        <v>647</v>
      </c>
      <c r="E71" s="142" t="s">
        <v>648</v>
      </c>
      <c r="F71" s="142" t="s">
        <v>649</v>
      </c>
      <c r="G71" s="142" t="s">
        <v>368</v>
      </c>
      <c r="H71" s="142" t="s">
        <v>650</v>
      </c>
      <c r="I71" s="142" t="s">
        <v>354</v>
      </c>
      <c r="J71" s="142" t="s">
        <v>363</v>
      </c>
      <c r="K71" s="142" t="s">
        <v>560</v>
      </c>
      <c r="L71" s="142" t="s">
        <v>651</v>
      </c>
      <c r="M71" s="142" t="s">
        <v>61</v>
      </c>
    </row>
    <row r="72" spans="1:13" ht="40.200000000000003" thickBot="1" x14ac:dyDescent="0.35">
      <c r="A72" s="143">
        <v>2.0032700056400602E+17</v>
      </c>
      <c r="B72" s="142"/>
      <c r="C72" s="142">
        <v>2049543216</v>
      </c>
      <c r="D72" s="142" t="s">
        <v>652</v>
      </c>
      <c r="E72" s="142" t="s">
        <v>653</v>
      </c>
      <c r="F72" s="142"/>
      <c r="G72" s="142" t="s">
        <v>368</v>
      </c>
      <c r="H72" s="142"/>
      <c r="I72" s="142"/>
      <c r="J72" s="142" t="s">
        <v>379</v>
      </c>
      <c r="K72" s="142" t="s">
        <v>568</v>
      </c>
      <c r="L72" s="142" t="s">
        <v>654</v>
      </c>
      <c r="M72" s="142" t="s">
        <v>61</v>
      </c>
    </row>
    <row r="73" spans="1:13" ht="53.4" thickBot="1" x14ac:dyDescent="0.35">
      <c r="A73" s="143">
        <v>2.0032700056400602E+17</v>
      </c>
      <c r="B73" s="142" t="s">
        <v>276</v>
      </c>
      <c r="C73" s="142">
        <v>5154801699</v>
      </c>
      <c r="D73" s="142" t="s">
        <v>655</v>
      </c>
      <c r="E73" s="142" t="s">
        <v>656</v>
      </c>
      <c r="F73" s="142" t="s">
        <v>108</v>
      </c>
      <c r="G73" s="142" t="s">
        <v>373</v>
      </c>
      <c r="H73" s="142" t="s">
        <v>657</v>
      </c>
      <c r="I73" s="142" t="s">
        <v>354</v>
      </c>
      <c r="J73" s="142" t="s">
        <v>379</v>
      </c>
      <c r="K73" s="142" t="s">
        <v>356</v>
      </c>
      <c r="L73" s="142" t="s">
        <v>658</v>
      </c>
      <c r="M73" s="142" t="s">
        <v>61</v>
      </c>
    </row>
    <row r="74" spans="1:13" ht="53.4" thickBot="1" x14ac:dyDescent="0.35">
      <c r="A74" s="143">
        <v>2.0032700056400499E+17</v>
      </c>
      <c r="B74" s="142" t="s">
        <v>276</v>
      </c>
      <c r="C74" s="142">
        <v>2108917804</v>
      </c>
      <c r="D74" s="142" t="s">
        <v>659</v>
      </c>
      <c r="E74" s="142" t="s">
        <v>660</v>
      </c>
      <c r="F74" s="142" t="s">
        <v>661</v>
      </c>
      <c r="G74" s="142" t="s">
        <v>368</v>
      </c>
      <c r="H74" s="142" t="s">
        <v>353</v>
      </c>
      <c r="I74" s="142" t="s">
        <v>354</v>
      </c>
      <c r="J74" s="142" t="s">
        <v>379</v>
      </c>
      <c r="K74" s="142" t="s">
        <v>356</v>
      </c>
      <c r="L74" s="142" t="s">
        <v>662</v>
      </c>
      <c r="M74" s="142" t="s">
        <v>61</v>
      </c>
    </row>
    <row r="75" spans="1:13" ht="40.200000000000003" thickBot="1" x14ac:dyDescent="0.35">
      <c r="A75" s="143">
        <v>2.0032700056400099E+17</v>
      </c>
      <c r="B75" s="142" t="s">
        <v>277</v>
      </c>
      <c r="C75" s="142">
        <v>9736105616</v>
      </c>
      <c r="D75" s="142" t="s">
        <v>663</v>
      </c>
      <c r="E75" s="142" t="s">
        <v>664</v>
      </c>
      <c r="F75" s="142" t="s">
        <v>473</v>
      </c>
      <c r="G75" s="142" t="s">
        <v>373</v>
      </c>
      <c r="H75" s="142" t="s">
        <v>602</v>
      </c>
      <c r="I75" s="142" t="s">
        <v>354</v>
      </c>
      <c r="J75" s="142" t="s">
        <v>379</v>
      </c>
      <c r="K75" s="142" t="s">
        <v>356</v>
      </c>
      <c r="L75" s="142" t="s">
        <v>665</v>
      </c>
      <c r="M75" s="142" t="s">
        <v>61</v>
      </c>
    </row>
    <row r="76" spans="1:13" ht="40.200000000000003" thickBot="1" x14ac:dyDescent="0.35">
      <c r="A76" s="143">
        <v>2.0032700056400099E+17</v>
      </c>
      <c r="B76" s="142" t="s">
        <v>276</v>
      </c>
      <c r="C76" s="142">
        <v>4694787905</v>
      </c>
      <c r="D76" s="142" t="s">
        <v>666</v>
      </c>
      <c r="E76" s="142" t="s">
        <v>667</v>
      </c>
      <c r="F76" s="142" t="s">
        <v>668</v>
      </c>
      <c r="G76" s="142" t="s">
        <v>368</v>
      </c>
      <c r="H76" s="142" t="s">
        <v>353</v>
      </c>
      <c r="I76" s="142" t="s">
        <v>354</v>
      </c>
      <c r="J76" s="142" t="s">
        <v>379</v>
      </c>
      <c r="K76" s="142" t="s">
        <v>356</v>
      </c>
      <c r="L76" s="142" t="s">
        <v>669</v>
      </c>
      <c r="M76" s="142" t="s">
        <v>61</v>
      </c>
    </row>
    <row r="77" spans="1:13" ht="66.599999999999994" thickBot="1" x14ac:dyDescent="0.35">
      <c r="A77" s="143">
        <v>2.0032700056399802E+17</v>
      </c>
      <c r="B77" s="142" t="s">
        <v>277</v>
      </c>
      <c r="C77" s="142">
        <v>8048527388</v>
      </c>
      <c r="D77" s="142" t="s">
        <v>670</v>
      </c>
      <c r="E77" s="142" t="s">
        <v>671</v>
      </c>
      <c r="F77" s="142"/>
      <c r="G77" s="142" t="s">
        <v>368</v>
      </c>
      <c r="H77" s="142" t="s">
        <v>672</v>
      </c>
      <c r="I77" s="142" t="s">
        <v>354</v>
      </c>
      <c r="J77" s="142" t="s">
        <v>363</v>
      </c>
      <c r="K77" s="142" t="s">
        <v>568</v>
      </c>
      <c r="L77" s="142" t="s">
        <v>673</v>
      </c>
      <c r="M77" s="142" t="s">
        <v>61</v>
      </c>
    </row>
    <row r="78" spans="1:13" ht="53.4" thickBot="1" x14ac:dyDescent="0.35">
      <c r="A78" s="143">
        <v>2.0032700056393798E+17</v>
      </c>
      <c r="B78" s="142" t="s">
        <v>315</v>
      </c>
      <c r="C78" s="142">
        <v>6023503831</v>
      </c>
      <c r="D78" s="142" t="s">
        <v>674</v>
      </c>
      <c r="E78" s="142" t="s">
        <v>675</v>
      </c>
      <c r="F78" s="142"/>
      <c r="G78" s="142" t="s">
        <v>368</v>
      </c>
      <c r="H78" s="142" t="s">
        <v>676</v>
      </c>
      <c r="I78" s="142" t="s">
        <v>354</v>
      </c>
      <c r="J78" s="142" t="s">
        <v>363</v>
      </c>
      <c r="K78" s="142" t="s">
        <v>568</v>
      </c>
      <c r="L78" s="142" t="s">
        <v>677</v>
      </c>
      <c r="M78" s="142" t="s">
        <v>61</v>
      </c>
    </row>
    <row r="79" spans="1:13" ht="53.4" thickBot="1" x14ac:dyDescent="0.35">
      <c r="A79" s="143">
        <v>2.00327000563936E+17</v>
      </c>
      <c r="B79" s="142" t="s">
        <v>320</v>
      </c>
      <c r="C79" s="142">
        <v>9098442166</v>
      </c>
      <c r="D79" s="142" t="s">
        <v>678</v>
      </c>
      <c r="E79" s="142" t="s">
        <v>679</v>
      </c>
      <c r="F79" s="142" t="s">
        <v>680</v>
      </c>
      <c r="G79" s="142" t="s">
        <v>368</v>
      </c>
      <c r="H79" s="142" t="s">
        <v>586</v>
      </c>
      <c r="I79" s="142" t="s">
        <v>354</v>
      </c>
      <c r="J79" s="142" t="s">
        <v>363</v>
      </c>
      <c r="K79" s="142" t="s">
        <v>356</v>
      </c>
      <c r="L79" s="142" t="s">
        <v>681</v>
      </c>
      <c r="M79" s="142" t="s">
        <v>61</v>
      </c>
    </row>
    <row r="80" spans="1:13" ht="40.200000000000003" thickBot="1" x14ac:dyDescent="0.35">
      <c r="A80" s="143">
        <v>2.00327000563876E+17</v>
      </c>
      <c r="B80" s="142"/>
      <c r="C80" s="142" t="s">
        <v>324</v>
      </c>
      <c r="D80" s="142" t="s">
        <v>682</v>
      </c>
      <c r="E80" s="142" t="s">
        <v>683</v>
      </c>
      <c r="F80" s="142"/>
      <c r="G80" s="142" t="s">
        <v>557</v>
      </c>
      <c r="H80" s="142"/>
      <c r="I80" s="142" t="s">
        <v>238</v>
      </c>
      <c r="J80" s="142" t="s">
        <v>379</v>
      </c>
      <c r="K80" s="142" t="s">
        <v>524</v>
      </c>
      <c r="L80" s="142" t="s">
        <v>684</v>
      </c>
      <c r="M80" s="142" t="s">
        <v>61</v>
      </c>
    </row>
    <row r="81" spans="1:13" ht="53.4" thickBot="1" x14ac:dyDescent="0.35">
      <c r="A81" s="143">
        <v>2.0032700056387501E+17</v>
      </c>
      <c r="B81" s="142" t="s">
        <v>276</v>
      </c>
      <c r="C81" s="142">
        <v>6308636637</v>
      </c>
      <c r="D81" s="142" t="s">
        <v>685</v>
      </c>
      <c r="E81" s="142" t="s">
        <v>686</v>
      </c>
      <c r="F81" s="142"/>
      <c r="G81" s="142" t="s">
        <v>368</v>
      </c>
      <c r="H81" s="142" t="s">
        <v>564</v>
      </c>
      <c r="I81" s="142" t="s">
        <v>354</v>
      </c>
      <c r="J81" s="142" t="s">
        <v>363</v>
      </c>
      <c r="K81" s="142" t="s">
        <v>560</v>
      </c>
      <c r="L81" s="142" t="s">
        <v>687</v>
      </c>
      <c r="M81" s="142" t="s">
        <v>61</v>
      </c>
    </row>
    <row r="82" spans="1:13" ht="53.4" thickBot="1" x14ac:dyDescent="0.35">
      <c r="A82" s="143">
        <v>2.0032700056387398E+17</v>
      </c>
      <c r="B82" s="142" t="s">
        <v>276</v>
      </c>
      <c r="C82" s="142" t="s">
        <v>325</v>
      </c>
      <c r="D82" s="142" t="s">
        <v>688</v>
      </c>
      <c r="E82" s="142" t="s">
        <v>689</v>
      </c>
      <c r="F82" s="142"/>
      <c r="G82" s="142" t="s">
        <v>368</v>
      </c>
      <c r="H82" s="142" t="s">
        <v>353</v>
      </c>
      <c r="I82" s="142" t="s">
        <v>354</v>
      </c>
      <c r="J82" s="142" t="s">
        <v>379</v>
      </c>
      <c r="K82" s="142" t="s">
        <v>568</v>
      </c>
      <c r="L82" s="142" t="s">
        <v>690</v>
      </c>
      <c r="M82" s="142" t="s">
        <v>61</v>
      </c>
    </row>
    <row r="83" spans="1:13" ht="66.599999999999994" thickBot="1" x14ac:dyDescent="0.35">
      <c r="A83" s="143">
        <v>2.0032700056387398E+17</v>
      </c>
      <c r="B83" s="142" t="s">
        <v>277</v>
      </c>
      <c r="C83" s="142" t="s">
        <v>326</v>
      </c>
      <c r="D83" s="142" t="s">
        <v>691</v>
      </c>
      <c r="E83" s="142" t="s">
        <v>692</v>
      </c>
      <c r="F83" s="142"/>
      <c r="G83" s="142" t="s">
        <v>573</v>
      </c>
      <c r="H83" s="142" t="s">
        <v>529</v>
      </c>
      <c r="I83" s="142" t="s">
        <v>236</v>
      </c>
      <c r="J83" s="142" t="s">
        <v>379</v>
      </c>
      <c r="K83" s="142" t="s">
        <v>568</v>
      </c>
      <c r="L83" s="142" t="s">
        <v>693</v>
      </c>
      <c r="M83" s="142" t="s">
        <v>61</v>
      </c>
    </row>
    <row r="84" spans="1:13" ht="53.4" thickBot="1" x14ac:dyDescent="0.35">
      <c r="A84" s="143">
        <v>2.0032700056387101E+17</v>
      </c>
      <c r="B84" s="142" t="s">
        <v>277</v>
      </c>
      <c r="C84" s="142" t="s">
        <v>327</v>
      </c>
      <c r="D84" s="142" t="s">
        <v>694</v>
      </c>
      <c r="E84" s="142" t="s">
        <v>695</v>
      </c>
      <c r="F84" s="142" t="s">
        <v>661</v>
      </c>
      <c r="G84" s="142" t="s">
        <v>368</v>
      </c>
      <c r="H84" s="142" t="s">
        <v>529</v>
      </c>
      <c r="I84" s="142" t="s">
        <v>236</v>
      </c>
      <c r="J84" s="142" t="s">
        <v>363</v>
      </c>
      <c r="K84" s="142" t="s">
        <v>696</v>
      </c>
      <c r="L84" s="142" t="s">
        <v>697</v>
      </c>
      <c r="M84" s="142" t="s">
        <v>61</v>
      </c>
    </row>
    <row r="85" spans="1:13" ht="53.4" thickBot="1" x14ac:dyDescent="0.35">
      <c r="A85" s="143">
        <v>2.00327000563832E+17</v>
      </c>
      <c r="B85" s="142" t="s">
        <v>320</v>
      </c>
      <c r="C85" s="142">
        <v>3234396212</v>
      </c>
      <c r="D85" s="142" t="s">
        <v>698</v>
      </c>
      <c r="E85" s="142" t="s">
        <v>699</v>
      </c>
      <c r="F85" s="142" t="s">
        <v>668</v>
      </c>
      <c r="G85" s="142" t="s">
        <v>368</v>
      </c>
      <c r="H85" s="142" t="s">
        <v>586</v>
      </c>
      <c r="I85" s="142" t="s">
        <v>354</v>
      </c>
      <c r="J85" s="142" t="s">
        <v>379</v>
      </c>
      <c r="K85" s="142" t="s">
        <v>356</v>
      </c>
      <c r="L85" s="142" t="s">
        <v>700</v>
      </c>
      <c r="M85" s="142" t="s">
        <v>61</v>
      </c>
    </row>
    <row r="86" spans="1:13" ht="53.4" thickBot="1" x14ac:dyDescent="0.35">
      <c r="A86" s="143">
        <v>2.00327000563832E+17</v>
      </c>
      <c r="B86" s="142" t="s">
        <v>320</v>
      </c>
      <c r="C86" s="142">
        <v>4088340599</v>
      </c>
      <c r="D86" s="142" t="s">
        <v>701</v>
      </c>
      <c r="E86" s="142" t="s">
        <v>702</v>
      </c>
      <c r="F86" s="142" t="s">
        <v>703</v>
      </c>
      <c r="G86" s="142" t="s">
        <v>368</v>
      </c>
      <c r="H86" s="142" t="s">
        <v>586</v>
      </c>
      <c r="I86" s="142" t="s">
        <v>354</v>
      </c>
      <c r="J86" s="142" t="s">
        <v>379</v>
      </c>
      <c r="K86" s="142" t="s">
        <v>356</v>
      </c>
      <c r="L86" s="142" t="s">
        <v>704</v>
      </c>
      <c r="M86" s="142" t="s">
        <v>61</v>
      </c>
    </row>
    <row r="87" spans="1:13" ht="53.4" thickBot="1" x14ac:dyDescent="0.35">
      <c r="A87" s="143">
        <v>2.00327000563832E+17</v>
      </c>
      <c r="B87" s="142" t="s">
        <v>276</v>
      </c>
      <c r="C87" s="142">
        <v>7089165240</v>
      </c>
      <c r="D87" s="142" t="s">
        <v>705</v>
      </c>
      <c r="E87" s="142" t="s">
        <v>706</v>
      </c>
      <c r="F87" s="142" t="s">
        <v>707</v>
      </c>
      <c r="G87" s="142" t="s">
        <v>373</v>
      </c>
      <c r="H87" s="142" t="s">
        <v>564</v>
      </c>
      <c r="I87" s="142" t="s">
        <v>354</v>
      </c>
      <c r="J87" s="142" t="s">
        <v>363</v>
      </c>
      <c r="K87" s="142" t="s">
        <v>356</v>
      </c>
      <c r="L87" s="142" t="s">
        <v>708</v>
      </c>
      <c r="M87" s="142" t="s">
        <v>61</v>
      </c>
    </row>
    <row r="88" spans="1:13" ht="53.4" thickBot="1" x14ac:dyDescent="0.35">
      <c r="A88" s="143">
        <v>2.0032700056383101E+17</v>
      </c>
      <c r="B88" s="142" t="s">
        <v>315</v>
      </c>
      <c r="C88" s="142">
        <v>4036056240</v>
      </c>
      <c r="D88" s="142" t="s">
        <v>709</v>
      </c>
      <c r="E88" s="142" t="s">
        <v>710</v>
      </c>
      <c r="F88" s="142" t="s">
        <v>711</v>
      </c>
      <c r="G88" s="142" t="s">
        <v>368</v>
      </c>
      <c r="H88" s="142" t="s">
        <v>535</v>
      </c>
      <c r="I88" s="142" t="s">
        <v>236</v>
      </c>
      <c r="J88" s="142" t="s">
        <v>363</v>
      </c>
      <c r="K88" s="142" t="s">
        <v>568</v>
      </c>
      <c r="L88" s="142" t="s">
        <v>712</v>
      </c>
      <c r="M88" s="142" t="s">
        <v>61</v>
      </c>
    </row>
    <row r="89" spans="1:13" ht="40.200000000000003" thickBot="1" x14ac:dyDescent="0.35">
      <c r="A89" s="143">
        <v>2.0032700056380899E+17</v>
      </c>
      <c r="B89" s="142" t="s">
        <v>277</v>
      </c>
      <c r="C89" s="142">
        <v>8437799944</v>
      </c>
      <c r="D89" s="142" t="s">
        <v>713</v>
      </c>
      <c r="E89" s="142" t="s">
        <v>714</v>
      </c>
      <c r="F89" s="142"/>
      <c r="G89" s="142" t="s">
        <v>368</v>
      </c>
      <c r="H89" s="142" t="s">
        <v>619</v>
      </c>
      <c r="I89" s="142" t="s">
        <v>354</v>
      </c>
      <c r="J89" s="142" t="s">
        <v>379</v>
      </c>
      <c r="K89" s="142" t="s">
        <v>568</v>
      </c>
      <c r="L89" s="142" t="s">
        <v>715</v>
      </c>
      <c r="M89" s="142" t="s">
        <v>61</v>
      </c>
    </row>
    <row r="90" spans="1:13" ht="53.4" thickBot="1" x14ac:dyDescent="0.35">
      <c r="A90" s="143">
        <v>2.0032700056380899E+17</v>
      </c>
      <c r="B90" s="142" t="s">
        <v>320</v>
      </c>
      <c r="C90" s="142">
        <v>5309331806</v>
      </c>
      <c r="D90" s="142" t="s">
        <v>716</v>
      </c>
      <c r="E90" s="142" t="s">
        <v>717</v>
      </c>
      <c r="F90" s="142" t="s">
        <v>139</v>
      </c>
      <c r="G90" s="142" t="s">
        <v>368</v>
      </c>
      <c r="H90" s="142" t="s">
        <v>586</v>
      </c>
      <c r="I90" s="142" t="s">
        <v>354</v>
      </c>
      <c r="J90" s="142" t="s">
        <v>363</v>
      </c>
      <c r="K90" s="142" t="s">
        <v>356</v>
      </c>
      <c r="L90" s="142" t="s">
        <v>239</v>
      </c>
      <c r="M90" s="142" t="s">
        <v>61</v>
      </c>
    </row>
    <row r="91" spans="1:13" ht="66.599999999999994" thickBot="1" x14ac:dyDescent="0.35">
      <c r="A91" s="143">
        <v>2.0032700056379802E+17</v>
      </c>
      <c r="B91" s="142" t="s">
        <v>276</v>
      </c>
      <c r="C91" s="142" t="s">
        <v>328</v>
      </c>
      <c r="D91" s="142" t="s">
        <v>718</v>
      </c>
      <c r="E91" s="142" t="s">
        <v>719</v>
      </c>
      <c r="F91" s="142" t="s">
        <v>720</v>
      </c>
      <c r="G91" s="142" t="s">
        <v>352</v>
      </c>
      <c r="H91" s="142" t="s">
        <v>721</v>
      </c>
      <c r="I91" s="142" t="s">
        <v>721</v>
      </c>
      <c r="J91" s="142" t="s">
        <v>379</v>
      </c>
      <c r="K91" s="142" t="s">
        <v>384</v>
      </c>
      <c r="L91" s="142" t="s">
        <v>722</v>
      </c>
      <c r="M91" s="142" t="s">
        <v>61</v>
      </c>
    </row>
    <row r="92" spans="1:13" ht="40.200000000000003" thickBot="1" x14ac:dyDescent="0.35">
      <c r="A92" s="143">
        <v>2.0032700056379802E+17</v>
      </c>
      <c r="B92" s="142" t="s">
        <v>320</v>
      </c>
      <c r="C92" s="142" t="s">
        <v>329</v>
      </c>
      <c r="D92" s="142" t="s">
        <v>723</v>
      </c>
      <c r="E92" s="142" t="s">
        <v>724</v>
      </c>
      <c r="F92" s="142" t="s">
        <v>725</v>
      </c>
      <c r="G92" s="142" t="s">
        <v>352</v>
      </c>
      <c r="H92" s="142" t="s">
        <v>721</v>
      </c>
      <c r="I92" s="142" t="s">
        <v>721</v>
      </c>
      <c r="J92" s="142" t="s">
        <v>379</v>
      </c>
      <c r="K92" s="142" t="s">
        <v>384</v>
      </c>
      <c r="L92" s="142" t="s">
        <v>726</v>
      </c>
      <c r="M92" s="142" t="s">
        <v>61</v>
      </c>
    </row>
    <row r="93" spans="1:13" ht="53.4" thickBot="1" x14ac:dyDescent="0.35">
      <c r="A93" s="143">
        <v>2.0032700056379802E+17</v>
      </c>
      <c r="B93" s="142" t="s">
        <v>315</v>
      </c>
      <c r="C93" s="142" t="s">
        <v>330</v>
      </c>
      <c r="D93" s="142" t="s">
        <v>727</v>
      </c>
      <c r="E93" s="142" t="s">
        <v>728</v>
      </c>
      <c r="F93" s="142" t="s">
        <v>729</v>
      </c>
      <c r="G93" s="142" t="s">
        <v>352</v>
      </c>
      <c r="H93" s="142" t="s">
        <v>721</v>
      </c>
      <c r="I93" s="142" t="s">
        <v>721</v>
      </c>
      <c r="J93" s="142" t="s">
        <v>379</v>
      </c>
      <c r="K93" s="142" t="s">
        <v>384</v>
      </c>
      <c r="L93" s="142" t="s">
        <v>730</v>
      </c>
      <c r="M93" s="142" t="s">
        <v>61</v>
      </c>
    </row>
    <row r="94" spans="1:13" ht="53.4" thickBot="1" x14ac:dyDescent="0.35">
      <c r="A94" s="143">
        <v>2.0032700056379802E+17</v>
      </c>
      <c r="B94" s="142" t="s">
        <v>276</v>
      </c>
      <c r="C94" s="142" t="s">
        <v>331</v>
      </c>
      <c r="D94" s="142" t="s">
        <v>731</v>
      </c>
      <c r="E94" s="142" t="s">
        <v>732</v>
      </c>
      <c r="F94" s="142" t="s">
        <v>733</v>
      </c>
      <c r="G94" s="142" t="s">
        <v>352</v>
      </c>
      <c r="H94" s="142" t="s">
        <v>721</v>
      </c>
      <c r="I94" s="142" t="s">
        <v>721</v>
      </c>
      <c r="J94" s="142" t="s">
        <v>379</v>
      </c>
      <c r="K94" s="142" t="s">
        <v>384</v>
      </c>
      <c r="L94" s="142" t="s">
        <v>734</v>
      </c>
      <c r="M94" s="142" t="s">
        <v>61</v>
      </c>
    </row>
    <row r="95" spans="1:13" ht="53.4" thickBot="1" x14ac:dyDescent="0.35">
      <c r="A95" s="143">
        <v>2.0032700056379802E+17</v>
      </c>
      <c r="B95" s="142" t="s">
        <v>277</v>
      </c>
      <c r="C95" s="142" t="s">
        <v>332</v>
      </c>
      <c r="D95" s="142" t="s">
        <v>735</v>
      </c>
      <c r="E95" s="142" t="s">
        <v>736</v>
      </c>
      <c r="F95" s="142" t="s">
        <v>737</v>
      </c>
      <c r="G95" s="142" t="s">
        <v>352</v>
      </c>
      <c r="H95" s="142" t="s">
        <v>721</v>
      </c>
      <c r="I95" s="142" t="s">
        <v>721</v>
      </c>
      <c r="J95" s="142" t="s">
        <v>379</v>
      </c>
      <c r="K95" s="142" t="s">
        <v>384</v>
      </c>
      <c r="L95" s="142" t="s">
        <v>738</v>
      </c>
      <c r="M95" s="142" t="s">
        <v>61</v>
      </c>
    </row>
    <row r="96" spans="1:13" ht="40.200000000000003" thickBot="1" x14ac:dyDescent="0.35">
      <c r="A96" s="143">
        <v>2.0032700056379802E+17</v>
      </c>
      <c r="B96" s="142" t="s">
        <v>277</v>
      </c>
      <c r="C96" s="142" t="s">
        <v>333</v>
      </c>
      <c r="D96" s="142" t="s">
        <v>739</v>
      </c>
      <c r="E96" s="142" t="s">
        <v>740</v>
      </c>
      <c r="F96" s="142" t="s">
        <v>741</v>
      </c>
      <c r="G96" s="142" t="s">
        <v>352</v>
      </c>
      <c r="H96" s="142" t="s">
        <v>721</v>
      </c>
      <c r="I96" s="142" t="s">
        <v>721</v>
      </c>
      <c r="J96" s="142" t="s">
        <v>379</v>
      </c>
      <c r="K96" s="142" t="s">
        <v>384</v>
      </c>
      <c r="L96" s="142" t="s">
        <v>742</v>
      </c>
      <c r="M96" s="142" t="s">
        <v>61</v>
      </c>
    </row>
    <row r="97" spans="1:13" ht="40.200000000000003" thickBot="1" x14ac:dyDescent="0.35">
      <c r="A97" s="143">
        <v>2.0032700056379802E+17</v>
      </c>
      <c r="B97" s="142" t="s">
        <v>277</v>
      </c>
      <c r="C97" s="142" t="s">
        <v>334</v>
      </c>
      <c r="D97" s="142" t="s">
        <v>743</v>
      </c>
      <c r="E97" s="142" t="s">
        <v>744</v>
      </c>
      <c r="F97" s="142" t="s">
        <v>745</v>
      </c>
      <c r="G97" s="142" t="s">
        <v>352</v>
      </c>
      <c r="H97" s="142" t="s">
        <v>721</v>
      </c>
      <c r="I97" s="142" t="s">
        <v>721</v>
      </c>
      <c r="J97" s="142" t="s">
        <v>379</v>
      </c>
      <c r="K97" s="142" t="s">
        <v>384</v>
      </c>
      <c r="L97" s="142" t="s">
        <v>746</v>
      </c>
      <c r="M97" s="142" t="s">
        <v>61</v>
      </c>
    </row>
    <row r="98" spans="1:13" ht="66.599999999999994" thickBot="1" x14ac:dyDescent="0.35">
      <c r="A98" s="143">
        <v>2.0032700056379802E+17</v>
      </c>
      <c r="B98" s="142" t="s">
        <v>277</v>
      </c>
      <c r="C98" s="142" t="s">
        <v>335</v>
      </c>
      <c r="D98" s="142" t="s">
        <v>747</v>
      </c>
      <c r="E98" s="142" t="s">
        <v>748</v>
      </c>
      <c r="F98" s="142" t="s">
        <v>749</v>
      </c>
      <c r="G98" s="142" t="s">
        <v>352</v>
      </c>
      <c r="H98" s="142" t="s">
        <v>721</v>
      </c>
      <c r="I98" s="142" t="s">
        <v>721</v>
      </c>
      <c r="J98" s="142" t="s">
        <v>379</v>
      </c>
      <c r="K98" s="142" t="s">
        <v>384</v>
      </c>
      <c r="L98" s="142" t="s">
        <v>750</v>
      </c>
      <c r="M98" s="142" t="s">
        <v>61</v>
      </c>
    </row>
    <row r="99" spans="1:13" ht="40.200000000000003" thickBot="1" x14ac:dyDescent="0.35">
      <c r="A99" s="143">
        <v>2.0032700056379802E+17</v>
      </c>
      <c r="B99" s="142" t="s">
        <v>277</v>
      </c>
      <c r="C99" s="142" t="s">
        <v>336</v>
      </c>
      <c r="D99" s="142" t="s">
        <v>751</v>
      </c>
      <c r="E99" s="142" t="s">
        <v>752</v>
      </c>
      <c r="F99" s="142" t="s">
        <v>504</v>
      </c>
      <c r="G99" s="142" t="s">
        <v>352</v>
      </c>
      <c r="H99" s="142" t="s">
        <v>721</v>
      </c>
      <c r="I99" s="142" t="s">
        <v>721</v>
      </c>
      <c r="J99" s="142" t="s">
        <v>379</v>
      </c>
      <c r="K99" s="142" t="s">
        <v>384</v>
      </c>
      <c r="L99" s="142" t="s">
        <v>753</v>
      </c>
      <c r="M99" s="142" t="s">
        <v>61</v>
      </c>
    </row>
    <row r="100" spans="1:13" ht="66.599999999999994" thickBot="1" x14ac:dyDescent="0.35">
      <c r="A100" s="143">
        <v>2.0032700056379802E+17</v>
      </c>
      <c r="B100" s="142" t="s">
        <v>277</v>
      </c>
      <c r="C100" s="142" t="s">
        <v>337</v>
      </c>
      <c r="D100" s="142" t="s">
        <v>754</v>
      </c>
      <c r="E100" s="142" t="s">
        <v>755</v>
      </c>
      <c r="F100" s="142" t="s">
        <v>107</v>
      </c>
      <c r="G100" s="142" t="s">
        <v>352</v>
      </c>
      <c r="H100" s="142" t="s">
        <v>721</v>
      </c>
      <c r="I100" s="142" t="s">
        <v>721</v>
      </c>
      <c r="J100" s="142" t="s">
        <v>379</v>
      </c>
      <c r="K100" s="142" t="s">
        <v>384</v>
      </c>
      <c r="L100" s="142" t="s">
        <v>756</v>
      </c>
      <c r="M100" s="142" t="s">
        <v>61</v>
      </c>
    </row>
    <row r="101" spans="1:13" ht="66.599999999999994" thickBot="1" x14ac:dyDescent="0.35">
      <c r="A101" s="143">
        <v>2.0032700056379802E+17</v>
      </c>
      <c r="B101" s="142" t="s">
        <v>315</v>
      </c>
      <c r="C101" s="142" t="s">
        <v>338</v>
      </c>
      <c r="D101" s="142" t="s">
        <v>757</v>
      </c>
      <c r="E101" s="142" t="s">
        <v>758</v>
      </c>
      <c r="F101" s="142" t="s">
        <v>759</v>
      </c>
      <c r="G101" s="142" t="s">
        <v>352</v>
      </c>
      <c r="H101" s="142" t="s">
        <v>721</v>
      </c>
      <c r="I101" s="142" t="s">
        <v>721</v>
      </c>
      <c r="J101" s="142" t="s">
        <v>379</v>
      </c>
      <c r="K101" s="142" t="s">
        <v>384</v>
      </c>
      <c r="L101" s="142" t="s">
        <v>760</v>
      </c>
      <c r="M101" s="142" t="s">
        <v>61</v>
      </c>
    </row>
    <row r="102" spans="1:13" x14ac:dyDescent="0.3">
      <c r="A102" s="138"/>
    </row>
    <row r="104" spans="1:13" x14ac:dyDescent="0.3">
      <c r="A104" s="136"/>
    </row>
    <row r="105" spans="1:13" x14ac:dyDescent="0.3">
      <c r="A105" s="80"/>
    </row>
    <row r="106" spans="1:13" x14ac:dyDescent="0.3">
      <c r="A106" s="80"/>
    </row>
    <row r="107" spans="1:13" x14ac:dyDescent="0.3">
      <c r="A107" s="139"/>
    </row>
    <row r="109" spans="1:13" x14ac:dyDescent="0.3">
      <c r="A109" s="136"/>
    </row>
    <row r="110" spans="1:13" x14ac:dyDescent="0.3">
      <c r="A110" s="137"/>
    </row>
    <row r="111" spans="1:13" x14ac:dyDescent="0.3">
      <c r="A111" s="139"/>
    </row>
    <row r="113" spans="1:4" x14ac:dyDescent="0.3">
      <c r="A113" s="136"/>
    </row>
    <row r="114" spans="1:4" x14ac:dyDescent="0.3">
      <c r="A114" s="137"/>
    </row>
    <row r="115" spans="1:4" x14ac:dyDescent="0.3">
      <c r="A115" s="138"/>
    </row>
    <row r="117" spans="1:4" x14ac:dyDescent="0.3">
      <c r="A117" s="136"/>
      <c r="C117" s="133" t="s">
        <v>275</v>
      </c>
      <c r="D117" s="133" t="s">
        <v>275</v>
      </c>
    </row>
    <row r="118" spans="1:4" x14ac:dyDescent="0.3">
      <c r="A118" s="137"/>
      <c r="C118" s="133" t="s">
        <v>253</v>
      </c>
      <c r="D118" s="133" t="s">
        <v>253</v>
      </c>
    </row>
    <row r="119" spans="1:4" x14ac:dyDescent="0.3">
      <c r="A119" s="138"/>
      <c r="C119" s="111" t="s">
        <v>139</v>
      </c>
      <c r="D119" s="111" t="s">
        <v>158</v>
      </c>
    </row>
    <row r="120" spans="1:4" x14ac:dyDescent="0.3">
      <c r="C120" s="111" t="s">
        <v>108</v>
      </c>
      <c r="D120" s="111" t="s">
        <v>159</v>
      </c>
    </row>
    <row r="121" spans="1:4" x14ac:dyDescent="0.3">
      <c r="A121" s="136"/>
      <c r="C121" s="111" t="s">
        <v>140</v>
      </c>
      <c r="D121" s="111" t="s">
        <v>160</v>
      </c>
    </row>
    <row r="122" spans="1:4" x14ac:dyDescent="0.3">
      <c r="A122" s="80"/>
      <c r="C122" s="111" t="s">
        <v>141</v>
      </c>
      <c r="D122" s="111" t="s">
        <v>161</v>
      </c>
    </row>
    <row r="123" spans="1:4" x14ac:dyDescent="0.3">
      <c r="A123" s="80"/>
      <c r="C123" s="111" t="s">
        <v>142</v>
      </c>
      <c r="D123" s="111" t="s">
        <v>213</v>
      </c>
    </row>
    <row r="124" spans="1:4" x14ac:dyDescent="0.3">
      <c r="A124" s="138"/>
      <c r="C124" s="111" t="s">
        <v>143</v>
      </c>
      <c r="D124" s="111" t="s">
        <v>212</v>
      </c>
    </row>
    <row r="125" spans="1:4" x14ac:dyDescent="0.3">
      <c r="C125" s="111" t="s">
        <v>144</v>
      </c>
      <c r="D125" s="111" t="s">
        <v>211</v>
      </c>
    </row>
    <row r="126" spans="1:4" x14ac:dyDescent="0.3">
      <c r="A126" s="136"/>
      <c r="C126" s="111"/>
      <c r="D126" s="111"/>
    </row>
    <row r="127" spans="1:4" x14ac:dyDescent="0.3">
      <c r="A127" s="137"/>
      <c r="C127" s="111" t="s">
        <v>145</v>
      </c>
      <c r="D127" s="111" t="s">
        <v>210</v>
      </c>
    </row>
    <row r="128" spans="1:4" x14ac:dyDescent="0.3">
      <c r="A128" s="138"/>
      <c r="C128" s="111" t="s">
        <v>146</v>
      </c>
      <c r="D128" s="111" t="s">
        <v>209</v>
      </c>
    </row>
    <row r="129" spans="1:4" x14ac:dyDescent="0.3">
      <c r="C129" s="111" t="s">
        <v>147</v>
      </c>
      <c r="D129" s="111" t="s">
        <v>208</v>
      </c>
    </row>
    <row r="130" spans="1:4" x14ac:dyDescent="0.3">
      <c r="A130" s="136"/>
      <c r="C130" s="111" t="s">
        <v>148</v>
      </c>
      <c r="D130" s="111" t="s">
        <v>207</v>
      </c>
    </row>
    <row r="131" spans="1:4" x14ac:dyDescent="0.3">
      <c r="A131" s="137"/>
      <c r="C131" s="111" t="s">
        <v>149</v>
      </c>
      <c r="D131" s="111" t="s">
        <v>206</v>
      </c>
    </row>
    <row r="132" spans="1:4" ht="28.8" x14ac:dyDescent="0.3">
      <c r="A132" s="136"/>
      <c r="C132" s="111" t="s">
        <v>150</v>
      </c>
      <c r="D132" s="111" t="s">
        <v>205</v>
      </c>
    </row>
    <row r="133" spans="1:4" x14ac:dyDescent="0.3">
      <c r="A133" s="137"/>
      <c r="C133" s="111" t="s">
        <v>151</v>
      </c>
      <c r="D133" s="111" t="s">
        <v>204</v>
      </c>
    </row>
    <row r="134" spans="1:4" x14ac:dyDescent="0.3">
      <c r="A134" s="138"/>
      <c r="C134" s="111" t="s">
        <v>152</v>
      </c>
      <c r="D134" s="111" t="s">
        <v>203</v>
      </c>
    </row>
    <row r="135" spans="1:4" x14ac:dyDescent="0.3">
      <c r="C135" s="111" t="s">
        <v>153</v>
      </c>
      <c r="D135" s="111" t="s">
        <v>202</v>
      </c>
    </row>
    <row r="136" spans="1:4" ht="28.8" x14ac:dyDescent="0.3">
      <c r="A136" s="136"/>
      <c r="C136" s="111" t="s">
        <v>154</v>
      </c>
      <c r="D136" s="111" t="s">
        <v>201</v>
      </c>
    </row>
    <row r="137" spans="1:4" x14ac:dyDescent="0.3">
      <c r="A137" s="137"/>
      <c r="C137" s="111"/>
      <c r="D137" s="111"/>
    </row>
    <row r="138" spans="1:4" x14ac:dyDescent="0.3">
      <c r="A138" s="138"/>
      <c r="C138" s="111" t="s">
        <v>155</v>
      </c>
      <c r="D138" s="111" t="s">
        <v>200</v>
      </c>
    </row>
    <row r="139" spans="1:4" x14ac:dyDescent="0.3">
      <c r="C139" s="111" t="s">
        <v>156</v>
      </c>
      <c r="D139" s="111" t="s">
        <v>199</v>
      </c>
    </row>
    <row r="140" spans="1:4" x14ac:dyDescent="0.3">
      <c r="A140" s="136"/>
      <c r="C140" s="111" t="s">
        <v>157</v>
      </c>
      <c r="D140" s="111" t="s">
        <v>198</v>
      </c>
    </row>
    <row r="141" spans="1:4" x14ac:dyDescent="0.3">
      <c r="A141" s="137"/>
    </row>
    <row r="143" spans="1:4" x14ac:dyDescent="0.3">
      <c r="A143" s="136"/>
    </row>
    <row r="144" spans="1:4" x14ac:dyDescent="0.3">
      <c r="A144" s="137"/>
    </row>
    <row r="145" spans="1:1" x14ac:dyDescent="0.3">
      <c r="A145" s="138"/>
    </row>
    <row r="147" spans="1:1" x14ac:dyDescent="0.3">
      <c r="A147" s="136"/>
    </row>
    <row r="148" spans="1:1" x14ac:dyDescent="0.3">
      <c r="A148" s="137"/>
    </row>
    <row r="149" spans="1:1" x14ac:dyDescent="0.3">
      <c r="A149" s="138"/>
    </row>
    <row r="151" spans="1:1" x14ac:dyDescent="0.3">
      <c r="A151" s="136"/>
    </row>
    <row r="152" spans="1:1" x14ac:dyDescent="0.3">
      <c r="A152" s="137"/>
    </row>
    <row r="154" spans="1:1" x14ac:dyDescent="0.3">
      <c r="A154" s="136"/>
    </row>
    <row r="155" spans="1:1" x14ac:dyDescent="0.3">
      <c r="A155" s="137"/>
    </row>
    <row r="157" spans="1:1" x14ac:dyDescent="0.3">
      <c r="A157" s="136"/>
    </row>
    <row r="158" spans="1:1" x14ac:dyDescent="0.3">
      <c r="A158" s="137"/>
    </row>
    <row r="160" spans="1:1" x14ac:dyDescent="0.3">
      <c r="A160" s="136"/>
    </row>
    <row r="161" spans="1:1" x14ac:dyDescent="0.3">
      <c r="A161" s="137"/>
    </row>
    <row r="163" spans="1:1" x14ac:dyDescent="0.3">
      <c r="A163" s="136"/>
    </row>
    <row r="164" spans="1:1" x14ac:dyDescent="0.3">
      <c r="A164" s="137"/>
    </row>
    <row r="165" spans="1:1" x14ac:dyDescent="0.3">
      <c r="A165" s="139"/>
    </row>
    <row r="167" spans="1:1" x14ac:dyDescent="0.3">
      <c r="A167" s="136"/>
    </row>
    <row r="168" spans="1:1" x14ac:dyDescent="0.3">
      <c r="A168" s="137"/>
    </row>
    <row r="170" spans="1:1" x14ac:dyDescent="0.3">
      <c r="A170" s="136"/>
    </row>
    <row r="171" spans="1:1" x14ac:dyDescent="0.3">
      <c r="A171" s="137"/>
    </row>
    <row r="172" spans="1:1" x14ac:dyDescent="0.3">
      <c r="A172" s="136"/>
    </row>
    <row r="173" spans="1:1" x14ac:dyDescent="0.3">
      <c r="A173" s="137"/>
    </row>
    <row r="174" spans="1:1" x14ac:dyDescent="0.3">
      <c r="A174" s="136"/>
    </row>
    <row r="175" spans="1:1" x14ac:dyDescent="0.3">
      <c r="A175" s="137"/>
    </row>
    <row r="176" spans="1:1" x14ac:dyDescent="0.3">
      <c r="A176" s="140"/>
    </row>
    <row r="178" spans="1:1" x14ac:dyDescent="0.3">
      <c r="A178" s="136"/>
    </row>
    <row r="179" spans="1:1" x14ac:dyDescent="0.3">
      <c r="A179" s="137"/>
    </row>
    <row r="180" spans="1:1" x14ac:dyDescent="0.3">
      <c r="A180" s="138"/>
    </row>
    <row r="182" spans="1:1" x14ac:dyDescent="0.3">
      <c r="A182" s="136"/>
    </row>
    <row r="183" spans="1:1" x14ac:dyDescent="0.3">
      <c r="A183" s="80"/>
    </row>
    <row r="184" spans="1:1" x14ac:dyDescent="0.3">
      <c r="A184" s="80"/>
    </row>
    <row r="186" spans="1:1" x14ac:dyDescent="0.3">
      <c r="A186" s="136"/>
    </row>
    <row r="187" spans="1:1" x14ac:dyDescent="0.3">
      <c r="A187" s="137"/>
    </row>
    <row r="188" spans="1:1" x14ac:dyDescent="0.3">
      <c r="A188" s="139"/>
    </row>
    <row r="190" spans="1:1" x14ac:dyDescent="0.3">
      <c r="A190" s="136"/>
    </row>
    <row r="191" spans="1:1" x14ac:dyDescent="0.3">
      <c r="A191" s="137"/>
    </row>
    <row r="192" spans="1:1" x14ac:dyDescent="0.3">
      <c r="A192" s="138"/>
    </row>
    <row r="194" spans="1:1" x14ac:dyDescent="0.3">
      <c r="A194" s="136"/>
    </row>
    <row r="195" spans="1:1" x14ac:dyDescent="0.3">
      <c r="A195" s="137"/>
    </row>
    <row r="197" spans="1:1" x14ac:dyDescent="0.3">
      <c r="A197" s="136"/>
    </row>
    <row r="198" spans="1:1" x14ac:dyDescent="0.3">
      <c r="A198" s="137"/>
    </row>
    <row r="200" spans="1:1" x14ac:dyDescent="0.3">
      <c r="A200" s="136"/>
    </row>
    <row r="201" spans="1:1" x14ac:dyDescent="0.3">
      <c r="A201" s="137"/>
    </row>
    <row r="202" spans="1:1" x14ac:dyDescent="0.3">
      <c r="A202" s="138"/>
    </row>
    <row r="204" spans="1:1" x14ac:dyDescent="0.3">
      <c r="A204" s="136"/>
    </row>
    <row r="205" spans="1:1" x14ac:dyDescent="0.3">
      <c r="A205" s="137"/>
    </row>
    <row r="206" spans="1:1" x14ac:dyDescent="0.3">
      <c r="A206" s="139"/>
    </row>
    <row r="207" spans="1:1" x14ac:dyDescent="0.3">
      <c r="A207" s="136"/>
    </row>
    <row r="208" spans="1:1" x14ac:dyDescent="0.3">
      <c r="A208" s="137"/>
    </row>
    <row r="210" spans="1:1" x14ac:dyDescent="0.3">
      <c r="A210" s="136"/>
    </row>
    <row r="211" spans="1:1" x14ac:dyDescent="0.3">
      <c r="A211" s="137"/>
    </row>
    <row r="212" spans="1:1" x14ac:dyDescent="0.3">
      <c r="A212" s="138"/>
    </row>
    <row r="214" spans="1:1" x14ac:dyDescent="0.3">
      <c r="A214" s="136"/>
    </row>
    <row r="215" spans="1:1" x14ac:dyDescent="0.3">
      <c r="A215" s="137"/>
    </row>
    <row r="217" spans="1:1" x14ac:dyDescent="0.3">
      <c r="A217" s="136"/>
    </row>
    <row r="218" spans="1:1" x14ac:dyDescent="0.3">
      <c r="A218" s="137"/>
    </row>
    <row r="219" spans="1:1" x14ac:dyDescent="0.3">
      <c r="A219" s="138"/>
    </row>
    <row r="221" spans="1:1" x14ac:dyDescent="0.3">
      <c r="A221" s="136"/>
    </row>
    <row r="222" spans="1:1" x14ac:dyDescent="0.3">
      <c r="A222" s="137"/>
    </row>
    <row r="223" spans="1:1" x14ac:dyDescent="0.3">
      <c r="A223" s="138"/>
    </row>
    <row r="225" spans="1:1" x14ac:dyDescent="0.3">
      <c r="A225" s="136"/>
    </row>
    <row r="226" spans="1:1" x14ac:dyDescent="0.3">
      <c r="A226" s="80"/>
    </row>
    <row r="227" spans="1:1" x14ac:dyDescent="0.3">
      <c r="A227" s="80"/>
    </row>
    <row r="228" spans="1:1" x14ac:dyDescent="0.3">
      <c r="A228" s="138"/>
    </row>
    <row r="230" spans="1:1" x14ac:dyDescent="0.3">
      <c r="A230" s="136"/>
    </row>
    <row r="231" spans="1:1" x14ac:dyDescent="0.3">
      <c r="A231" s="137"/>
    </row>
    <row r="232" spans="1:1" x14ac:dyDescent="0.3">
      <c r="A232" s="139"/>
    </row>
    <row r="234" spans="1:1" x14ac:dyDescent="0.3">
      <c r="A234" s="136"/>
    </row>
    <row r="235" spans="1:1" x14ac:dyDescent="0.3">
      <c r="A235" s="137"/>
    </row>
    <row r="236" spans="1:1" x14ac:dyDescent="0.3">
      <c r="A236" s="136"/>
    </row>
    <row r="237" spans="1:1" x14ac:dyDescent="0.3">
      <c r="A237" s="137"/>
    </row>
    <row r="238" spans="1:1" x14ac:dyDescent="0.3">
      <c r="A238" s="139"/>
    </row>
    <row r="240" spans="1:1" x14ac:dyDescent="0.3">
      <c r="A240" s="136"/>
    </row>
    <row r="241" spans="1:1" x14ac:dyDescent="0.3">
      <c r="A241" s="80"/>
    </row>
    <row r="242" spans="1:1" x14ac:dyDescent="0.3">
      <c r="A242" s="80"/>
    </row>
    <row r="243" spans="1:1" x14ac:dyDescent="0.3">
      <c r="A243" s="139"/>
    </row>
    <row r="245" spans="1:1" x14ac:dyDescent="0.3">
      <c r="A245" s="136"/>
    </row>
    <row r="246" spans="1:1" x14ac:dyDescent="0.3">
      <c r="A246" s="137"/>
    </row>
    <row r="248" spans="1:1" x14ac:dyDescent="0.3">
      <c r="A248" s="136"/>
    </row>
    <row r="249" spans="1:1" x14ac:dyDescent="0.3">
      <c r="A249" s="137"/>
    </row>
    <row r="250" spans="1:1" x14ac:dyDescent="0.3">
      <c r="A250" s="138"/>
    </row>
    <row r="252" spans="1:1" x14ac:dyDescent="0.3">
      <c r="A252" s="136"/>
    </row>
    <row r="253" spans="1:1" x14ac:dyDescent="0.3">
      <c r="A253" s="80"/>
    </row>
    <row r="254" spans="1:1" x14ac:dyDescent="0.3">
      <c r="A254" s="80"/>
    </row>
    <row r="255" spans="1:1" x14ac:dyDescent="0.3">
      <c r="A255" s="138"/>
    </row>
    <row r="257" spans="1:1" x14ac:dyDescent="0.3">
      <c r="A257" s="136"/>
    </row>
    <row r="258" spans="1:1" x14ac:dyDescent="0.3">
      <c r="A258" s="137"/>
    </row>
    <row r="259" spans="1:1" x14ac:dyDescent="0.3">
      <c r="A259" s="139"/>
    </row>
    <row r="261" spans="1:1" x14ac:dyDescent="0.3">
      <c r="A261" s="136"/>
    </row>
    <row r="262" spans="1:1" x14ac:dyDescent="0.3">
      <c r="A262" s="137"/>
    </row>
    <row r="264" spans="1:1" x14ac:dyDescent="0.3">
      <c r="A264" s="136"/>
    </row>
    <row r="265" spans="1:1" x14ac:dyDescent="0.3">
      <c r="A265" s="137"/>
    </row>
    <row r="266" spans="1:1" x14ac:dyDescent="0.3">
      <c r="A266" s="138"/>
    </row>
    <row r="268" spans="1:1" x14ac:dyDescent="0.3">
      <c r="A268" s="136"/>
    </row>
    <row r="269" spans="1:1" x14ac:dyDescent="0.3">
      <c r="A269" s="137"/>
    </row>
    <row r="270" spans="1:1" x14ac:dyDescent="0.3">
      <c r="A270" s="138"/>
    </row>
    <row r="272" spans="1:1" x14ac:dyDescent="0.3">
      <c r="A272" s="136"/>
    </row>
    <row r="273" spans="1:1" x14ac:dyDescent="0.3">
      <c r="A273" s="137"/>
    </row>
    <row r="274" spans="1:1" x14ac:dyDescent="0.3">
      <c r="A274" s="139"/>
    </row>
    <row r="276" spans="1:1" x14ac:dyDescent="0.3">
      <c r="A276" s="136"/>
    </row>
    <row r="277" spans="1:1" x14ac:dyDescent="0.3">
      <c r="A277" s="137"/>
    </row>
    <row r="279" spans="1:1" x14ac:dyDescent="0.3">
      <c r="A279" s="136"/>
    </row>
    <row r="280" spans="1:1" x14ac:dyDescent="0.3">
      <c r="A280" s="80"/>
    </row>
    <row r="281" spans="1:1" x14ac:dyDescent="0.3">
      <c r="A281" s="80"/>
    </row>
    <row r="283" spans="1:1" x14ac:dyDescent="0.3">
      <c r="A283" s="136"/>
    </row>
    <row r="284" spans="1:1" x14ac:dyDescent="0.3">
      <c r="A284" s="80"/>
    </row>
    <row r="285" spans="1:1" x14ac:dyDescent="0.3">
      <c r="A285" s="80"/>
    </row>
    <row r="287" spans="1:1" x14ac:dyDescent="0.3">
      <c r="A287" s="136"/>
    </row>
    <row r="288" spans="1:1" x14ac:dyDescent="0.3">
      <c r="A288" s="80"/>
    </row>
    <row r="289" spans="1:1" x14ac:dyDescent="0.3">
      <c r="A289" s="80"/>
    </row>
    <row r="291" spans="1:1" x14ac:dyDescent="0.3">
      <c r="A291" s="136"/>
    </row>
    <row r="292" spans="1:1" x14ac:dyDescent="0.3">
      <c r="A292" s="80"/>
    </row>
    <row r="293" spans="1:1" x14ac:dyDescent="0.3">
      <c r="A293" s="80"/>
    </row>
    <row r="295" spans="1:1" x14ac:dyDescent="0.3">
      <c r="A295" s="136"/>
    </row>
    <row r="296" spans="1:1" x14ac:dyDescent="0.3">
      <c r="A296" s="80"/>
    </row>
    <row r="297" spans="1:1" x14ac:dyDescent="0.3">
      <c r="A297" s="80"/>
    </row>
    <row r="299" spans="1:1" x14ac:dyDescent="0.3">
      <c r="A299" s="136"/>
    </row>
    <row r="300" spans="1:1" x14ac:dyDescent="0.3">
      <c r="A300" s="80"/>
    </row>
    <row r="301" spans="1:1" x14ac:dyDescent="0.3">
      <c r="A301" s="80"/>
    </row>
    <row r="303" spans="1:1" x14ac:dyDescent="0.3">
      <c r="A303" s="136"/>
    </row>
    <row r="304" spans="1:1" x14ac:dyDescent="0.3">
      <c r="A304" s="80"/>
    </row>
    <row r="305" spans="1:1" x14ac:dyDescent="0.3">
      <c r="A305" s="80"/>
    </row>
    <row r="307" spans="1:1" x14ac:dyDescent="0.3">
      <c r="A307" s="136"/>
    </row>
    <row r="308" spans="1:1" x14ac:dyDescent="0.3">
      <c r="A308" s="80"/>
    </row>
    <row r="309" spans="1:1" x14ac:dyDescent="0.3">
      <c r="A309" s="80"/>
    </row>
    <row r="311" spans="1:1" x14ac:dyDescent="0.3">
      <c r="A311" s="136"/>
    </row>
    <row r="312" spans="1:1" x14ac:dyDescent="0.3">
      <c r="A312" s="80"/>
    </row>
    <row r="313" spans="1:1" x14ac:dyDescent="0.3">
      <c r="A313" s="80"/>
    </row>
    <row r="315" spans="1:1" x14ac:dyDescent="0.3">
      <c r="A315" s="136"/>
    </row>
    <row r="316" spans="1:1" x14ac:dyDescent="0.3">
      <c r="A316" s="80"/>
    </row>
    <row r="317" spans="1:1" x14ac:dyDescent="0.3">
      <c r="A317" s="80"/>
    </row>
    <row r="319" spans="1:1" x14ac:dyDescent="0.3">
      <c r="A319" s="136"/>
    </row>
    <row r="320" spans="1:1" x14ac:dyDescent="0.3">
      <c r="A320" s="80"/>
    </row>
    <row r="321" spans="1:1" x14ac:dyDescent="0.3">
      <c r="A321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62AE-B929-4569-93AA-BA1EF77DD539}">
  <dimension ref="A1:Q20"/>
  <sheetViews>
    <sheetView workbookViewId="0">
      <selection activeCell="J13" sqref="J13"/>
    </sheetView>
  </sheetViews>
  <sheetFormatPr defaultRowHeight="14.4" x14ac:dyDescent="0.3"/>
  <cols>
    <col min="1" max="2" width="13.77734375" customWidth="1"/>
    <col min="3" max="3" width="19.109375" bestFit="1" customWidth="1"/>
    <col min="4" max="5" width="19.109375" customWidth="1"/>
    <col min="6" max="6" width="38.44140625" bestFit="1" customWidth="1"/>
    <col min="7" max="15" width="13.77734375" customWidth="1"/>
  </cols>
  <sheetData>
    <row r="1" spans="1:17" ht="22.8" x14ac:dyDescent="0.4">
      <c r="A1" s="159" t="s">
        <v>1044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3" spans="1:17" x14ac:dyDescent="0.3">
      <c r="A3" s="122" t="s">
        <v>1045</v>
      </c>
      <c r="B3" s="122"/>
      <c r="C3" s="122"/>
      <c r="D3" s="122"/>
      <c r="E3" s="122"/>
      <c r="F3" s="122" t="s">
        <v>341</v>
      </c>
      <c r="I3" s="122" t="s">
        <v>1065</v>
      </c>
    </row>
    <row r="4" spans="1:17" x14ac:dyDescent="0.3">
      <c r="A4" t="s">
        <v>1046</v>
      </c>
      <c r="F4" t="s">
        <v>1060</v>
      </c>
      <c r="I4" s="146" t="s">
        <v>1066</v>
      </c>
    </row>
    <row r="5" spans="1:17" x14ac:dyDescent="0.3">
      <c r="A5" t="s">
        <v>1048</v>
      </c>
      <c r="F5" t="s">
        <v>1061</v>
      </c>
      <c r="I5" s="146" t="s">
        <v>1067</v>
      </c>
    </row>
    <row r="6" spans="1:17" x14ac:dyDescent="0.3">
      <c r="A6" t="s">
        <v>236</v>
      </c>
      <c r="F6" t="s">
        <v>1062</v>
      </c>
      <c r="I6" s="146" t="s">
        <v>1068</v>
      </c>
    </row>
    <row r="7" spans="1:17" x14ac:dyDescent="0.3">
      <c r="A7" t="s">
        <v>1047</v>
      </c>
      <c r="F7" t="s">
        <v>1063</v>
      </c>
      <c r="I7" s="146" t="s">
        <v>1071</v>
      </c>
    </row>
    <row r="8" spans="1:17" x14ac:dyDescent="0.3">
      <c r="A8" t="s">
        <v>1049</v>
      </c>
      <c r="F8" t="s">
        <v>1074</v>
      </c>
      <c r="I8" s="146" t="s">
        <v>1069</v>
      </c>
    </row>
    <row r="9" spans="1:17" x14ac:dyDescent="0.3">
      <c r="A9" t="s">
        <v>1050</v>
      </c>
      <c r="F9" t="s">
        <v>1064</v>
      </c>
      <c r="I9" s="146" t="s">
        <v>1070</v>
      </c>
    </row>
    <row r="10" spans="1:17" x14ac:dyDescent="0.3">
      <c r="A10" t="s">
        <v>237</v>
      </c>
    </row>
    <row r="11" spans="1:17" x14ac:dyDescent="0.3">
      <c r="A11" t="s">
        <v>1051</v>
      </c>
    </row>
    <row r="12" spans="1:17" x14ac:dyDescent="0.3">
      <c r="A12" t="s">
        <v>1052</v>
      </c>
    </row>
    <row r="13" spans="1:17" x14ac:dyDescent="0.3">
      <c r="A13" t="s">
        <v>1053</v>
      </c>
    </row>
    <row r="14" spans="1:17" x14ac:dyDescent="0.3">
      <c r="A14" t="s">
        <v>1054</v>
      </c>
    </row>
    <row r="15" spans="1:17" x14ac:dyDescent="0.3">
      <c r="A15" t="s">
        <v>1055</v>
      </c>
    </row>
    <row r="16" spans="1:17" x14ac:dyDescent="0.3">
      <c r="A16" t="s">
        <v>1056</v>
      </c>
    </row>
    <row r="17" spans="1:1" x14ac:dyDescent="0.3">
      <c r="A17" t="s">
        <v>1057</v>
      </c>
    </row>
    <row r="18" spans="1:1" x14ac:dyDescent="0.3">
      <c r="A18" t="s">
        <v>1058</v>
      </c>
    </row>
    <row r="19" spans="1:1" x14ac:dyDescent="0.3">
      <c r="A19" t="s">
        <v>721</v>
      </c>
    </row>
    <row r="20" spans="1:1" x14ac:dyDescent="0.3">
      <c r="A20" t="s">
        <v>1059</v>
      </c>
    </row>
  </sheetData>
  <mergeCells count="1">
    <mergeCell ref="A1:Q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FC9C-B650-4460-8492-933AB86CC813}">
  <dimension ref="A1:R69"/>
  <sheetViews>
    <sheetView zoomScaleNormal="100" workbookViewId="0">
      <selection sqref="A1:XFD1"/>
    </sheetView>
  </sheetViews>
  <sheetFormatPr defaultRowHeight="14.4" x14ac:dyDescent="0.3"/>
  <cols>
    <col min="1" max="1" width="21.6640625" bestFit="1" customWidth="1"/>
    <col min="2" max="2" width="42.44140625" customWidth="1"/>
    <col min="3" max="4" width="12.77734375" bestFit="1" customWidth="1"/>
    <col min="5" max="5" width="20.77734375" customWidth="1"/>
    <col min="6" max="6" width="28.88671875" customWidth="1"/>
    <col min="7" max="7" width="26.88671875" customWidth="1"/>
    <col min="8" max="8" width="16.77734375" customWidth="1"/>
  </cols>
  <sheetData>
    <row r="1" spans="1:18" ht="22.8" x14ac:dyDescent="0.4">
      <c r="A1" s="159" t="s">
        <v>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84"/>
      <c r="O1" s="84"/>
      <c r="P1" s="84"/>
      <c r="Q1" s="84"/>
      <c r="R1" s="84"/>
    </row>
    <row r="2" spans="1:18" x14ac:dyDescent="0.3"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</row>
    <row r="3" spans="1:18" x14ac:dyDescent="0.3">
      <c r="A3" t="s">
        <v>87</v>
      </c>
      <c r="B3">
        <v>80</v>
      </c>
      <c r="C3">
        <v>130</v>
      </c>
      <c r="D3">
        <v>225</v>
      </c>
      <c r="E3">
        <v>300</v>
      </c>
      <c r="F3">
        <v>325</v>
      </c>
      <c r="G3">
        <v>500</v>
      </c>
    </row>
    <row r="4" spans="1:18" x14ac:dyDescent="0.3">
      <c r="A4" t="s">
        <v>89</v>
      </c>
      <c r="B4">
        <v>114</v>
      </c>
      <c r="C4">
        <v>231</v>
      </c>
      <c r="D4">
        <v>105</v>
      </c>
      <c r="E4">
        <v>150</v>
      </c>
      <c r="F4">
        <v>167</v>
      </c>
      <c r="G4">
        <v>400</v>
      </c>
    </row>
    <row r="5" spans="1:18" x14ac:dyDescent="0.3">
      <c r="A5" t="s">
        <v>88</v>
      </c>
    </row>
    <row r="14" spans="1:18" x14ac:dyDescent="0.3">
      <c r="A14" s="80"/>
    </row>
    <row r="37" spans="8:8" x14ac:dyDescent="0.3">
      <c r="H37" s="79"/>
    </row>
    <row r="40" spans="8:8" ht="27" customHeight="1" x14ac:dyDescent="0.3"/>
    <row r="58" spans="1:8" ht="15" thickBot="1" x14ac:dyDescent="0.35"/>
    <row r="59" spans="1:8" ht="28.2" thickBot="1" x14ac:dyDescent="0.35">
      <c r="A59" s="81" t="s">
        <v>55</v>
      </c>
      <c r="B59" s="81" t="s">
        <v>56</v>
      </c>
      <c r="C59" s="81" t="s">
        <v>84</v>
      </c>
      <c r="D59" s="81" t="s">
        <v>85</v>
      </c>
      <c r="E59" s="81" t="s">
        <v>86</v>
      </c>
      <c r="F59" s="81" t="s">
        <v>57</v>
      </c>
      <c r="G59" s="81" t="s">
        <v>58</v>
      </c>
      <c r="H59" s="81" t="s">
        <v>59</v>
      </c>
    </row>
    <row r="60" spans="1:8" ht="15" thickBot="1" x14ac:dyDescent="0.35">
      <c r="A60" s="83">
        <v>2.00327000561788E+17</v>
      </c>
      <c r="B60" s="82" t="s">
        <v>60</v>
      </c>
      <c r="C60" s="82">
        <v>80</v>
      </c>
      <c r="D60" s="82">
        <v>67</v>
      </c>
      <c r="E60" s="82">
        <f>C60+D60</f>
        <v>147</v>
      </c>
      <c r="F60" s="82" t="s">
        <v>75</v>
      </c>
      <c r="G60" s="82"/>
      <c r="H60" s="82" t="s">
        <v>61</v>
      </c>
    </row>
    <row r="61" spans="1:8" ht="15" thickBot="1" x14ac:dyDescent="0.35">
      <c r="A61" s="83">
        <v>2.0032700056135901E+17</v>
      </c>
      <c r="B61" s="82" t="s">
        <v>62</v>
      </c>
      <c r="C61" s="82">
        <v>90</v>
      </c>
      <c r="D61" s="82">
        <v>33</v>
      </c>
      <c r="E61" s="82">
        <f t="shared" ref="E61:E69" si="0">C61+D61</f>
        <v>123</v>
      </c>
      <c r="F61" s="82" t="s">
        <v>76</v>
      </c>
      <c r="G61" s="82" t="s">
        <v>71</v>
      </c>
      <c r="H61" s="82" t="s">
        <v>63</v>
      </c>
    </row>
    <row r="62" spans="1:8" ht="15" thickBot="1" x14ac:dyDescent="0.35">
      <c r="A62" s="83">
        <v>2.0032700056110598E+17</v>
      </c>
      <c r="B62" s="82" t="s">
        <v>64</v>
      </c>
      <c r="C62" s="82">
        <v>110</v>
      </c>
      <c r="D62" s="82">
        <v>18</v>
      </c>
      <c r="E62" s="82">
        <f t="shared" si="0"/>
        <v>128</v>
      </c>
      <c r="F62" s="82" t="s">
        <v>77</v>
      </c>
      <c r="G62" s="82" t="s">
        <v>72</v>
      </c>
      <c r="H62" s="82" t="s">
        <v>61</v>
      </c>
    </row>
    <row r="63" spans="1:8" ht="15" thickBot="1" x14ac:dyDescent="0.35">
      <c r="A63" s="83">
        <v>2.0032700056086E+17</v>
      </c>
      <c r="B63" s="82" t="s">
        <v>65</v>
      </c>
      <c r="C63" s="82">
        <v>55</v>
      </c>
      <c r="D63" s="82">
        <v>25</v>
      </c>
      <c r="E63" s="82">
        <f t="shared" si="0"/>
        <v>80</v>
      </c>
      <c r="F63" s="82" t="s">
        <v>78</v>
      </c>
      <c r="G63" s="82"/>
      <c r="H63" s="82" t="s">
        <v>61</v>
      </c>
    </row>
    <row r="64" spans="1:8" ht="15" thickBot="1" x14ac:dyDescent="0.35">
      <c r="A64" s="83">
        <v>2.0032700056086E+17</v>
      </c>
      <c r="B64" s="82" t="s">
        <v>66</v>
      </c>
      <c r="C64" s="82">
        <v>45</v>
      </c>
      <c r="D64" s="82">
        <v>37</v>
      </c>
      <c r="E64" s="82">
        <f t="shared" si="0"/>
        <v>82</v>
      </c>
      <c r="F64" s="82" t="s">
        <v>79</v>
      </c>
      <c r="G64" s="82"/>
      <c r="H64" s="82" t="s">
        <v>61</v>
      </c>
    </row>
    <row r="65" spans="1:8" ht="15" thickBot="1" x14ac:dyDescent="0.35">
      <c r="A65" s="83">
        <v>2.0032700056086E+17</v>
      </c>
      <c r="B65" s="82" t="s">
        <v>67</v>
      </c>
      <c r="C65" s="82">
        <v>33</v>
      </c>
      <c r="D65" s="82">
        <v>44</v>
      </c>
      <c r="E65" s="82">
        <f t="shared" si="0"/>
        <v>77</v>
      </c>
      <c r="F65" s="82" t="s">
        <v>80</v>
      </c>
      <c r="G65" s="82" t="s">
        <v>73</v>
      </c>
      <c r="H65" s="82" t="s">
        <v>61</v>
      </c>
    </row>
    <row r="66" spans="1:8" ht="15" thickBot="1" x14ac:dyDescent="0.35">
      <c r="A66" s="83">
        <v>2.0032700056069798E+17</v>
      </c>
      <c r="B66" s="82" t="s">
        <v>68</v>
      </c>
      <c r="C66" s="82">
        <v>23</v>
      </c>
      <c r="D66" s="82">
        <v>61</v>
      </c>
      <c r="E66" s="82">
        <f t="shared" si="0"/>
        <v>84</v>
      </c>
      <c r="F66" s="82" t="s">
        <v>81</v>
      </c>
      <c r="G66" s="82"/>
      <c r="H66" s="82" t="s">
        <v>61</v>
      </c>
    </row>
    <row r="67" spans="1:8" ht="15" thickBot="1" x14ac:dyDescent="0.35">
      <c r="A67" s="83">
        <v>2.0032700056006301E+17</v>
      </c>
      <c r="B67" s="82" t="s">
        <v>69</v>
      </c>
      <c r="C67" s="82">
        <v>14</v>
      </c>
      <c r="D67" s="82">
        <v>12</v>
      </c>
      <c r="E67" s="82">
        <f t="shared" si="0"/>
        <v>26</v>
      </c>
      <c r="F67" s="82" t="s">
        <v>82</v>
      </c>
      <c r="G67" s="82" t="s">
        <v>74</v>
      </c>
      <c r="H67" s="82" t="s">
        <v>61</v>
      </c>
    </row>
    <row r="68" spans="1:8" ht="15" thickBot="1" x14ac:dyDescent="0.35">
      <c r="A68" s="83">
        <v>2.0032700056003802E+17</v>
      </c>
      <c r="B68" s="82" t="s">
        <v>70</v>
      </c>
      <c r="C68" s="82">
        <v>17</v>
      </c>
      <c r="D68" s="82">
        <v>18</v>
      </c>
      <c r="E68" s="82">
        <f t="shared" si="0"/>
        <v>35</v>
      </c>
      <c r="F68" s="82" t="s">
        <v>83</v>
      </c>
      <c r="G68" s="82"/>
      <c r="H68" s="82" t="s">
        <v>61</v>
      </c>
    </row>
    <row r="69" spans="1:8" ht="15" thickBot="1" x14ac:dyDescent="0.35">
      <c r="A69" s="83">
        <v>2.0032700056003002E+17</v>
      </c>
      <c r="B69" s="82" t="s">
        <v>54</v>
      </c>
      <c r="C69" s="82">
        <v>8</v>
      </c>
      <c r="D69" s="82">
        <v>22</v>
      </c>
      <c r="E69" s="82">
        <f t="shared" si="0"/>
        <v>30</v>
      </c>
      <c r="F69" s="82"/>
      <c r="G69" s="82"/>
      <c r="H69" s="82" t="s">
        <v>61</v>
      </c>
    </row>
  </sheetData>
  <mergeCells count="1">
    <mergeCell ref="A1:M1"/>
  </mergeCells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EDF1-D68D-4246-9A94-CA507836CD74}">
  <dimension ref="A1:R51"/>
  <sheetViews>
    <sheetView zoomScaleNormal="100" workbookViewId="0">
      <selection sqref="A1:XFD1"/>
    </sheetView>
  </sheetViews>
  <sheetFormatPr defaultRowHeight="14.4" x14ac:dyDescent="0.3"/>
  <cols>
    <col min="1" max="1" width="15.21875" bestFit="1" customWidth="1"/>
    <col min="2" max="2" width="22.77734375" bestFit="1" customWidth="1"/>
    <col min="3" max="3" width="13.6640625" bestFit="1" customWidth="1"/>
    <col min="4" max="4" width="19.6640625" bestFit="1" customWidth="1"/>
    <col min="5" max="5" width="10.88671875" bestFit="1" customWidth="1"/>
    <col min="6" max="6" width="20.77734375" bestFit="1" customWidth="1"/>
    <col min="7" max="7" width="21" bestFit="1" customWidth="1"/>
  </cols>
  <sheetData>
    <row r="1" spans="1:18" ht="22.8" x14ac:dyDescent="0.4">
      <c r="A1" s="159" t="s">
        <v>96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84"/>
      <c r="O1" s="84"/>
      <c r="P1" s="84"/>
      <c r="Q1" s="84"/>
      <c r="R1" s="84"/>
    </row>
    <row r="2" spans="1:18" ht="15.6" x14ac:dyDescent="0.3">
      <c r="A2" s="92" t="s">
        <v>110</v>
      </c>
      <c r="B2" s="93" t="s">
        <v>90</v>
      </c>
      <c r="C2" s="93" t="s">
        <v>91</v>
      </c>
      <c r="D2" s="93" t="s">
        <v>92</v>
      </c>
      <c r="E2" s="93" t="s">
        <v>93</v>
      </c>
      <c r="F2" s="93" t="s">
        <v>94</v>
      </c>
      <c r="G2" s="93" t="s">
        <v>95</v>
      </c>
    </row>
    <row r="3" spans="1:18" s="97" customFormat="1" ht="15.6" x14ac:dyDescent="0.3">
      <c r="A3" s="96" t="s">
        <v>87</v>
      </c>
      <c r="B3" s="96">
        <v>80</v>
      </c>
      <c r="C3" s="96">
        <v>130</v>
      </c>
      <c r="D3" s="96">
        <v>225</v>
      </c>
      <c r="E3" s="96">
        <v>300</v>
      </c>
      <c r="F3" s="96">
        <v>325</v>
      </c>
      <c r="G3" s="96">
        <v>500</v>
      </c>
    </row>
    <row r="4" spans="1:18" s="95" customFormat="1" ht="15.6" x14ac:dyDescent="0.3">
      <c r="A4" s="94" t="s">
        <v>89</v>
      </c>
      <c r="B4" s="94">
        <v>114</v>
      </c>
      <c r="C4" s="94">
        <v>231</v>
      </c>
      <c r="D4" s="94">
        <v>105</v>
      </c>
      <c r="E4" s="94">
        <v>150</v>
      </c>
      <c r="F4" s="94">
        <v>167</v>
      </c>
      <c r="G4" s="94">
        <v>400</v>
      </c>
    </row>
    <row r="7" spans="1:18" ht="15.6" x14ac:dyDescent="0.3">
      <c r="A7" s="160" t="s">
        <v>110</v>
      </c>
      <c r="B7" s="160"/>
      <c r="C7" s="160"/>
      <c r="D7" s="160"/>
      <c r="E7" s="160"/>
      <c r="F7" s="160"/>
      <c r="G7" s="160"/>
    </row>
    <row r="8" spans="1:18" ht="15.6" x14ac:dyDescent="0.3">
      <c r="B8" s="93" t="s">
        <v>90</v>
      </c>
      <c r="C8" s="93" t="s">
        <v>91</v>
      </c>
      <c r="D8" s="93" t="s">
        <v>92</v>
      </c>
      <c r="E8" s="93" t="s">
        <v>93</v>
      </c>
      <c r="F8" s="93" t="s">
        <v>94</v>
      </c>
      <c r="G8" s="93" t="s">
        <v>95</v>
      </c>
    </row>
    <row r="9" spans="1:18" ht="15.6" x14ac:dyDescent="0.3">
      <c r="A9" s="96" t="s">
        <v>87</v>
      </c>
      <c r="B9" s="96">
        <v>80</v>
      </c>
      <c r="C9" s="96">
        <v>130</v>
      </c>
      <c r="D9" s="96">
        <v>225</v>
      </c>
      <c r="E9" s="96">
        <v>300</v>
      </c>
      <c r="F9" s="96">
        <v>325</v>
      </c>
      <c r="G9" s="96">
        <v>500</v>
      </c>
    </row>
    <row r="10" spans="1:18" ht="15.6" x14ac:dyDescent="0.3">
      <c r="A10" s="94" t="s">
        <v>89</v>
      </c>
      <c r="B10" s="94">
        <v>114</v>
      </c>
      <c r="C10" s="94">
        <v>231</v>
      </c>
      <c r="D10" s="94">
        <v>105</v>
      </c>
      <c r="E10" s="94">
        <v>150</v>
      </c>
      <c r="F10" s="94">
        <v>167</v>
      </c>
      <c r="G10" s="94">
        <v>400</v>
      </c>
    </row>
    <row r="40" spans="1:7" ht="21" x14ac:dyDescent="0.4">
      <c r="A40" s="88" t="s">
        <v>97</v>
      </c>
      <c r="B40" s="88" t="s">
        <v>102</v>
      </c>
      <c r="C40" s="88" t="s">
        <v>103</v>
      </c>
      <c r="D40" s="88" t="s">
        <v>98</v>
      </c>
      <c r="E40" s="88" t="s">
        <v>99</v>
      </c>
      <c r="F40" s="88" t="s">
        <v>100</v>
      </c>
      <c r="G40" s="88" t="s">
        <v>101</v>
      </c>
    </row>
    <row r="41" spans="1:7" x14ac:dyDescent="0.3">
      <c r="A41" s="85">
        <v>44281</v>
      </c>
      <c r="B41">
        <v>973454</v>
      </c>
      <c r="C41" t="s">
        <v>104</v>
      </c>
      <c r="D41" s="86" t="s">
        <v>107</v>
      </c>
      <c r="E41" s="99">
        <v>25</v>
      </c>
      <c r="G41" s="87">
        <f ca="1">TODAY()-A41</f>
        <v>677</v>
      </c>
    </row>
    <row r="42" spans="1:7" x14ac:dyDescent="0.3">
      <c r="A42" s="85">
        <v>44287</v>
      </c>
      <c r="B42">
        <v>845465</v>
      </c>
      <c r="C42" s="86" t="s">
        <v>105</v>
      </c>
      <c r="D42" s="86" t="s">
        <v>108</v>
      </c>
      <c r="E42" s="99">
        <v>50</v>
      </c>
      <c r="F42" s="85">
        <v>44301</v>
      </c>
      <c r="G42" s="87">
        <f ca="1">TODAY()-A42</f>
        <v>671</v>
      </c>
    </row>
    <row r="43" spans="1:7" x14ac:dyDescent="0.3">
      <c r="A43" s="85">
        <v>44289</v>
      </c>
      <c r="B43">
        <v>343223</v>
      </c>
      <c r="C43" s="86" t="s">
        <v>106</v>
      </c>
      <c r="D43" s="86" t="s">
        <v>109</v>
      </c>
      <c r="E43" s="99">
        <v>25</v>
      </c>
      <c r="G43" s="87">
        <f ca="1">TODAY()-A43</f>
        <v>669</v>
      </c>
    </row>
    <row r="46" spans="1:7" x14ac:dyDescent="0.3">
      <c r="B46" t="s">
        <v>111</v>
      </c>
      <c r="C46">
        <v>17</v>
      </c>
    </row>
    <row r="48" spans="1:7" x14ac:dyDescent="0.3">
      <c r="A48" s="89">
        <v>44837</v>
      </c>
    </row>
    <row r="49" spans="1:2" x14ac:dyDescent="0.3">
      <c r="A49" s="98">
        <v>0.74652777777777779</v>
      </c>
    </row>
    <row r="50" spans="1:2" x14ac:dyDescent="0.3">
      <c r="B50" s="100">
        <v>0.66319444444444442</v>
      </c>
    </row>
    <row r="51" spans="1:2" x14ac:dyDescent="0.3">
      <c r="A51" s="89"/>
    </row>
  </sheetData>
  <mergeCells count="2">
    <mergeCell ref="A1:M1"/>
    <mergeCell ref="A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DFD0-CFDD-47B1-993E-D9BA3CBE7B80}">
  <dimension ref="A1:X5"/>
  <sheetViews>
    <sheetView zoomScaleNormal="100" workbookViewId="0">
      <selection activeCell="D36" sqref="D36"/>
    </sheetView>
  </sheetViews>
  <sheetFormatPr defaultRowHeight="14.4" x14ac:dyDescent="0.3"/>
  <sheetData>
    <row r="1" spans="1:24" ht="22.8" x14ac:dyDescent="0.4">
      <c r="A1" s="159" t="s">
        <v>119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84"/>
      <c r="U1" s="84"/>
      <c r="V1" s="84"/>
      <c r="W1" s="84"/>
      <c r="X1" s="84"/>
    </row>
    <row r="2" spans="1:24" x14ac:dyDescent="0.3">
      <c r="B2" s="101" t="s">
        <v>112</v>
      </c>
      <c r="C2" s="101" t="s">
        <v>113</v>
      </c>
      <c r="D2" s="101" t="s">
        <v>114</v>
      </c>
      <c r="E2" s="101" t="s">
        <v>115</v>
      </c>
      <c r="F2" s="101" t="s">
        <v>94</v>
      </c>
      <c r="G2" s="101" t="s">
        <v>116</v>
      </c>
      <c r="H2" s="101" t="s">
        <v>120</v>
      </c>
      <c r="I2" s="101" t="s">
        <v>121</v>
      </c>
      <c r="J2" s="101" t="s">
        <v>122</v>
      </c>
      <c r="K2" s="101" t="s">
        <v>123</v>
      </c>
      <c r="L2" s="101" t="s">
        <v>124</v>
      </c>
      <c r="M2" s="101" t="s">
        <v>125</v>
      </c>
      <c r="N2" s="101" t="s">
        <v>117</v>
      </c>
      <c r="O2" s="101" t="s">
        <v>118</v>
      </c>
    </row>
    <row r="3" spans="1:24" x14ac:dyDescent="0.3">
      <c r="A3" t="s">
        <v>87</v>
      </c>
      <c r="B3">
        <v>97</v>
      </c>
      <c r="C3">
        <v>45</v>
      </c>
      <c r="D3">
        <v>33</v>
      </c>
      <c r="E3">
        <v>63</v>
      </c>
      <c r="F3">
        <v>21</v>
      </c>
      <c r="G3">
        <v>110</v>
      </c>
      <c r="H3">
        <v>115</v>
      </c>
      <c r="I3">
        <v>107</v>
      </c>
      <c r="J3">
        <v>103</v>
      </c>
      <c r="K3">
        <v>86</v>
      </c>
      <c r="L3">
        <v>91</v>
      </c>
      <c r="M3">
        <v>103</v>
      </c>
      <c r="N3">
        <f>SUM(B3:M3)</f>
        <v>974</v>
      </c>
      <c r="O3">
        <f>N3/12</f>
        <v>81.166666666666671</v>
      </c>
    </row>
    <row r="4" spans="1:24" x14ac:dyDescent="0.3">
      <c r="A4" t="s">
        <v>89</v>
      </c>
      <c r="B4">
        <v>57</v>
      </c>
      <c r="C4">
        <v>65</v>
      </c>
      <c r="D4">
        <v>33</v>
      </c>
      <c r="E4">
        <v>17</v>
      </c>
      <c r="F4">
        <v>28</v>
      </c>
      <c r="G4">
        <v>74</v>
      </c>
      <c r="H4">
        <v>67</v>
      </c>
      <c r="I4">
        <v>71</v>
      </c>
      <c r="J4">
        <v>81</v>
      </c>
      <c r="K4">
        <v>62</v>
      </c>
      <c r="L4">
        <v>47</v>
      </c>
      <c r="M4">
        <v>55</v>
      </c>
    </row>
    <row r="5" spans="1:24" x14ac:dyDescent="0.3">
      <c r="A5" t="s">
        <v>35</v>
      </c>
      <c r="B5">
        <f>B3-B4</f>
        <v>40</v>
      </c>
      <c r="C5">
        <f t="shared" ref="C5:M5" si="0">C3-C4</f>
        <v>-20</v>
      </c>
      <c r="D5">
        <f t="shared" si="0"/>
        <v>0</v>
      </c>
      <c r="E5">
        <f t="shared" si="0"/>
        <v>46</v>
      </c>
      <c r="F5">
        <f>F3-F4</f>
        <v>-7</v>
      </c>
      <c r="G5">
        <f t="shared" si="0"/>
        <v>36</v>
      </c>
      <c r="H5">
        <f t="shared" si="0"/>
        <v>48</v>
      </c>
      <c r="I5">
        <f t="shared" si="0"/>
        <v>36</v>
      </c>
      <c r="J5">
        <f t="shared" si="0"/>
        <v>22</v>
      </c>
      <c r="K5">
        <f t="shared" si="0"/>
        <v>24</v>
      </c>
      <c r="L5">
        <f t="shared" si="0"/>
        <v>44</v>
      </c>
      <c r="M5">
        <f t="shared" si="0"/>
        <v>48</v>
      </c>
    </row>
  </sheetData>
  <mergeCells count="1">
    <mergeCell ref="A1:S1"/>
  </mergeCells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435F-A400-474F-8707-EB84A8CCE8DC}">
  <dimension ref="A1:X132"/>
  <sheetViews>
    <sheetView zoomScale="110" zoomScaleNormal="110" workbookViewId="0">
      <selection activeCell="Q5" sqref="Q5"/>
    </sheetView>
  </sheetViews>
  <sheetFormatPr defaultRowHeight="14.4" x14ac:dyDescent="0.3"/>
  <cols>
    <col min="1" max="1" width="20" customWidth="1"/>
    <col min="2" max="2" width="11.21875" bestFit="1" customWidth="1"/>
    <col min="3" max="3" width="12" customWidth="1"/>
    <col min="4" max="15" width="7.77734375" bestFit="1" customWidth="1"/>
    <col min="16" max="16" width="12" customWidth="1"/>
    <col min="24" max="24" width="10.44140625" bestFit="1" customWidth="1"/>
  </cols>
  <sheetData>
    <row r="1" spans="1:24" ht="22.8" x14ac:dyDescent="0.4">
      <c r="A1" s="159" t="s">
        <v>126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84"/>
      <c r="U1" s="84"/>
      <c r="V1" s="84"/>
      <c r="W1" s="84"/>
      <c r="X1" s="84"/>
    </row>
    <row r="2" spans="1:24" ht="22.8" x14ac:dyDescent="0.4">
      <c r="B2" s="101" t="s">
        <v>112</v>
      </c>
      <c r="C2" s="101" t="s">
        <v>113</v>
      </c>
      <c r="D2" s="101" t="s">
        <v>114</v>
      </c>
      <c r="E2" s="101" t="s">
        <v>115</v>
      </c>
      <c r="F2" s="101" t="s">
        <v>94</v>
      </c>
      <c r="G2" s="101" t="s">
        <v>116</v>
      </c>
      <c r="H2" s="101" t="s">
        <v>120</v>
      </c>
      <c r="I2" s="101" t="s">
        <v>121</v>
      </c>
      <c r="J2" s="101" t="s">
        <v>122</v>
      </c>
      <c r="K2" s="101" t="s">
        <v>123</v>
      </c>
      <c r="L2" s="101" t="s">
        <v>124</v>
      </c>
      <c r="M2" s="101" t="s">
        <v>125</v>
      </c>
      <c r="N2" s="101" t="s">
        <v>117</v>
      </c>
      <c r="O2" s="116"/>
      <c r="P2" s="116"/>
      <c r="Q2" s="116"/>
      <c r="R2" s="116"/>
      <c r="S2" s="116"/>
      <c r="T2" s="1"/>
      <c r="U2" s="1"/>
      <c r="V2" s="1"/>
      <c r="W2" s="1"/>
      <c r="X2" s="1"/>
    </row>
    <row r="3" spans="1:24" ht="22.8" x14ac:dyDescent="0.4">
      <c r="A3" t="s">
        <v>87</v>
      </c>
      <c r="B3">
        <v>77</v>
      </c>
      <c r="C3">
        <v>45</v>
      </c>
      <c r="D3">
        <v>33</v>
      </c>
      <c r="E3">
        <v>63</v>
      </c>
      <c r="F3">
        <v>21</v>
      </c>
      <c r="G3">
        <v>110</v>
      </c>
      <c r="H3">
        <v>115</v>
      </c>
      <c r="I3">
        <v>107</v>
      </c>
      <c r="J3">
        <v>103</v>
      </c>
      <c r="K3">
        <v>86</v>
      </c>
      <c r="L3">
        <v>91</v>
      </c>
      <c r="M3">
        <v>103</v>
      </c>
      <c r="O3" s="116"/>
      <c r="P3" s="116"/>
      <c r="Q3" s="116"/>
      <c r="R3" s="116"/>
      <c r="S3" s="116"/>
      <c r="T3" s="1"/>
      <c r="U3" s="1"/>
      <c r="V3" s="1"/>
      <c r="W3" s="1"/>
      <c r="X3" s="1"/>
    </row>
    <row r="4" spans="1:24" ht="22.8" x14ac:dyDescent="0.4">
      <c r="A4" s="104"/>
      <c r="B4" s="102"/>
      <c r="C4" s="102"/>
      <c r="D4" s="102"/>
      <c r="E4" s="102"/>
      <c r="F4" s="102"/>
      <c r="G4" s="102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"/>
      <c r="U4" s="1"/>
      <c r="V4" s="1"/>
      <c r="W4" s="1"/>
      <c r="X4" s="1"/>
    </row>
    <row r="5" spans="1:24" ht="22.8" x14ac:dyDescent="0.4">
      <c r="A5" s="102"/>
      <c r="B5" s="105"/>
      <c r="C5" s="102"/>
      <c r="D5" s="102"/>
      <c r="E5" s="102"/>
      <c r="F5" s="102"/>
      <c r="G5" s="102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"/>
      <c r="U5" s="1"/>
      <c r="V5" s="1"/>
      <c r="W5" s="1"/>
      <c r="X5" s="1"/>
    </row>
    <row r="6" spans="1:24" ht="22.8" x14ac:dyDescent="0.4">
      <c r="A6" s="104" t="s">
        <v>231</v>
      </c>
      <c r="B6" s="106">
        <f>SUM(B3:D3)</f>
        <v>155</v>
      </c>
      <c r="C6" s="105"/>
      <c r="D6" s="102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"/>
      <c r="U6" s="1"/>
      <c r="V6" s="1"/>
      <c r="W6" s="1"/>
      <c r="X6" s="1"/>
    </row>
    <row r="7" spans="1:24" ht="22.8" x14ac:dyDescent="0.4">
      <c r="A7" s="104" t="s">
        <v>232</v>
      </c>
      <c r="B7" s="106">
        <f>SUM(E3:G3)</f>
        <v>194</v>
      </c>
      <c r="C7" s="105"/>
      <c r="D7" s="102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"/>
      <c r="U7" s="1"/>
      <c r="V7" s="1"/>
      <c r="W7" s="1"/>
      <c r="X7" s="1"/>
    </row>
    <row r="8" spans="1:24" ht="22.8" x14ac:dyDescent="0.4">
      <c r="A8" s="104" t="s">
        <v>233</v>
      </c>
      <c r="B8" s="106">
        <f>SUM(H3:J3)</f>
        <v>325</v>
      </c>
      <c r="C8" s="105"/>
      <c r="D8" s="102"/>
      <c r="I8" s="116"/>
      <c r="J8" s="116"/>
      <c r="K8" s="116"/>
      <c r="L8" s="102"/>
      <c r="M8" s="102"/>
      <c r="N8" s="102"/>
      <c r="O8">
        <v>13</v>
      </c>
      <c r="P8" s="116"/>
      <c r="Q8" s="116"/>
      <c r="R8" s="116"/>
      <c r="S8" s="116"/>
      <c r="T8" s="1"/>
      <c r="U8" s="1"/>
      <c r="V8" s="1"/>
      <c r="W8" s="1"/>
      <c r="X8" s="1"/>
    </row>
    <row r="9" spans="1:24" ht="22.8" x14ac:dyDescent="0.4">
      <c r="A9" s="104" t="s">
        <v>234</v>
      </c>
      <c r="B9" s="106">
        <f>SUM(K3:M3)</f>
        <v>280</v>
      </c>
      <c r="C9" s="105"/>
      <c r="D9" s="102"/>
      <c r="I9" s="116"/>
      <c r="J9" s="116"/>
      <c r="K9" s="116"/>
      <c r="L9" s="102"/>
      <c r="M9" s="102"/>
      <c r="N9" s="102"/>
      <c r="O9">
        <v>23</v>
      </c>
      <c r="P9" s="116"/>
      <c r="Q9" s="116"/>
      <c r="R9" s="116"/>
      <c r="S9" s="116"/>
      <c r="T9" s="1"/>
      <c r="U9" s="1"/>
      <c r="V9" s="1"/>
      <c r="W9" s="1"/>
      <c r="X9" s="1"/>
    </row>
    <row r="10" spans="1:24" ht="22.8" x14ac:dyDescent="0.4">
      <c r="A10" s="104"/>
      <c r="B10" s="106"/>
      <c r="C10" s="105"/>
      <c r="D10" s="102"/>
      <c r="E10" s="102"/>
      <c r="F10" s="102"/>
      <c r="G10" s="102"/>
      <c r="I10" s="116"/>
      <c r="J10" s="116"/>
      <c r="K10" s="116"/>
      <c r="L10" s="102">
        <v>13</v>
      </c>
      <c r="M10" s="102">
        <v>14</v>
      </c>
      <c r="N10" s="102">
        <v>18</v>
      </c>
      <c r="O10">
        <f>SUM(O8:O9)</f>
        <v>36</v>
      </c>
      <c r="P10" s="116"/>
      <c r="Q10" s="116"/>
      <c r="R10" s="116"/>
      <c r="S10" s="116"/>
      <c r="T10" s="1"/>
      <c r="U10" s="1"/>
      <c r="V10" s="1"/>
      <c r="W10" s="1"/>
      <c r="X10" s="1"/>
    </row>
    <row r="11" spans="1:24" ht="22.8" x14ac:dyDescent="0.4">
      <c r="A11" s="102"/>
      <c r="B11" s="105"/>
      <c r="C11" s="102"/>
      <c r="D11" s="102"/>
      <c r="E11" s="102"/>
      <c r="F11" s="102"/>
      <c r="G11" s="102"/>
      <c r="I11" s="116"/>
      <c r="J11" s="116"/>
      <c r="K11" s="116"/>
      <c r="L11" s="102"/>
      <c r="M11" s="102"/>
      <c r="N11" s="102"/>
      <c r="O11">
        <f>SUM(O8:O10)</f>
        <v>72</v>
      </c>
      <c r="P11" s="116"/>
      <c r="Q11" s="116"/>
      <c r="R11" s="116"/>
      <c r="S11" s="116"/>
      <c r="T11" s="1"/>
      <c r="U11" s="1"/>
      <c r="V11" s="1"/>
      <c r="W11" s="1"/>
      <c r="X11" s="1"/>
    </row>
    <row r="12" spans="1:24" ht="22.8" x14ac:dyDescent="0.4">
      <c r="A12" s="117" t="s">
        <v>235</v>
      </c>
      <c r="B12" s="103" t="s">
        <v>112</v>
      </c>
      <c r="C12" s="103" t="s">
        <v>113</v>
      </c>
      <c r="D12" s="103" t="s">
        <v>114</v>
      </c>
      <c r="E12" s="103" t="s">
        <v>115</v>
      </c>
      <c r="F12" s="103" t="s">
        <v>94</v>
      </c>
      <c r="G12" s="103" t="s">
        <v>116</v>
      </c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"/>
      <c r="U12" s="1"/>
      <c r="V12" s="1"/>
      <c r="W12" s="1"/>
      <c r="X12" s="1"/>
    </row>
    <row r="13" spans="1:24" ht="22.8" x14ac:dyDescent="0.4">
      <c r="A13" s="102" t="s">
        <v>236</v>
      </c>
      <c r="B13" s="102">
        <v>13</v>
      </c>
      <c r="C13" s="102">
        <v>21</v>
      </c>
      <c r="D13" s="102">
        <v>13</v>
      </c>
      <c r="E13" s="102">
        <v>17</v>
      </c>
      <c r="F13" s="102">
        <v>18</v>
      </c>
      <c r="G13" s="102">
        <v>25</v>
      </c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"/>
      <c r="U13" s="1"/>
      <c r="V13" s="1"/>
      <c r="W13" s="1"/>
      <c r="X13" s="1"/>
    </row>
    <row r="14" spans="1:24" ht="22.8" x14ac:dyDescent="0.4">
      <c r="A14" s="102" t="s">
        <v>237</v>
      </c>
      <c r="B14" s="102">
        <v>11</v>
      </c>
      <c r="C14" s="102">
        <v>12</v>
      </c>
      <c r="D14" s="102">
        <v>10</v>
      </c>
      <c r="E14" s="102">
        <v>15</v>
      </c>
      <c r="F14" s="102">
        <v>14</v>
      </c>
      <c r="G14" s="102">
        <v>17</v>
      </c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"/>
      <c r="U14" s="1"/>
      <c r="V14" s="1"/>
      <c r="W14" s="1"/>
      <c r="X14" s="1"/>
    </row>
    <row r="15" spans="1:24" ht="22.8" x14ac:dyDescent="0.4">
      <c r="A15" s="102" t="s">
        <v>238</v>
      </c>
      <c r="B15" s="102">
        <v>14</v>
      </c>
      <c r="C15" s="102">
        <v>17</v>
      </c>
      <c r="D15" s="102">
        <v>16</v>
      </c>
      <c r="E15" s="102">
        <v>13</v>
      </c>
      <c r="F15" s="102">
        <v>15</v>
      </c>
      <c r="G15" s="102">
        <v>19</v>
      </c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"/>
      <c r="U15" s="1"/>
      <c r="V15" s="1"/>
      <c r="W15" s="1"/>
      <c r="X15" s="1"/>
    </row>
    <row r="16" spans="1:24" ht="22.8" x14ac:dyDescent="0.4">
      <c r="A16" s="102" t="s">
        <v>239</v>
      </c>
      <c r="B16" s="102">
        <v>5</v>
      </c>
      <c r="C16" s="102">
        <v>11</v>
      </c>
      <c r="D16" s="102">
        <v>7</v>
      </c>
      <c r="E16" s="102">
        <v>11</v>
      </c>
      <c r="F16" s="102">
        <v>9</v>
      </c>
      <c r="G16" s="102">
        <v>13</v>
      </c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"/>
      <c r="U16" s="1"/>
      <c r="V16" s="1"/>
      <c r="W16" s="1"/>
      <c r="X16" s="1"/>
    </row>
    <row r="17" spans="1:24" ht="22.8" x14ac:dyDescent="0.4">
      <c r="A17" s="104"/>
      <c r="B17" s="102"/>
      <c r="C17" s="102"/>
      <c r="D17" s="102"/>
      <c r="E17" s="102"/>
      <c r="F17" s="102"/>
      <c r="G17" s="102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"/>
      <c r="U17" s="1"/>
      <c r="V17" s="1"/>
      <c r="W17" s="1"/>
      <c r="X17" s="1"/>
    </row>
    <row r="18" spans="1:24" ht="22.8" x14ac:dyDescent="0.4">
      <c r="A18" s="104"/>
      <c r="B18" s="102"/>
      <c r="C18" s="102"/>
      <c r="D18" s="102"/>
      <c r="E18" s="102"/>
      <c r="F18" s="102"/>
      <c r="G18" s="102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"/>
      <c r="U18" s="1"/>
      <c r="V18" s="1"/>
      <c r="W18" s="1"/>
      <c r="X18" s="1"/>
    </row>
    <row r="19" spans="1:24" ht="22.8" x14ac:dyDescent="0.4">
      <c r="A19" s="104"/>
      <c r="B19" s="102"/>
      <c r="C19" s="102"/>
      <c r="D19" s="102"/>
      <c r="E19" s="102"/>
      <c r="F19" s="102"/>
      <c r="G19" s="102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"/>
      <c r="U19" s="1"/>
      <c r="V19" s="1"/>
      <c r="W19" s="1"/>
      <c r="X19" s="1"/>
    </row>
    <row r="20" spans="1:24" ht="22.8" x14ac:dyDescent="0.4">
      <c r="A20" s="104"/>
      <c r="B20" s="102"/>
      <c r="C20" s="102"/>
      <c r="D20" s="102"/>
      <c r="E20" s="102"/>
      <c r="F20" s="102"/>
      <c r="G20" s="102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"/>
      <c r="U20" s="1"/>
      <c r="V20" s="1"/>
      <c r="W20" s="1"/>
      <c r="X20" s="1"/>
    </row>
    <row r="21" spans="1:24" s="114" customFormat="1" ht="22.95" customHeight="1" x14ac:dyDescent="0.4">
      <c r="A21" s="116"/>
      <c r="B21" s="116"/>
      <c r="C21" s="11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16"/>
      <c r="Q21" s="116"/>
      <c r="R21" s="116"/>
      <c r="S21" s="116"/>
      <c r="T21" s="1"/>
      <c r="U21" s="1"/>
      <c r="V21" s="113"/>
      <c r="W21" s="113"/>
      <c r="X21" s="113"/>
    </row>
    <row r="22" spans="1:24" ht="28.8" x14ac:dyDescent="0.3">
      <c r="A22" s="109" t="s">
        <v>214</v>
      </c>
      <c r="B22" s="109" t="s">
        <v>138</v>
      </c>
      <c r="C22" s="109" t="s">
        <v>127</v>
      </c>
      <c r="D22" s="115" t="s">
        <v>219</v>
      </c>
      <c r="E22" s="115" t="s">
        <v>220</v>
      </c>
      <c r="F22" s="115" t="s">
        <v>221</v>
      </c>
      <c r="G22" s="115" t="s">
        <v>222</v>
      </c>
      <c r="H22" s="115" t="s">
        <v>223</v>
      </c>
      <c r="I22" s="115" t="s">
        <v>224</v>
      </c>
      <c r="J22" s="115" t="s">
        <v>225</v>
      </c>
      <c r="K22" s="115" t="s">
        <v>226</v>
      </c>
      <c r="L22" s="115" t="s">
        <v>227</v>
      </c>
      <c r="M22" s="115" t="s">
        <v>228</v>
      </c>
      <c r="N22" s="115" t="s">
        <v>229</v>
      </c>
      <c r="O22" s="115" t="s">
        <v>230</v>
      </c>
      <c r="P22" s="110" t="s">
        <v>217</v>
      </c>
      <c r="S22" t="s">
        <v>215</v>
      </c>
      <c r="T22" t="s">
        <v>216</v>
      </c>
      <c r="W22" t="s">
        <v>215</v>
      </c>
      <c r="X22" t="s">
        <v>218</v>
      </c>
    </row>
    <row r="23" spans="1:24" ht="28.8" x14ac:dyDescent="0.3">
      <c r="A23" s="111" t="s">
        <v>139</v>
      </c>
      <c r="B23" s="111">
        <v>1</v>
      </c>
      <c r="C23" s="111" t="s">
        <v>129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s="119">
        <f>SUM(D23:O23)</f>
        <v>0</v>
      </c>
      <c r="S23">
        <v>12</v>
      </c>
      <c r="T23" t="str">
        <f>_xlfn.XLOOKUP(S23,$B$22:$B$98,$A$22:$A$98)</f>
        <v>Florian</v>
      </c>
      <c r="W23">
        <v>33</v>
      </c>
      <c r="X23">
        <f>_xlfn.XLOOKUP(W23,$B$22:$B$98,$P$22:$P$98)</f>
        <v>0</v>
      </c>
    </row>
    <row r="24" spans="1:24" x14ac:dyDescent="0.3">
      <c r="A24" s="111" t="s">
        <v>108</v>
      </c>
      <c r="B24" s="111">
        <v>2</v>
      </c>
      <c r="C24" s="111" t="s">
        <v>130</v>
      </c>
      <c r="D24">
        <v>127.91</v>
      </c>
      <c r="E24">
        <v>218.85</v>
      </c>
      <c r="F24">
        <v>474.41</v>
      </c>
      <c r="G24">
        <v>26.32</v>
      </c>
      <c r="H24">
        <v>355.85</v>
      </c>
      <c r="I24">
        <v>172.31</v>
      </c>
      <c r="J24">
        <v>133.43</v>
      </c>
      <c r="K24">
        <v>33.659999999999997</v>
      </c>
      <c r="L24">
        <v>467.88</v>
      </c>
      <c r="M24">
        <v>116.03</v>
      </c>
      <c r="N24">
        <v>13.53</v>
      </c>
      <c r="O24">
        <v>75.5</v>
      </c>
      <c r="P24" s="119">
        <f t="shared" ref="P24:P87" si="0">SUM(D24:O24)</f>
        <v>2215.6800000000007</v>
      </c>
      <c r="S24">
        <v>11</v>
      </c>
      <c r="T24" t="str">
        <f>_xlfn.XLOOKUP(S24,$B$22:$B$98,$A$22:$A$98)</f>
        <v>Yaroslav</v>
      </c>
      <c r="W24">
        <v>15</v>
      </c>
      <c r="X24">
        <f>_xlfn.XLOOKUP(W24,$B$22:$B$98,$P$22:$P$98)</f>
        <v>5256.8900000000012</v>
      </c>
    </row>
    <row r="25" spans="1:24" x14ac:dyDescent="0.3">
      <c r="A25" s="111" t="s">
        <v>140</v>
      </c>
      <c r="B25" s="111">
        <v>3</v>
      </c>
      <c r="C25" s="111" t="s">
        <v>130</v>
      </c>
      <c r="D25">
        <v>410.65</v>
      </c>
      <c r="E25">
        <v>344.86</v>
      </c>
      <c r="F25">
        <v>210.84</v>
      </c>
      <c r="G25">
        <v>32.9</v>
      </c>
      <c r="H25">
        <v>303.14</v>
      </c>
      <c r="I25" t="s">
        <v>128</v>
      </c>
      <c r="J25">
        <v>100.08</v>
      </c>
      <c r="K25" t="s">
        <v>128</v>
      </c>
      <c r="L25" t="s">
        <v>128</v>
      </c>
      <c r="M25">
        <v>34.119999999999997</v>
      </c>
      <c r="N25">
        <v>81.209999999999994</v>
      </c>
      <c r="O25">
        <v>116.69</v>
      </c>
      <c r="P25" s="119">
        <f t="shared" si="0"/>
        <v>1634.4899999999998</v>
      </c>
      <c r="S25">
        <v>1</v>
      </c>
      <c r="T25" t="str">
        <f>_xlfn.XLOOKUP(S25,$B$22:$B$98,$A$22:$A$98)</f>
        <v>John</v>
      </c>
      <c r="W25">
        <v>2</v>
      </c>
      <c r="X25">
        <f>_xlfn.XLOOKUP(W25,$B$22:$B$98,$P$22:$P$98)</f>
        <v>2215.6800000000007</v>
      </c>
    </row>
    <row r="26" spans="1:24" ht="28.8" x14ac:dyDescent="0.3">
      <c r="A26" s="111" t="s">
        <v>141</v>
      </c>
      <c r="B26" s="111">
        <v>4</v>
      </c>
      <c r="C26" s="111" t="s">
        <v>129</v>
      </c>
      <c r="D26">
        <v>416.94</v>
      </c>
      <c r="E26">
        <v>403.9</v>
      </c>
      <c r="F26">
        <v>374.08</v>
      </c>
      <c r="G26">
        <v>412.63</v>
      </c>
      <c r="H26">
        <v>414.94</v>
      </c>
      <c r="I26">
        <v>316.42</v>
      </c>
      <c r="J26">
        <v>325.41000000000003</v>
      </c>
      <c r="K26">
        <v>396.14</v>
      </c>
      <c r="L26">
        <v>418.23</v>
      </c>
      <c r="M26">
        <v>406.88</v>
      </c>
      <c r="N26">
        <v>169.41</v>
      </c>
      <c r="O26">
        <v>421.59</v>
      </c>
      <c r="P26" s="118">
        <f t="shared" si="0"/>
        <v>4476.57</v>
      </c>
      <c r="S26">
        <v>7</v>
      </c>
      <c r="T26" t="str">
        <f>_xlfn.XLOOKUP(S26,$B$22:$B$98,$A$22:$A$98)</f>
        <v>Junlyn</v>
      </c>
      <c r="W26">
        <v>7</v>
      </c>
      <c r="X26">
        <f>_xlfn.XLOOKUP(W26,$B$22:$B$98,$P$22:$P$98)</f>
        <v>2462.3900000000003</v>
      </c>
    </row>
    <row r="27" spans="1:24" ht="28.8" x14ac:dyDescent="0.3">
      <c r="A27" s="111" t="s">
        <v>142</v>
      </c>
      <c r="B27" s="111">
        <v>5</v>
      </c>
      <c r="C27" s="111" t="s">
        <v>129</v>
      </c>
      <c r="D27" t="s">
        <v>128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s="108">
        <f t="shared" si="0"/>
        <v>0</v>
      </c>
      <c r="S27">
        <v>6</v>
      </c>
      <c r="T27" t="str">
        <f>_xlfn.XLOOKUP(S27,$B$22:$B$98,$A$22:$A$98)</f>
        <v>Sanchez</v>
      </c>
      <c r="W27">
        <v>17</v>
      </c>
      <c r="X27">
        <f>_xlfn.XLOOKUP(W27,$B$22:$B$98,$P$22:$P$98)</f>
        <v>3804.1499999999996</v>
      </c>
    </row>
    <row r="28" spans="1:24" ht="28.8" x14ac:dyDescent="0.3">
      <c r="A28" s="111" t="s">
        <v>143</v>
      </c>
      <c r="B28" s="111">
        <v>6</v>
      </c>
      <c r="C28" s="111" t="s">
        <v>129</v>
      </c>
      <c r="D28" t="s">
        <v>128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s="108">
        <f t="shared" si="0"/>
        <v>0</v>
      </c>
    </row>
    <row r="29" spans="1:24" x14ac:dyDescent="0.3">
      <c r="A29" s="111" t="s">
        <v>144</v>
      </c>
      <c r="B29" s="111">
        <v>7</v>
      </c>
      <c r="C29" s="111" t="s">
        <v>131</v>
      </c>
      <c r="D29">
        <v>297.07</v>
      </c>
      <c r="E29">
        <v>292.64999999999998</v>
      </c>
      <c r="F29">
        <v>290.77</v>
      </c>
      <c r="G29">
        <v>251.65</v>
      </c>
      <c r="H29">
        <v>147.02000000000001</v>
      </c>
      <c r="I29">
        <v>292.47000000000003</v>
      </c>
      <c r="J29">
        <v>294.42</v>
      </c>
      <c r="K29">
        <v>297.11</v>
      </c>
      <c r="L29">
        <v>299.23</v>
      </c>
      <c r="M29" t="s">
        <v>128</v>
      </c>
      <c r="N29" t="s">
        <v>128</v>
      </c>
      <c r="O29" t="s">
        <v>128</v>
      </c>
      <c r="P29" s="108">
        <f t="shared" si="0"/>
        <v>2462.3900000000003</v>
      </c>
    </row>
    <row r="30" spans="1:24" x14ac:dyDescent="0.3">
      <c r="A30" s="111" t="s">
        <v>145</v>
      </c>
      <c r="B30" s="111">
        <v>8</v>
      </c>
      <c r="C30" s="111" t="s">
        <v>34</v>
      </c>
      <c r="D30">
        <v>469.06</v>
      </c>
      <c r="E30">
        <v>462.09</v>
      </c>
      <c r="F30">
        <v>459.1</v>
      </c>
      <c r="G30">
        <v>458.48</v>
      </c>
      <c r="H30">
        <v>413.24</v>
      </c>
      <c r="I30">
        <v>461.8</v>
      </c>
      <c r="J30">
        <v>464.87</v>
      </c>
      <c r="K30">
        <v>469.12</v>
      </c>
      <c r="L30">
        <v>472.47</v>
      </c>
      <c r="M30">
        <v>475.57</v>
      </c>
      <c r="N30">
        <v>471.57</v>
      </c>
      <c r="O30">
        <v>478.28</v>
      </c>
      <c r="P30" s="108">
        <f t="shared" si="0"/>
        <v>5555.65</v>
      </c>
    </row>
    <row r="31" spans="1:24" x14ac:dyDescent="0.3">
      <c r="A31" s="111" t="s">
        <v>146</v>
      </c>
      <c r="B31" s="111">
        <v>9</v>
      </c>
      <c r="C31" s="111" t="s">
        <v>132</v>
      </c>
      <c r="D31">
        <v>469.58</v>
      </c>
      <c r="E31">
        <v>462.6</v>
      </c>
      <c r="F31">
        <v>459.61</v>
      </c>
      <c r="G31">
        <v>458.99</v>
      </c>
      <c r="H31">
        <v>459.67</v>
      </c>
      <c r="I31">
        <v>462.31</v>
      </c>
      <c r="J31">
        <v>465.39</v>
      </c>
      <c r="K31">
        <v>501.89</v>
      </c>
      <c r="L31">
        <v>524.97</v>
      </c>
      <c r="M31">
        <v>528.41</v>
      </c>
      <c r="N31">
        <v>523.97</v>
      </c>
      <c r="O31">
        <v>531.41999999999996</v>
      </c>
      <c r="P31" s="108">
        <f t="shared" si="0"/>
        <v>5848.8099999999995</v>
      </c>
    </row>
    <row r="32" spans="1:24" x14ac:dyDescent="0.3">
      <c r="A32" s="111" t="s">
        <v>147</v>
      </c>
      <c r="B32" s="111">
        <v>10</v>
      </c>
      <c r="C32" s="111" t="s">
        <v>130</v>
      </c>
      <c r="D32">
        <v>407.17</v>
      </c>
      <c r="E32">
        <v>112.31</v>
      </c>
      <c r="F32">
        <v>248.68</v>
      </c>
      <c r="G32">
        <v>531.71</v>
      </c>
      <c r="H32">
        <v>440.03</v>
      </c>
      <c r="I32">
        <v>545.17999999999995</v>
      </c>
      <c r="J32">
        <v>455.19</v>
      </c>
      <c r="K32">
        <v>283.43</v>
      </c>
      <c r="L32">
        <v>597.15</v>
      </c>
      <c r="M32">
        <v>607.67999999999995</v>
      </c>
      <c r="N32">
        <v>553.44000000000005</v>
      </c>
      <c r="O32">
        <v>534.74</v>
      </c>
      <c r="P32" s="108">
        <f t="shared" si="0"/>
        <v>5316.7099999999991</v>
      </c>
    </row>
    <row r="33" spans="1:16" x14ac:dyDescent="0.3">
      <c r="A33" s="111" t="s">
        <v>148</v>
      </c>
      <c r="B33" s="111">
        <v>11</v>
      </c>
      <c r="C33" s="111" t="s">
        <v>133</v>
      </c>
      <c r="D33">
        <v>38.01</v>
      </c>
      <c r="E33">
        <v>651.41</v>
      </c>
      <c r="F33">
        <v>900.14</v>
      </c>
      <c r="G33">
        <v>416.03</v>
      </c>
      <c r="H33">
        <v>476.16</v>
      </c>
      <c r="I33">
        <v>748.28</v>
      </c>
      <c r="J33">
        <v>1009.38</v>
      </c>
      <c r="K33">
        <v>243.25</v>
      </c>
      <c r="L33">
        <v>222.02</v>
      </c>
      <c r="M33">
        <v>454.66</v>
      </c>
      <c r="N33">
        <v>351.49</v>
      </c>
      <c r="O33">
        <v>309.99</v>
      </c>
      <c r="P33" s="108">
        <f t="shared" si="0"/>
        <v>5820.82</v>
      </c>
    </row>
    <row r="34" spans="1:16" ht="28.8" x14ac:dyDescent="0.3">
      <c r="A34" s="111" t="s">
        <v>149</v>
      </c>
      <c r="B34" s="111">
        <v>12</v>
      </c>
      <c r="C34" s="111" t="s">
        <v>134</v>
      </c>
      <c r="D34">
        <v>2605.88</v>
      </c>
      <c r="E34">
        <v>2567.15</v>
      </c>
      <c r="F34">
        <v>2550.58</v>
      </c>
      <c r="G34">
        <v>2547.1</v>
      </c>
      <c r="H34">
        <v>3446.9</v>
      </c>
      <c r="I34">
        <v>2725.89</v>
      </c>
      <c r="J34">
        <v>2744.05</v>
      </c>
      <c r="K34">
        <v>2769.1</v>
      </c>
      <c r="L34">
        <v>204.52</v>
      </c>
      <c r="M34">
        <v>2807.2</v>
      </c>
      <c r="N34">
        <v>2783.58</v>
      </c>
      <c r="O34">
        <v>2823.17</v>
      </c>
      <c r="P34" s="108">
        <f t="shared" si="0"/>
        <v>30575.119999999995</v>
      </c>
    </row>
    <row r="35" spans="1:16" x14ac:dyDescent="0.3">
      <c r="A35" s="111" t="s">
        <v>150</v>
      </c>
      <c r="B35" s="111">
        <v>13</v>
      </c>
      <c r="C35" s="111" t="s">
        <v>130</v>
      </c>
      <c r="D35" t="s">
        <v>128</v>
      </c>
      <c r="E35" t="s">
        <v>128</v>
      </c>
      <c r="F35" t="s">
        <v>128</v>
      </c>
      <c r="G35" t="s">
        <v>128</v>
      </c>
      <c r="H35" t="s">
        <v>128</v>
      </c>
      <c r="I35" t="s">
        <v>128</v>
      </c>
      <c r="J35" t="s">
        <v>128</v>
      </c>
      <c r="K35" t="s">
        <v>128</v>
      </c>
      <c r="L35" t="s">
        <v>128</v>
      </c>
      <c r="M35" t="s">
        <v>128</v>
      </c>
      <c r="N35" t="s">
        <v>128</v>
      </c>
      <c r="O35" t="s">
        <v>128</v>
      </c>
      <c r="P35" s="108">
        <f t="shared" si="0"/>
        <v>0</v>
      </c>
    </row>
    <row r="36" spans="1:16" x14ac:dyDescent="0.3">
      <c r="A36" s="111" t="s">
        <v>151</v>
      </c>
      <c r="B36" s="111">
        <v>14</v>
      </c>
      <c r="C36" s="111" t="s">
        <v>135</v>
      </c>
      <c r="D36">
        <v>469.06</v>
      </c>
      <c r="E36">
        <v>462.09</v>
      </c>
      <c r="F36">
        <v>380.04</v>
      </c>
      <c r="G36">
        <v>387.16</v>
      </c>
      <c r="H36">
        <v>91.83</v>
      </c>
      <c r="I36">
        <v>379.7</v>
      </c>
      <c r="J36">
        <v>464.87</v>
      </c>
      <c r="K36">
        <v>57.34</v>
      </c>
      <c r="L36" t="s">
        <v>128</v>
      </c>
      <c r="M36" t="s">
        <v>128</v>
      </c>
      <c r="N36" t="s">
        <v>128</v>
      </c>
      <c r="O36" t="s">
        <v>128</v>
      </c>
      <c r="P36" s="108">
        <f t="shared" si="0"/>
        <v>2692.09</v>
      </c>
    </row>
    <row r="37" spans="1:16" x14ac:dyDescent="0.3">
      <c r="A37" s="111" t="s">
        <v>152</v>
      </c>
      <c r="B37" s="111">
        <v>15</v>
      </c>
      <c r="C37" s="111" t="s">
        <v>136</v>
      </c>
      <c r="D37">
        <v>842.57</v>
      </c>
      <c r="E37">
        <v>778.7</v>
      </c>
      <c r="F37">
        <v>450.6</v>
      </c>
      <c r="G37">
        <v>416.03</v>
      </c>
      <c r="H37">
        <v>493.18</v>
      </c>
      <c r="I37">
        <v>803.87</v>
      </c>
      <c r="J37">
        <v>344.36</v>
      </c>
      <c r="K37">
        <v>373.56</v>
      </c>
      <c r="L37">
        <v>419.98</v>
      </c>
      <c r="M37">
        <v>202.55</v>
      </c>
      <c r="N37">
        <v>96.06</v>
      </c>
      <c r="O37">
        <v>35.43</v>
      </c>
      <c r="P37" s="108">
        <f t="shared" si="0"/>
        <v>5256.8900000000012</v>
      </c>
    </row>
    <row r="38" spans="1:16" x14ac:dyDescent="0.3">
      <c r="A38" s="111" t="s">
        <v>153</v>
      </c>
      <c r="B38" s="111">
        <v>16</v>
      </c>
      <c r="C38" s="111" t="s">
        <v>131</v>
      </c>
      <c r="D38" t="s">
        <v>128</v>
      </c>
      <c r="E38" t="s">
        <v>128</v>
      </c>
      <c r="F38" t="s">
        <v>128</v>
      </c>
      <c r="G38" t="s">
        <v>128</v>
      </c>
      <c r="H38" t="s">
        <v>128</v>
      </c>
      <c r="I38" t="s">
        <v>128</v>
      </c>
      <c r="J38" t="s">
        <v>128</v>
      </c>
      <c r="K38" t="s">
        <v>128</v>
      </c>
      <c r="L38" t="s">
        <v>128</v>
      </c>
      <c r="M38" t="s">
        <v>128</v>
      </c>
      <c r="N38" t="s">
        <v>128</v>
      </c>
      <c r="O38" t="s">
        <v>128</v>
      </c>
      <c r="P38" s="108">
        <f t="shared" si="0"/>
        <v>0</v>
      </c>
    </row>
    <row r="39" spans="1:16" x14ac:dyDescent="0.3">
      <c r="A39" s="111" t="s">
        <v>154</v>
      </c>
      <c r="B39" s="111">
        <v>17</v>
      </c>
      <c r="C39" s="111" t="s">
        <v>137</v>
      </c>
      <c r="D39" t="s">
        <v>128</v>
      </c>
      <c r="E39">
        <v>1963.87</v>
      </c>
      <c r="F39" t="s">
        <v>128</v>
      </c>
      <c r="G39">
        <v>1840.28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  <c r="N39" t="s">
        <v>128</v>
      </c>
      <c r="O39" t="s">
        <v>128</v>
      </c>
      <c r="P39" s="108">
        <f t="shared" si="0"/>
        <v>3804.1499999999996</v>
      </c>
    </row>
    <row r="40" spans="1:16" x14ac:dyDescent="0.3">
      <c r="A40" s="111" t="s">
        <v>155</v>
      </c>
      <c r="B40" s="111">
        <v>18</v>
      </c>
      <c r="C40" s="111" t="s">
        <v>136</v>
      </c>
      <c r="D40">
        <v>260.58999999999997</v>
      </c>
      <c r="E40">
        <v>256.70999999999998</v>
      </c>
      <c r="F40">
        <v>255.06</v>
      </c>
      <c r="G40">
        <v>254.71</v>
      </c>
      <c r="H40">
        <v>255.09</v>
      </c>
      <c r="I40">
        <v>256.55</v>
      </c>
      <c r="J40">
        <v>258.26</v>
      </c>
      <c r="K40">
        <v>260.62</v>
      </c>
      <c r="L40">
        <v>262.49</v>
      </c>
      <c r="M40">
        <v>264.20999999999998</v>
      </c>
      <c r="N40">
        <v>261.98</v>
      </c>
      <c r="O40">
        <v>265.70999999999998</v>
      </c>
      <c r="P40" s="108">
        <f t="shared" si="0"/>
        <v>3111.98</v>
      </c>
    </row>
    <row r="41" spans="1:16" x14ac:dyDescent="0.3">
      <c r="A41" s="111" t="s">
        <v>156</v>
      </c>
      <c r="B41" s="111">
        <v>19</v>
      </c>
      <c r="C41" s="111" t="s">
        <v>136</v>
      </c>
      <c r="D41">
        <v>260.58999999999997</v>
      </c>
      <c r="E41">
        <v>256.70999999999998</v>
      </c>
      <c r="F41">
        <v>255.06</v>
      </c>
      <c r="G41">
        <v>254.71</v>
      </c>
      <c r="H41">
        <v>255.09</v>
      </c>
      <c r="I41">
        <v>256.55</v>
      </c>
      <c r="J41">
        <v>232.44</v>
      </c>
      <c r="K41">
        <v>260.62</v>
      </c>
      <c r="L41">
        <v>262.49</v>
      </c>
      <c r="M41">
        <v>264.20999999999998</v>
      </c>
      <c r="N41">
        <v>261.98</v>
      </c>
      <c r="O41">
        <v>265.70999999999998</v>
      </c>
      <c r="P41" s="108">
        <f t="shared" si="0"/>
        <v>3086.1600000000003</v>
      </c>
    </row>
    <row r="42" spans="1:16" x14ac:dyDescent="0.3">
      <c r="A42" s="111" t="s">
        <v>157</v>
      </c>
      <c r="B42" s="111">
        <v>20</v>
      </c>
      <c r="C42" s="111" t="s">
        <v>136</v>
      </c>
      <c r="D42">
        <v>260.58999999999997</v>
      </c>
      <c r="E42">
        <v>256.70999999999998</v>
      </c>
      <c r="F42">
        <v>255.06</v>
      </c>
      <c r="G42">
        <v>254.71</v>
      </c>
      <c r="H42">
        <v>255.09</v>
      </c>
      <c r="I42">
        <v>256.55</v>
      </c>
      <c r="J42">
        <v>258.26</v>
      </c>
      <c r="K42">
        <v>260.62</v>
      </c>
      <c r="L42">
        <v>262.49</v>
      </c>
      <c r="M42">
        <v>257.60000000000002</v>
      </c>
      <c r="N42">
        <v>261.98</v>
      </c>
      <c r="O42">
        <v>265.70999999999998</v>
      </c>
      <c r="P42" s="108">
        <f t="shared" si="0"/>
        <v>3105.37</v>
      </c>
    </row>
    <row r="43" spans="1:16" ht="28.8" x14ac:dyDescent="0.3">
      <c r="A43" s="111" t="s">
        <v>158</v>
      </c>
      <c r="B43" s="111">
        <v>21</v>
      </c>
      <c r="C43" s="111" t="s">
        <v>134</v>
      </c>
      <c r="D43">
        <v>643.65</v>
      </c>
      <c r="E43">
        <v>670.67</v>
      </c>
      <c r="F43">
        <v>520.96</v>
      </c>
      <c r="G43">
        <v>629.13</v>
      </c>
      <c r="H43">
        <v>779.52</v>
      </c>
      <c r="I43">
        <v>763.67</v>
      </c>
      <c r="J43">
        <v>678.81</v>
      </c>
      <c r="K43">
        <v>764.56</v>
      </c>
      <c r="L43">
        <v>527.32000000000005</v>
      </c>
      <c r="M43">
        <v>783.11</v>
      </c>
      <c r="N43">
        <v>750.64</v>
      </c>
      <c r="O43">
        <v>735.06</v>
      </c>
      <c r="P43" s="108">
        <f t="shared" si="0"/>
        <v>8247.0999999999985</v>
      </c>
    </row>
    <row r="44" spans="1:16" ht="28.8" x14ac:dyDescent="0.3">
      <c r="A44" s="111" t="s">
        <v>159</v>
      </c>
      <c r="B44" s="111">
        <v>22</v>
      </c>
      <c r="C44" s="111" t="s">
        <v>134</v>
      </c>
      <c r="D44">
        <v>57.85</v>
      </c>
      <c r="E44">
        <v>56.99</v>
      </c>
      <c r="F44">
        <v>56.62</v>
      </c>
      <c r="G44">
        <v>56.55</v>
      </c>
      <c r="H44">
        <v>56.63</v>
      </c>
      <c r="I44">
        <v>56.96</v>
      </c>
      <c r="J44">
        <v>57.33</v>
      </c>
      <c r="K44">
        <v>57.86</v>
      </c>
      <c r="L44">
        <v>58.27</v>
      </c>
      <c r="M44">
        <v>58.65</v>
      </c>
      <c r="N44">
        <v>58.16</v>
      </c>
      <c r="O44">
        <v>58.99</v>
      </c>
      <c r="P44" s="108">
        <f t="shared" si="0"/>
        <v>690.8599999999999</v>
      </c>
    </row>
    <row r="45" spans="1:16" x14ac:dyDescent="0.3">
      <c r="A45" s="111" t="s">
        <v>160</v>
      </c>
      <c r="B45" s="111">
        <v>23</v>
      </c>
      <c r="C45" s="111" t="s">
        <v>136</v>
      </c>
      <c r="D45">
        <v>1302.94</v>
      </c>
      <c r="E45">
        <v>1283.57</v>
      </c>
      <c r="F45">
        <v>1275.29</v>
      </c>
      <c r="G45">
        <v>1273.55</v>
      </c>
      <c r="H45">
        <v>1275.45</v>
      </c>
      <c r="I45">
        <v>1282.77</v>
      </c>
      <c r="J45">
        <v>1205.22</v>
      </c>
      <c r="K45">
        <v>1303.1099999999999</v>
      </c>
      <c r="L45">
        <v>1312.43</v>
      </c>
      <c r="M45">
        <v>1321.03</v>
      </c>
      <c r="N45">
        <v>1309.92</v>
      </c>
      <c r="O45" t="s">
        <v>128</v>
      </c>
      <c r="P45" s="108">
        <f t="shared" si="0"/>
        <v>14145.28</v>
      </c>
    </row>
    <row r="46" spans="1:16" ht="28.8" x14ac:dyDescent="0.3">
      <c r="A46" s="111" t="s">
        <v>161</v>
      </c>
      <c r="B46" s="111">
        <v>24</v>
      </c>
      <c r="C46" s="111" t="s">
        <v>134</v>
      </c>
      <c r="D46" t="s">
        <v>128</v>
      </c>
      <c r="E46" t="s">
        <v>128</v>
      </c>
      <c r="F46" t="s">
        <v>128</v>
      </c>
      <c r="G46" t="s">
        <v>128</v>
      </c>
      <c r="H46" t="s">
        <v>128</v>
      </c>
      <c r="I46" t="s">
        <v>128</v>
      </c>
      <c r="J46" t="s">
        <v>128</v>
      </c>
      <c r="K46" t="s">
        <v>128</v>
      </c>
      <c r="L46" t="s">
        <v>128</v>
      </c>
      <c r="M46" t="s">
        <v>128</v>
      </c>
      <c r="N46" t="s">
        <v>128</v>
      </c>
      <c r="O46" t="s">
        <v>128</v>
      </c>
      <c r="P46" s="108">
        <f t="shared" si="0"/>
        <v>0</v>
      </c>
    </row>
    <row r="47" spans="1:16" ht="28.8" x14ac:dyDescent="0.3">
      <c r="A47" s="111" t="s">
        <v>213</v>
      </c>
      <c r="B47" s="111">
        <v>25</v>
      </c>
      <c r="C47" s="111" t="s">
        <v>134</v>
      </c>
      <c r="D47">
        <v>948.54</v>
      </c>
      <c r="E47">
        <v>965.46</v>
      </c>
      <c r="F47">
        <v>979.42</v>
      </c>
      <c r="G47">
        <v>978.09</v>
      </c>
      <c r="H47">
        <v>979.54</v>
      </c>
      <c r="I47">
        <v>985.17</v>
      </c>
      <c r="J47">
        <v>991.73</v>
      </c>
      <c r="K47">
        <v>1000.79</v>
      </c>
      <c r="L47">
        <v>1007.94</v>
      </c>
      <c r="M47">
        <v>1014.55</v>
      </c>
      <c r="N47">
        <v>1006.02</v>
      </c>
      <c r="O47">
        <v>1020.33</v>
      </c>
      <c r="P47" s="108">
        <f t="shared" si="0"/>
        <v>11877.58</v>
      </c>
    </row>
    <row r="48" spans="1:16" ht="28.8" x14ac:dyDescent="0.3">
      <c r="A48" s="111" t="s">
        <v>212</v>
      </c>
      <c r="B48" s="111">
        <v>26</v>
      </c>
      <c r="C48" s="111" t="s">
        <v>134</v>
      </c>
      <c r="D48">
        <v>2006.53</v>
      </c>
      <c r="E48">
        <v>1896.61</v>
      </c>
      <c r="F48">
        <v>2414.54</v>
      </c>
      <c r="G48">
        <v>2139.56</v>
      </c>
      <c r="H48">
        <v>2244.79</v>
      </c>
      <c r="I48">
        <v>2078.09</v>
      </c>
      <c r="J48">
        <v>2117.7600000000002</v>
      </c>
      <c r="K48">
        <v>2371.65</v>
      </c>
      <c r="L48">
        <v>2336.12</v>
      </c>
      <c r="M48">
        <v>2298.6</v>
      </c>
      <c r="N48">
        <v>2095.87</v>
      </c>
      <c r="O48">
        <v>2391.39</v>
      </c>
      <c r="P48" s="108">
        <f t="shared" si="0"/>
        <v>26391.509999999995</v>
      </c>
    </row>
    <row r="49" spans="1:16" ht="28.8" x14ac:dyDescent="0.3">
      <c r="A49" s="111" t="s">
        <v>211</v>
      </c>
      <c r="B49" s="111">
        <v>27</v>
      </c>
      <c r="C49" s="111" t="s">
        <v>134</v>
      </c>
      <c r="D49">
        <v>534.21</v>
      </c>
      <c r="E49">
        <v>526.26</v>
      </c>
      <c r="F49">
        <v>522.87</v>
      </c>
      <c r="G49">
        <v>522.16</v>
      </c>
      <c r="H49">
        <v>522.92999999999995</v>
      </c>
      <c r="I49">
        <v>420.75</v>
      </c>
      <c r="J49">
        <v>529.44000000000005</v>
      </c>
      <c r="K49">
        <v>534.27</v>
      </c>
      <c r="L49">
        <v>538.1</v>
      </c>
      <c r="M49">
        <v>541.62</v>
      </c>
      <c r="N49" t="s">
        <v>128</v>
      </c>
      <c r="O49" t="s">
        <v>128</v>
      </c>
      <c r="P49" s="108">
        <f t="shared" si="0"/>
        <v>5192.6099999999997</v>
      </c>
    </row>
    <row r="50" spans="1:16" ht="28.8" x14ac:dyDescent="0.3">
      <c r="A50" s="111" t="s">
        <v>210</v>
      </c>
      <c r="B50" s="111">
        <v>28</v>
      </c>
      <c r="C50" s="111" t="s">
        <v>134</v>
      </c>
      <c r="D50">
        <v>1511.41</v>
      </c>
      <c r="E50">
        <v>1677.41</v>
      </c>
      <c r="F50">
        <v>1785.4</v>
      </c>
      <c r="G50">
        <v>1782.97</v>
      </c>
      <c r="H50">
        <v>1785.63</v>
      </c>
      <c r="I50">
        <v>1795.88</v>
      </c>
      <c r="J50">
        <v>1807.84</v>
      </c>
      <c r="K50">
        <v>1867.22</v>
      </c>
      <c r="L50">
        <v>1910.9</v>
      </c>
      <c r="M50">
        <v>1923.43</v>
      </c>
      <c r="N50">
        <v>1907.24</v>
      </c>
      <c r="O50">
        <v>1934.37</v>
      </c>
      <c r="P50" s="108">
        <f t="shared" si="0"/>
        <v>21689.7</v>
      </c>
    </row>
    <row r="51" spans="1:16" x14ac:dyDescent="0.3">
      <c r="A51" s="111" t="s">
        <v>209</v>
      </c>
      <c r="B51" s="111">
        <v>29</v>
      </c>
      <c r="C51" s="111" t="s">
        <v>137</v>
      </c>
      <c r="D51" t="s">
        <v>128</v>
      </c>
      <c r="E51" t="s">
        <v>128</v>
      </c>
      <c r="F51" t="s">
        <v>128</v>
      </c>
      <c r="G51" t="s">
        <v>128</v>
      </c>
      <c r="H51" t="s">
        <v>128</v>
      </c>
      <c r="I51" t="s">
        <v>128</v>
      </c>
      <c r="J51" t="s">
        <v>128</v>
      </c>
      <c r="K51" t="s">
        <v>128</v>
      </c>
      <c r="L51" t="s">
        <v>128</v>
      </c>
      <c r="M51" t="s">
        <v>128</v>
      </c>
      <c r="N51" t="s">
        <v>128</v>
      </c>
      <c r="O51" t="s">
        <v>128</v>
      </c>
      <c r="P51" s="108">
        <f t="shared" si="0"/>
        <v>0</v>
      </c>
    </row>
    <row r="52" spans="1:16" x14ac:dyDescent="0.3">
      <c r="A52" s="111" t="s">
        <v>208</v>
      </c>
      <c r="B52" s="111">
        <v>30</v>
      </c>
      <c r="C52" s="111" t="s">
        <v>130</v>
      </c>
      <c r="D52" t="s">
        <v>128</v>
      </c>
      <c r="E52" t="s">
        <v>128</v>
      </c>
      <c r="F52" t="s">
        <v>128</v>
      </c>
      <c r="G52" t="s">
        <v>128</v>
      </c>
      <c r="H52" t="s">
        <v>128</v>
      </c>
      <c r="I52" t="s">
        <v>128</v>
      </c>
      <c r="J52" t="s">
        <v>128</v>
      </c>
      <c r="K52" t="s">
        <v>128</v>
      </c>
      <c r="L52" t="s">
        <v>128</v>
      </c>
      <c r="M52" t="s">
        <v>128</v>
      </c>
      <c r="N52" t="s">
        <v>128</v>
      </c>
      <c r="O52" t="s">
        <v>128</v>
      </c>
      <c r="P52" s="108">
        <f t="shared" si="0"/>
        <v>0</v>
      </c>
    </row>
    <row r="53" spans="1:16" x14ac:dyDescent="0.3">
      <c r="A53" s="111" t="s">
        <v>207</v>
      </c>
      <c r="B53" s="111">
        <v>31</v>
      </c>
      <c r="C53" s="111" t="s">
        <v>136</v>
      </c>
      <c r="D53">
        <v>905.54</v>
      </c>
      <c r="E53" t="s">
        <v>128</v>
      </c>
      <c r="F53" t="s">
        <v>128</v>
      </c>
      <c r="G53" t="s">
        <v>128</v>
      </c>
      <c r="H53">
        <v>886.44</v>
      </c>
      <c r="I53" t="s">
        <v>128</v>
      </c>
      <c r="J53" t="s">
        <v>128</v>
      </c>
      <c r="K53" t="s">
        <v>128</v>
      </c>
      <c r="L53" t="s">
        <v>128</v>
      </c>
      <c r="M53">
        <v>918.12</v>
      </c>
      <c r="N53" t="s">
        <v>128</v>
      </c>
      <c r="O53" t="s">
        <v>128</v>
      </c>
      <c r="P53" s="108">
        <f t="shared" si="0"/>
        <v>2710.1</v>
      </c>
    </row>
    <row r="54" spans="1:16" x14ac:dyDescent="0.3">
      <c r="A54" s="111" t="s">
        <v>206</v>
      </c>
      <c r="B54" s="111">
        <v>32</v>
      </c>
      <c r="C54" s="111" t="s">
        <v>137</v>
      </c>
      <c r="D54" t="s">
        <v>128</v>
      </c>
      <c r="E54" t="s">
        <v>128</v>
      </c>
      <c r="F54" t="s">
        <v>128</v>
      </c>
      <c r="G54" t="s">
        <v>128</v>
      </c>
      <c r="H54" t="s">
        <v>128</v>
      </c>
      <c r="I54" t="s">
        <v>128</v>
      </c>
      <c r="J54" t="s">
        <v>128</v>
      </c>
      <c r="K54" t="s">
        <v>128</v>
      </c>
      <c r="L54" t="s">
        <v>128</v>
      </c>
      <c r="M54" t="s">
        <v>128</v>
      </c>
      <c r="N54" t="s">
        <v>128</v>
      </c>
      <c r="O54" t="s">
        <v>128</v>
      </c>
      <c r="P54" s="108">
        <f t="shared" si="0"/>
        <v>0</v>
      </c>
    </row>
    <row r="55" spans="1:16" ht="28.8" x14ac:dyDescent="0.3">
      <c r="A55" s="111" t="s">
        <v>205</v>
      </c>
      <c r="B55" s="111">
        <v>33</v>
      </c>
      <c r="C55" s="111" t="s">
        <v>129</v>
      </c>
      <c r="D55" t="s">
        <v>128</v>
      </c>
      <c r="E55" t="s">
        <v>128</v>
      </c>
      <c r="F55" t="s">
        <v>128</v>
      </c>
      <c r="G55" t="s">
        <v>128</v>
      </c>
      <c r="H55" t="s">
        <v>128</v>
      </c>
      <c r="I55" t="s">
        <v>128</v>
      </c>
      <c r="J55" t="s">
        <v>128</v>
      </c>
      <c r="K55" t="s">
        <v>128</v>
      </c>
      <c r="L55" t="s">
        <v>128</v>
      </c>
      <c r="M55" t="s">
        <v>128</v>
      </c>
      <c r="N55" t="s">
        <v>128</v>
      </c>
      <c r="O55" t="s">
        <v>128</v>
      </c>
      <c r="P55" s="108">
        <f t="shared" si="0"/>
        <v>0</v>
      </c>
    </row>
    <row r="56" spans="1:16" ht="28.8" x14ac:dyDescent="0.3">
      <c r="A56" s="111" t="s">
        <v>204</v>
      </c>
      <c r="B56" s="111">
        <v>34</v>
      </c>
      <c r="C56" s="111" t="s">
        <v>134</v>
      </c>
      <c r="D56" t="s">
        <v>128</v>
      </c>
      <c r="E56" t="s">
        <v>128</v>
      </c>
      <c r="F56" t="s">
        <v>128</v>
      </c>
      <c r="G56" t="s">
        <v>128</v>
      </c>
      <c r="H56" t="s">
        <v>128</v>
      </c>
      <c r="I56" t="s">
        <v>128</v>
      </c>
      <c r="J56" t="s">
        <v>128</v>
      </c>
      <c r="K56" t="s">
        <v>128</v>
      </c>
      <c r="L56" t="s">
        <v>128</v>
      </c>
      <c r="M56" t="s">
        <v>128</v>
      </c>
      <c r="N56" t="s">
        <v>128</v>
      </c>
      <c r="O56" t="s">
        <v>128</v>
      </c>
      <c r="P56" s="108">
        <f t="shared" si="0"/>
        <v>0</v>
      </c>
    </row>
    <row r="57" spans="1:16" ht="28.8" x14ac:dyDescent="0.3">
      <c r="A57" s="111" t="s">
        <v>203</v>
      </c>
      <c r="B57" s="111">
        <v>35</v>
      </c>
      <c r="C57" s="111" t="s">
        <v>134</v>
      </c>
      <c r="D57" t="s">
        <v>128</v>
      </c>
      <c r="E57" t="s">
        <v>128</v>
      </c>
      <c r="F57" t="s">
        <v>128</v>
      </c>
      <c r="G57" t="s">
        <v>128</v>
      </c>
      <c r="H57" t="s">
        <v>128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  <c r="N57" t="s">
        <v>128</v>
      </c>
      <c r="O57" t="s">
        <v>128</v>
      </c>
      <c r="P57" s="108">
        <f t="shared" si="0"/>
        <v>0</v>
      </c>
    </row>
    <row r="58" spans="1:16" ht="28.8" x14ac:dyDescent="0.3">
      <c r="A58" s="111" t="s">
        <v>202</v>
      </c>
      <c r="B58" s="111">
        <v>36</v>
      </c>
      <c r="C58" s="111" t="s">
        <v>134</v>
      </c>
      <c r="D58" t="s">
        <v>128</v>
      </c>
      <c r="E58" t="s">
        <v>128</v>
      </c>
      <c r="F58" t="s">
        <v>128</v>
      </c>
      <c r="G58" t="s">
        <v>128</v>
      </c>
      <c r="H58" t="s">
        <v>128</v>
      </c>
      <c r="I58" t="s">
        <v>128</v>
      </c>
      <c r="J58" t="s">
        <v>128</v>
      </c>
      <c r="K58" t="s">
        <v>128</v>
      </c>
      <c r="L58" t="s">
        <v>128</v>
      </c>
      <c r="M58" t="s">
        <v>128</v>
      </c>
      <c r="N58" t="s">
        <v>128</v>
      </c>
      <c r="O58" t="s">
        <v>128</v>
      </c>
      <c r="P58" s="108">
        <f t="shared" si="0"/>
        <v>0</v>
      </c>
    </row>
    <row r="59" spans="1:16" x14ac:dyDescent="0.3">
      <c r="A59" s="111" t="s">
        <v>201</v>
      </c>
      <c r="B59" s="111">
        <v>37</v>
      </c>
      <c r="C59" s="111" t="s">
        <v>34</v>
      </c>
      <c r="D59" t="s">
        <v>128</v>
      </c>
      <c r="E59" t="s">
        <v>128</v>
      </c>
      <c r="F59" t="s">
        <v>128</v>
      </c>
      <c r="G59" t="s">
        <v>128</v>
      </c>
      <c r="H59" t="s">
        <v>128</v>
      </c>
      <c r="I59" t="s">
        <v>128</v>
      </c>
      <c r="J59" t="s">
        <v>128</v>
      </c>
      <c r="K59" t="s">
        <v>128</v>
      </c>
      <c r="L59" t="s">
        <v>128</v>
      </c>
      <c r="M59" t="s">
        <v>128</v>
      </c>
      <c r="N59" t="s">
        <v>128</v>
      </c>
      <c r="O59" t="s">
        <v>128</v>
      </c>
      <c r="P59" s="108">
        <f t="shared" si="0"/>
        <v>0</v>
      </c>
    </row>
    <row r="60" spans="1:16" x14ac:dyDescent="0.3">
      <c r="A60" s="111" t="s">
        <v>200</v>
      </c>
      <c r="B60" s="111">
        <v>38</v>
      </c>
      <c r="C60" s="111" t="s">
        <v>34</v>
      </c>
      <c r="D60" t="s">
        <v>128</v>
      </c>
      <c r="E60" t="s">
        <v>128</v>
      </c>
      <c r="F60" t="s">
        <v>128</v>
      </c>
      <c r="G60" t="s">
        <v>128</v>
      </c>
      <c r="H60" t="s">
        <v>128</v>
      </c>
      <c r="I60" t="s">
        <v>128</v>
      </c>
      <c r="J60" t="s">
        <v>128</v>
      </c>
      <c r="K60" t="s">
        <v>128</v>
      </c>
      <c r="L60" t="s">
        <v>128</v>
      </c>
      <c r="M60" t="s">
        <v>128</v>
      </c>
      <c r="N60" t="s">
        <v>128</v>
      </c>
      <c r="O60" t="s">
        <v>128</v>
      </c>
      <c r="P60" s="108">
        <f t="shared" si="0"/>
        <v>0</v>
      </c>
    </row>
    <row r="61" spans="1:16" ht="28.8" x14ac:dyDescent="0.3">
      <c r="A61" s="111" t="s">
        <v>199</v>
      </c>
      <c r="B61" s="111">
        <v>39</v>
      </c>
      <c r="C61" s="111" t="s">
        <v>134</v>
      </c>
      <c r="D61" t="s">
        <v>128</v>
      </c>
      <c r="E61" t="s">
        <v>128</v>
      </c>
      <c r="F61" t="s">
        <v>128</v>
      </c>
      <c r="G61" t="s">
        <v>128</v>
      </c>
      <c r="H61" t="s">
        <v>128</v>
      </c>
      <c r="I61" t="s">
        <v>128</v>
      </c>
      <c r="J61" t="s">
        <v>128</v>
      </c>
      <c r="K61" t="s">
        <v>128</v>
      </c>
      <c r="L61" t="s">
        <v>128</v>
      </c>
      <c r="M61" t="s">
        <v>128</v>
      </c>
      <c r="N61" t="s">
        <v>128</v>
      </c>
      <c r="O61" t="s">
        <v>128</v>
      </c>
      <c r="P61" s="108">
        <f t="shared" si="0"/>
        <v>0</v>
      </c>
    </row>
    <row r="62" spans="1:16" x14ac:dyDescent="0.3">
      <c r="A62" s="111" t="s">
        <v>198</v>
      </c>
      <c r="B62" s="111">
        <v>40</v>
      </c>
      <c r="C62" s="111" t="s">
        <v>130</v>
      </c>
      <c r="D62" t="s">
        <v>128</v>
      </c>
      <c r="E62" t="s">
        <v>128</v>
      </c>
      <c r="F62" t="s">
        <v>128</v>
      </c>
      <c r="G62" t="s">
        <v>128</v>
      </c>
      <c r="H62" t="s">
        <v>128</v>
      </c>
      <c r="I62" t="s">
        <v>128</v>
      </c>
      <c r="J62" t="s">
        <v>128</v>
      </c>
      <c r="K62" t="s">
        <v>128</v>
      </c>
      <c r="L62" t="s">
        <v>128</v>
      </c>
      <c r="M62" t="s">
        <v>128</v>
      </c>
      <c r="N62" t="s">
        <v>128</v>
      </c>
      <c r="O62" t="s">
        <v>128</v>
      </c>
      <c r="P62" s="108">
        <f t="shared" si="0"/>
        <v>0</v>
      </c>
    </row>
    <row r="63" spans="1:16" x14ac:dyDescent="0.3">
      <c r="A63" s="111" t="s">
        <v>197</v>
      </c>
      <c r="B63" s="111">
        <v>41</v>
      </c>
      <c r="C63" s="111" t="s">
        <v>130</v>
      </c>
      <c r="D63" t="s">
        <v>128</v>
      </c>
      <c r="E63" t="s">
        <v>128</v>
      </c>
      <c r="F63" t="s">
        <v>128</v>
      </c>
      <c r="G63" t="s">
        <v>128</v>
      </c>
      <c r="H63" t="s">
        <v>128</v>
      </c>
      <c r="I63" t="s">
        <v>128</v>
      </c>
      <c r="J63" t="s">
        <v>128</v>
      </c>
      <c r="K63" t="s">
        <v>128</v>
      </c>
      <c r="L63" t="s">
        <v>128</v>
      </c>
      <c r="M63" t="s">
        <v>128</v>
      </c>
      <c r="N63" t="s">
        <v>128</v>
      </c>
      <c r="O63" t="s">
        <v>128</v>
      </c>
      <c r="P63" s="108">
        <f t="shared" si="0"/>
        <v>0</v>
      </c>
    </row>
    <row r="64" spans="1:16" x14ac:dyDescent="0.3">
      <c r="A64" s="111" t="s">
        <v>196</v>
      </c>
      <c r="B64" s="111">
        <v>42</v>
      </c>
      <c r="C64" s="111" t="s">
        <v>136</v>
      </c>
      <c r="D64" t="s">
        <v>128</v>
      </c>
      <c r="E64" t="s">
        <v>128</v>
      </c>
      <c r="F64" t="s">
        <v>128</v>
      </c>
      <c r="G64" t="s">
        <v>128</v>
      </c>
      <c r="H64" t="s">
        <v>128</v>
      </c>
      <c r="I64" t="s">
        <v>128</v>
      </c>
      <c r="J64" t="s">
        <v>128</v>
      </c>
      <c r="K64" t="s">
        <v>128</v>
      </c>
      <c r="L64" t="s">
        <v>128</v>
      </c>
      <c r="M64" t="s">
        <v>128</v>
      </c>
      <c r="N64" t="s">
        <v>128</v>
      </c>
      <c r="O64" t="s">
        <v>128</v>
      </c>
      <c r="P64" s="108">
        <f t="shared" si="0"/>
        <v>0</v>
      </c>
    </row>
    <row r="65" spans="1:16" ht="28.8" x14ac:dyDescent="0.3">
      <c r="A65" s="111" t="s">
        <v>195</v>
      </c>
      <c r="B65" s="111">
        <v>43</v>
      </c>
      <c r="C65" s="111" t="s">
        <v>134</v>
      </c>
      <c r="D65" t="s">
        <v>128</v>
      </c>
      <c r="E65" t="s">
        <v>128</v>
      </c>
      <c r="F65" t="s">
        <v>128</v>
      </c>
      <c r="G65" t="s">
        <v>128</v>
      </c>
      <c r="H65" t="s">
        <v>128</v>
      </c>
      <c r="I65" t="s">
        <v>128</v>
      </c>
      <c r="J65" t="s">
        <v>128</v>
      </c>
      <c r="K65" t="s">
        <v>128</v>
      </c>
      <c r="L65" t="s">
        <v>128</v>
      </c>
      <c r="M65" t="s">
        <v>128</v>
      </c>
      <c r="N65" t="s">
        <v>128</v>
      </c>
      <c r="O65" t="s">
        <v>128</v>
      </c>
      <c r="P65" s="108">
        <f t="shared" si="0"/>
        <v>0</v>
      </c>
    </row>
    <row r="66" spans="1:16" x14ac:dyDescent="0.3">
      <c r="A66" s="111" t="s">
        <v>194</v>
      </c>
      <c r="B66" s="111">
        <v>44</v>
      </c>
      <c r="C66" s="111" t="s">
        <v>130</v>
      </c>
      <c r="D66" t="s">
        <v>128</v>
      </c>
      <c r="E66" t="s">
        <v>128</v>
      </c>
      <c r="F66" t="s">
        <v>128</v>
      </c>
      <c r="G66" t="s">
        <v>128</v>
      </c>
      <c r="H66" t="s">
        <v>128</v>
      </c>
      <c r="I66" t="s">
        <v>128</v>
      </c>
      <c r="J66" t="s">
        <v>128</v>
      </c>
      <c r="K66" t="s">
        <v>128</v>
      </c>
      <c r="L66" t="s">
        <v>128</v>
      </c>
      <c r="M66" t="s">
        <v>128</v>
      </c>
      <c r="N66" t="s">
        <v>128</v>
      </c>
      <c r="O66" t="s">
        <v>128</v>
      </c>
      <c r="P66" s="108">
        <f t="shared" si="0"/>
        <v>0</v>
      </c>
    </row>
    <row r="67" spans="1:16" x14ac:dyDescent="0.3">
      <c r="A67" s="111" t="s">
        <v>193</v>
      </c>
      <c r="B67" s="111">
        <v>45</v>
      </c>
      <c r="C67" s="111" t="s">
        <v>136</v>
      </c>
      <c r="D67" t="s">
        <v>128</v>
      </c>
      <c r="E67" t="s">
        <v>128</v>
      </c>
      <c r="F67" t="s">
        <v>128</v>
      </c>
      <c r="G67" t="s">
        <v>128</v>
      </c>
      <c r="H67" t="s">
        <v>128</v>
      </c>
      <c r="I67" t="s">
        <v>128</v>
      </c>
      <c r="J67" t="s">
        <v>128</v>
      </c>
      <c r="K67" t="s">
        <v>128</v>
      </c>
      <c r="L67" t="s">
        <v>128</v>
      </c>
      <c r="M67" t="s">
        <v>128</v>
      </c>
      <c r="N67" t="s">
        <v>128</v>
      </c>
      <c r="O67" t="s">
        <v>128</v>
      </c>
      <c r="P67" s="108">
        <f t="shared" si="0"/>
        <v>0</v>
      </c>
    </row>
    <row r="68" spans="1:16" x14ac:dyDescent="0.3">
      <c r="A68" s="111" t="s">
        <v>192</v>
      </c>
      <c r="B68" s="111">
        <v>46</v>
      </c>
      <c r="C68" s="111" t="s">
        <v>130</v>
      </c>
      <c r="D68" t="s">
        <v>128</v>
      </c>
      <c r="E68" t="s">
        <v>128</v>
      </c>
      <c r="F68" t="s">
        <v>128</v>
      </c>
      <c r="G68" t="s">
        <v>128</v>
      </c>
      <c r="H68" t="s">
        <v>128</v>
      </c>
      <c r="I68" t="s">
        <v>128</v>
      </c>
      <c r="J68" t="s">
        <v>128</v>
      </c>
      <c r="K68" t="s">
        <v>128</v>
      </c>
      <c r="L68" t="s">
        <v>128</v>
      </c>
      <c r="M68" t="s">
        <v>128</v>
      </c>
      <c r="N68" t="s">
        <v>128</v>
      </c>
      <c r="O68" t="s">
        <v>128</v>
      </c>
      <c r="P68" s="108">
        <f t="shared" si="0"/>
        <v>0</v>
      </c>
    </row>
    <row r="69" spans="1:16" ht="28.8" x14ac:dyDescent="0.3">
      <c r="A69" s="111" t="s">
        <v>191</v>
      </c>
      <c r="B69" s="111">
        <v>47</v>
      </c>
      <c r="C69" s="111" t="s">
        <v>134</v>
      </c>
      <c r="D69" t="s">
        <v>128</v>
      </c>
      <c r="E69" t="s">
        <v>128</v>
      </c>
      <c r="F69" t="s">
        <v>128</v>
      </c>
      <c r="G69" t="s">
        <v>128</v>
      </c>
      <c r="H69" t="s">
        <v>128</v>
      </c>
      <c r="I69" t="s">
        <v>128</v>
      </c>
      <c r="J69" t="s">
        <v>128</v>
      </c>
      <c r="K69" t="s">
        <v>128</v>
      </c>
      <c r="L69" t="s">
        <v>128</v>
      </c>
      <c r="M69" t="s">
        <v>128</v>
      </c>
      <c r="N69" t="s">
        <v>128</v>
      </c>
      <c r="O69" t="s">
        <v>128</v>
      </c>
      <c r="P69" s="108">
        <f t="shared" si="0"/>
        <v>0</v>
      </c>
    </row>
    <row r="70" spans="1:16" x14ac:dyDescent="0.3">
      <c r="A70" s="111" t="s">
        <v>190</v>
      </c>
      <c r="B70" s="111">
        <v>48</v>
      </c>
      <c r="C70" s="111" t="s">
        <v>34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s="108">
        <f t="shared" si="0"/>
        <v>0</v>
      </c>
    </row>
    <row r="71" spans="1:16" ht="28.8" x14ac:dyDescent="0.3">
      <c r="A71" s="111" t="s">
        <v>189</v>
      </c>
      <c r="B71" s="111">
        <v>49</v>
      </c>
      <c r="C71" s="111" t="s">
        <v>134</v>
      </c>
      <c r="D71" t="s">
        <v>128</v>
      </c>
      <c r="E71" t="s">
        <v>128</v>
      </c>
      <c r="F71" t="s">
        <v>128</v>
      </c>
      <c r="G71" t="s">
        <v>128</v>
      </c>
      <c r="H71" t="s">
        <v>128</v>
      </c>
      <c r="I71" t="s">
        <v>128</v>
      </c>
      <c r="J71" t="s">
        <v>128</v>
      </c>
      <c r="K71" t="s">
        <v>128</v>
      </c>
      <c r="L71" t="s">
        <v>128</v>
      </c>
      <c r="M71" t="s">
        <v>128</v>
      </c>
      <c r="N71" t="s">
        <v>128</v>
      </c>
      <c r="O71" t="s">
        <v>128</v>
      </c>
      <c r="P71" s="108">
        <f t="shared" si="0"/>
        <v>0</v>
      </c>
    </row>
    <row r="72" spans="1:16" x14ac:dyDescent="0.3">
      <c r="A72" s="111" t="s">
        <v>188</v>
      </c>
      <c r="B72" s="111">
        <v>50</v>
      </c>
      <c r="C72" s="111" t="s">
        <v>130</v>
      </c>
      <c r="D72">
        <v>117.26</v>
      </c>
      <c r="E72">
        <v>77.010000000000005</v>
      </c>
      <c r="F72">
        <v>191.29</v>
      </c>
      <c r="G72">
        <v>152.83000000000001</v>
      </c>
      <c r="H72">
        <v>153.05000000000001</v>
      </c>
      <c r="I72">
        <v>153.93</v>
      </c>
      <c r="J72">
        <v>116.22</v>
      </c>
      <c r="K72">
        <v>97.73</v>
      </c>
      <c r="L72">
        <v>177.18</v>
      </c>
      <c r="M72">
        <v>178.34</v>
      </c>
      <c r="N72">
        <v>196.49</v>
      </c>
      <c r="O72">
        <v>99.64</v>
      </c>
      <c r="P72" s="108">
        <f t="shared" si="0"/>
        <v>1710.9700000000003</v>
      </c>
    </row>
    <row r="73" spans="1:16" x14ac:dyDescent="0.3">
      <c r="A73" s="111" t="s">
        <v>187</v>
      </c>
      <c r="B73" s="111">
        <v>51</v>
      </c>
      <c r="C73" s="111" t="s">
        <v>131</v>
      </c>
      <c r="D73">
        <v>203.58</v>
      </c>
      <c r="E73">
        <v>200.56</v>
      </c>
      <c r="F73">
        <v>199.26</v>
      </c>
      <c r="G73">
        <v>198.99</v>
      </c>
      <c r="H73">
        <v>199.29</v>
      </c>
      <c r="I73">
        <v>200.43</v>
      </c>
      <c r="J73">
        <v>201.77</v>
      </c>
      <c r="K73">
        <v>203.61</v>
      </c>
      <c r="L73">
        <v>205.07</v>
      </c>
      <c r="M73">
        <v>247.69</v>
      </c>
      <c r="N73">
        <v>245.61</v>
      </c>
      <c r="O73">
        <v>249.1</v>
      </c>
      <c r="P73" s="108">
        <f t="shared" si="0"/>
        <v>2554.9599999999996</v>
      </c>
    </row>
    <row r="74" spans="1:16" x14ac:dyDescent="0.3">
      <c r="A74" s="111" t="s">
        <v>186</v>
      </c>
      <c r="B74" s="111">
        <v>52</v>
      </c>
      <c r="C74" s="111" t="s">
        <v>131</v>
      </c>
      <c r="D74">
        <v>144.41</v>
      </c>
      <c r="E74">
        <v>37.44</v>
      </c>
      <c r="F74">
        <v>87.78</v>
      </c>
      <c r="G74">
        <v>93.61</v>
      </c>
      <c r="H74">
        <v>43.15</v>
      </c>
      <c r="I74" t="s">
        <v>128</v>
      </c>
      <c r="J74">
        <v>25.61</v>
      </c>
      <c r="K74">
        <v>18.239999999999998</v>
      </c>
      <c r="L74">
        <v>107.19</v>
      </c>
      <c r="M74">
        <v>16.95</v>
      </c>
      <c r="N74">
        <v>32.090000000000003</v>
      </c>
      <c r="O74">
        <v>1.55</v>
      </c>
      <c r="P74" s="108">
        <f t="shared" si="0"/>
        <v>608.0200000000001</v>
      </c>
    </row>
    <row r="75" spans="1:16" x14ac:dyDescent="0.3">
      <c r="A75" s="111" t="s">
        <v>185</v>
      </c>
      <c r="B75" s="111">
        <v>53</v>
      </c>
      <c r="C75" s="111" t="s">
        <v>131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 t="s">
        <v>128</v>
      </c>
      <c r="J75" t="s">
        <v>128</v>
      </c>
      <c r="K75" t="s">
        <v>128</v>
      </c>
      <c r="L75" t="s">
        <v>128</v>
      </c>
      <c r="M75" t="s">
        <v>128</v>
      </c>
      <c r="N75" t="s">
        <v>128</v>
      </c>
      <c r="O75" t="s">
        <v>128</v>
      </c>
      <c r="P75" s="108">
        <f t="shared" si="0"/>
        <v>0</v>
      </c>
    </row>
    <row r="76" spans="1:16" ht="28.8" x14ac:dyDescent="0.3">
      <c r="A76" s="111" t="s">
        <v>184</v>
      </c>
      <c r="B76" s="111">
        <v>54</v>
      </c>
      <c r="C76" s="111" t="s">
        <v>134</v>
      </c>
      <c r="D76">
        <v>240.39</v>
      </c>
      <c r="E76">
        <v>346.56</v>
      </c>
      <c r="F76">
        <v>344.33</v>
      </c>
      <c r="G76">
        <v>343.86</v>
      </c>
      <c r="H76">
        <v>344.37</v>
      </c>
      <c r="I76">
        <v>207.81</v>
      </c>
      <c r="J76">
        <v>348.66</v>
      </c>
      <c r="K76">
        <v>351.84</v>
      </c>
      <c r="L76">
        <v>143.71</v>
      </c>
      <c r="M76">
        <v>71.34</v>
      </c>
      <c r="N76">
        <v>320.27</v>
      </c>
      <c r="O76">
        <v>324.83</v>
      </c>
      <c r="P76" s="108">
        <f t="shared" si="0"/>
        <v>3387.97</v>
      </c>
    </row>
    <row r="77" spans="1:16" x14ac:dyDescent="0.3">
      <c r="A77" s="111" t="s">
        <v>183</v>
      </c>
      <c r="B77" s="111">
        <v>55</v>
      </c>
      <c r="C77" s="111" t="s">
        <v>131</v>
      </c>
      <c r="D77">
        <v>325.74</v>
      </c>
      <c r="E77">
        <v>320.89</v>
      </c>
      <c r="F77">
        <v>318.82</v>
      </c>
      <c r="G77">
        <v>318.39</v>
      </c>
      <c r="H77">
        <v>318.86</v>
      </c>
      <c r="I77">
        <v>320.69</v>
      </c>
      <c r="J77">
        <v>322.83</v>
      </c>
      <c r="K77">
        <v>325.77999999999997</v>
      </c>
      <c r="L77">
        <v>328.11</v>
      </c>
      <c r="M77">
        <v>330.26</v>
      </c>
      <c r="N77">
        <v>327.48</v>
      </c>
      <c r="O77">
        <v>272.35000000000002</v>
      </c>
      <c r="P77" s="108">
        <f t="shared" si="0"/>
        <v>3830.2</v>
      </c>
    </row>
    <row r="78" spans="1:16" x14ac:dyDescent="0.3">
      <c r="A78" s="111" t="s">
        <v>182</v>
      </c>
      <c r="B78" s="111">
        <v>56</v>
      </c>
      <c r="C78" s="111" t="s">
        <v>131</v>
      </c>
      <c r="D78">
        <v>312.70999999999998</v>
      </c>
      <c r="E78">
        <v>308.06</v>
      </c>
      <c r="F78">
        <v>306.07</v>
      </c>
      <c r="G78">
        <v>305.64999999999998</v>
      </c>
      <c r="H78">
        <v>306.11</v>
      </c>
      <c r="I78">
        <v>307.87</v>
      </c>
      <c r="J78">
        <v>309.92</v>
      </c>
      <c r="K78">
        <v>312.75</v>
      </c>
      <c r="L78">
        <v>314.98</v>
      </c>
      <c r="M78">
        <v>317.05</v>
      </c>
      <c r="N78">
        <v>314.38</v>
      </c>
      <c r="O78">
        <v>318.85000000000002</v>
      </c>
      <c r="P78" s="108">
        <f t="shared" si="0"/>
        <v>3734.4</v>
      </c>
    </row>
    <row r="79" spans="1:16" x14ac:dyDescent="0.3">
      <c r="A79" s="111" t="s">
        <v>181</v>
      </c>
      <c r="B79" s="111">
        <v>57</v>
      </c>
      <c r="C79" s="111" t="s">
        <v>136</v>
      </c>
      <c r="D79">
        <v>351.79</v>
      </c>
      <c r="E79">
        <v>346.56</v>
      </c>
      <c r="F79">
        <v>344.33</v>
      </c>
      <c r="G79" t="s">
        <v>128</v>
      </c>
      <c r="H79">
        <v>344.37</v>
      </c>
      <c r="I79">
        <v>346.35</v>
      </c>
      <c r="J79">
        <v>348.66</v>
      </c>
      <c r="K79">
        <v>351.84</v>
      </c>
      <c r="L79" t="s">
        <v>128</v>
      </c>
      <c r="M79" t="s">
        <v>128</v>
      </c>
      <c r="N79" t="s">
        <v>128</v>
      </c>
      <c r="O79" t="s">
        <v>128</v>
      </c>
      <c r="P79" s="108">
        <f t="shared" si="0"/>
        <v>2433.9</v>
      </c>
    </row>
    <row r="80" spans="1:16" ht="28.8" x14ac:dyDescent="0.3">
      <c r="A80" s="111" t="s">
        <v>180</v>
      </c>
      <c r="B80" s="111">
        <v>58</v>
      </c>
      <c r="C80" s="111" t="s">
        <v>134</v>
      </c>
      <c r="D80" t="s">
        <v>128</v>
      </c>
      <c r="E80">
        <v>366.88</v>
      </c>
      <c r="F80" t="s">
        <v>128</v>
      </c>
      <c r="G80" t="s">
        <v>128</v>
      </c>
      <c r="H80" t="s">
        <v>128</v>
      </c>
      <c r="I80" t="s">
        <v>128</v>
      </c>
      <c r="J80" t="s">
        <v>128</v>
      </c>
      <c r="K80" t="s">
        <v>128</v>
      </c>
      <c r="L80" t="s">
        <v>128</v>
      </c>
      <c r="M80" t="s">
        <v>128</v>
      </c>
      <c r="N80" t="s">
        <v>128</v>
      </c>
      <c r="O80" t="s">
        <v>128</v>
      </c>
      <c r="P80" s="108">
        <f t="shared" si="0"/>
        <v>366.88</v>
      </c>
    </row>
    <row r="81" spans="1:16" x14ac:dyDescent="0.3">
      <c r="A81" s="111" t="s">
        <v>179</v>
      </c>
      <c r="B81" s="111">
        <v>59</v>
      </c>
      <c r="C81" s="111" t="s">
        <v>131</v>
      </c>
      <c r="D81">
        <v>17.37</v>
      </c>
      <c r="E81">
        <v>192.54</v>
      </c>
      <c r="F81">
        <v>191.29</v>
      </c>
      <c r="G81">
        <v>191.03</v>
      </c>
      <c r="H81">
        <v>191.32</v>
      </c>
      <c r="I81">
        <v>192.42</v>
      </c>
      <c r="J81">
        <v>193.7</v>
      </c>
      <c r="K81">
        <v>195.47</v>
      </c>
      <c r="L81">
        <v>196.86</v>
      </c>
      <c r="M81">
        <v>198.16</v>
      </c>
      <c r="N81">
        <v>196.49</v>
      </c>
      <c r="O81">
        <v>199.28</v>
      </c>
      <c r="P81" s="108">
        <f t="shared" si="0"/>
        <v>2155.9300000000003</v>
      </c>
    </row>
    <row r="82" spans="1:16" ht="28.8" x14ac:dyDescent="0.3">
      <c r="A82" s="111" t="s">
        <v>178</v>
      </c>
      <c r="B82" s="111">
        <v>60</v>
      </c>
      <c r="C82" s="111" t="s">
        <v>134</v>
      </c>
      <c r="D82" t="s">
        <v>128</v>
      </c>
      <c r="E82" t="s">
        <v>128</v>
      </c>
      <c r="F82" t="s">
        <v>128</v>
      </c>
      <c r="G82" t="s">
        <v>128</v>
      </c>
      <c r="H82" t="s">
        <v>128</v>
      </c>
      <c r="I82">
        <v>45.96</v>
      </c>
      <c r="J82">
        <v>85.01</v>
      </c>
      <c r="K82">
        <v>47.78</v>
      </c>
      <c r="L82">
        <v>26.25</v>
      </c>
      <c r="M82">
        <v>77.06</v>
      </c>
      <c r="N82">
        <v>36.020000000000003</v>
      </c>
      <c r="O82">
        <v>63.11</v>
      </c>
      <c r="P82" s="108">
        <f t="shared" si="0"/>
        <v>381.19</v>
      </c>
    </row>
    <row r="83" spans="1:16" x14ac:dyDescent="0.3">
      <c r="A83" s="111" t="s">
        <v>177</v>
      </c>
      <c r="B83" s="111">
        <v>61</v>
      </c>
      <c r="C83" s="111" t="s">
        <v>136</v>
      </c>
      <c r="D83" t="s">
        <v>128</v>
      </c>
      <c r="E83" t="s">
        <v>128</v>
      </c>
      <c r="F83" t="s">
        <v>128</v>
      </c>
      <c r="G83" t="s">
        <v>128</v>
      </c>
      <c r="H83" t="s">
        <v>128</v>
      </c>
      <c r="I83" t="s">
        <v>128</v>
      </c>
      <c r="J83">
        <v>451.96</v>
      </c>
      <c r="K83">
        <v>326.86</v>
      </c>
      <c r="L83">
        <v>643.09</v>
      </c>
      <c r="M83">
        <v>624.19000000000005</v>
      </c>
      <c r="N83">
        <v>519.61</v>
      </c>
      <c r="O83" t="s">
        <v>128</v>
      </c>
      <c r="P83" s="108">
        <f t="shared" si="0"/>
        <v>2565.71</v>
      </c>
    </row>
    <row r="84" spans="1:16" x14ac:dyDescent="0.3">
      <c r="A84" s="111" t="s">
        <v>176</v>
      </c>
      <c r="B84" s="111">
        <v>62</v>
      </c>
      <c r="C84" s="111" t="s">
        <v>130</v>
      </c>
      <c r="D84" t="s">
        <v>128</v>
      </c>
      <c r="E84" t="s">
        <v>128</v>
      </c>
      <c r="F84" t="s">
        <v>128</v>
      </c>
      <c r="G84" t="s">
        <v>128</v>
      </c>
      <c r="H84" t="s">
        <v>128</v>
      </c>
      <c r="I84">
        <v>64.14</v>
      </c>
      <c r="J84" t="s">
        <v>128</v>
      </c>
      <c r="K84" t="s">
        <v>128</v>
      </c>
      <c r="L84" t="s">
        <v>128</v>
      </c>
      <c r="M84" t="s">
        <v>128</v>
      </c>
      <c r="N84" t="s">
        <v>128</v>
      </c>
      <c r="O84" t="s">
        <v>128</v>
      </c>
      <c r="P84" s="108">
        <f t="shared" si="0"/>
        <v>64.14</v>
      </c>
    </row>
    <row r="85" spans="1:16" ht="28.8" x14ac:dyDescent="0.3">
      <c r="A85" s="111" t="s">
        <v>175</v>
      </c>
      <c r="B85" s="111">
        <v>63</v>
      </c>
      <c r="C85" s="111" t="s">
        <v>134</v>
      </c>
      <c r="D85">
        <v>625.41</v>
      </c>
      <c r="E85" t="s">
        <v>128</v>
      </c>
      <c r="F85" t="s">
        <v>128</v>
      </c>
      <c r="G85" t="s">
        <v>128</v>
      </c>
      <c r="H85" t="s">
        <v>128</v>
      </c>
      <c r="I85" t="s">
        <v>128</v>
      </c>
      <c r="J85" t="s">
        <v>128</v>
      </c>
      <c r="K85" t="s">
        <v>128</v>
      </c>
      <c r="L85" t="s">
        <v>128</v>
      </c>
      <c r="M85" t="s">
        <v>128</v>
      </c>
      <c r="N85" t="s">
        <v>128</v>
      </c>
      <c r="O85" t="s">
        <v>128</v>
      </c>
      <c r="P85" s="108">
        <f t="shared" si="0"/>
        <v>625.41</v>
      </c>
    </row>
    <row r="86" spans="1:16" x14ac:dyDescent="0.3">
      <c r="A86" s="111" t="s">
        <v>174</v>
      </c>
      <c r="B86" s="111">
        <v>64</v>
      </c>
      <c r="C86" s="111" t="s">
        <v>131</v>
      </c>
      <c r="D86" t="s">
        <v>128</v>
      </c>
      <c r="E86" t="s">
        <v>128</v>
      </c>
      <c r="F86" t="s">
        <v>128</v>
      </c>
      <c r="G86" t="s">
        <v>128</v>
      </c>
      <c r="H86" t="s">
        <v>128</v>
      </c>
      <c r="I86" t="s">
        <v>128</v>
      </c>
      <c r="J86" t="s">
        <v>128</v>
      </c>
      <c r="K86" t="s">
        <v>128</v>
      </c>
      <c r="L86" t="s">
        <v>128</v>
      </c>
      <c r="M86">
        <v>118.89</v>
      </c>
      <c r="N86">
        <v>261.98</v>
      </c>
      <c r="O86">
        <v>159.43</v>
      </c>
      <c r="P86" s="108">
        <f t="shared" si="0"/>
        <v>540.29999999999995</v>
      </c>
    </row>
    <row r="87" spans="1:16" ht="28.8" x14ac:dyDescent="0.3">
      <c r="A87" s="111" t="s">
        <v>173</v>
      </c>
      <c r="B87" s="111">
        <v>65</v>
      </c>
      <c r="C87" s="111" t="s">
        <v>134</v>
      </c>
      <c r="D87" t="s">
        <v>128</v>
      </c>
      <c r="E87" t="s">
        <v>128</v>
      </c>
      <c r="F87" t="s">
        <v>128</v>
      </c>
      <c r="G87" t="s">
        <v>128</v>
      </c>
      <c r="H87" t="s">
        <v>128</v>
      </c>
      <c r="I87" t="s">
        <v>128</v>
      </c>
      <c r="J87" t="s">
        <v>128</v>
      </c>
      <c r="K87" t="s">
        <v>128</v>
      </c>
      <c r="L87" t="s">
        <v>128</v>
      </c>
      <c r="M87">
        <v>99.08</v>
      </c>
      <c r="N87">
        <v>98.24</v>
      </c>
      <c r="O87" t="s">
        <v>128</v>
      </c>
      <c r="P87" s="108">
        <f t="shared" si="0"/>
        <v>197.32</v>
      </c>
    </row>
    <row r="88" spans="1:16" ht="28.8" x14ac:dyDescent="0.3">
      <c r="A88" s="111" t="s">
        <v>172</v>
      </c>
      <c r="B88" s="111">
        <v>66</v>
      </c>
      <c r="C88" s="111" t="s">
        <v>134</v>
      </c>
      <c r="D88" t="s">
        <v>128</v>
      </c>
      <c r="E88" t="s">
        <v>128</v>
      </c>
      <c r="F88" t="s">
        <v>128</v>
      </c>
      <c r="G88" t="s">
        <v>128</v>
      </c>
      <c r="H88" t="s">
        <v>128</v>
      </c>
      <c r="I88" t="s">
        <v>128</v>
      </c>
      <c r="J88" t="s">
        <v>128</v>
      </c>
      <c r="K88" t="s">
        <v>128</v>
      </c>
      <c r="L88" t="s">
        <v>128</v>
      </c>
      <c r="M88" t="s">
        <v>128</v>
      </c>
      <c r="N88">
        <v>392.98</v>
      </c>
      <c r="O88" t="s">
        <v>128</v>
      </c>
      <c r="P88" s="108">
        <f t="shared" ref="P88:P98" si="1">SUM(D88:O88)</f>
        <v>392.98</v>
      </c>
    </row>
    <row r="89" spans="1:16" x14ac:dyDescent="0.3">
      <c r="A89" s="111" t="s">
        <v>171</v>
      </c>
      <c r="B89" s="111">
        <v>67</v>
      </c>
      <c r="C89" s="111" t="s">
        <v>130</v>
      </c>
      <c r="D89" t="s">
        <v>128</v>
      </c>
      <c r="E89" t="s">
        <v>128</v>
      </c>
      <c r="F89" t="s">
        <v>128</v>
      </c>
      <c r="G89" t="s">
        <v>128</v>
      </c>
      <c r="H89" t="s">
        <v>128</v>
      </c>
      <c r="I89" t="s">
        <v>128</v>
      </c>
      <c r="J89" t="s">
        <v>128</v>
      </c>
      <c r="K89" t="s">
        <v>128</v>
      </c>
      <c r="L89" t="s">
        <v>128</v>
      </c>
      <c r="M89" t="s">
        <v>128</v>
      </c>
      <c r="N89" t="s">
        <v>128</v>
      </c>
      <c r="O89" t="s">
        <v>128</v>
      </c>
      <c r="P89" s="108">
        <f t="shared" si="1"/>
        <v>0</v>
      </c>
    </row>
    <row r="90" spans="1:16" x14ac:dyDescent="0.3">
      <c r="A90" s="111" t="s">
        <v>170</v>
      </c>
      <c r="B90" s="111">
        <v>68</v>
      </c>
      <c r="C90" s="111" t="s">
        <v>131</v>
      </c>
      <c r="D90" t="s">
        <v>128</v>
      </c>
      <c r="E90" t="s">
        <v>128</v>
      </c>
      <c r="F90" t="s">
        <v>128</v>
      </c>
      <c r="G90" t="s">
        <v>128</v>
      </c>
      <c r="H90" t="s">
        <v>128</v>
      </c>
      <c r="I90" t="s">
        <v>128</v>
      </c>
      <c r="J90" t="s">
        <v>128</v>
      </c>
      <c r="K90" t="s">
        <v>128</v>
      </c>
      <c r="L90" t="s">
        <v>128</v>
      </c>
      <c r="M90" t="s">
        <v>128</v>
      </c>
      <c r="N90" t="s">
        <v>128</v>
      </c>
      <c r="O90" t="s">
        <v>128</v>
      </c>
      <c r="P90" s="108">
        <f t="shared" si="1"/>
        <v>0</v>
      </c>
    </row>
    <row r="91" spans="1:16" x14ac:dyDescent="0.3">
      <c r="A91" s="111" t="s">
        <v>169</v>
      </c>
      <c r="B91" s="111">
        <v>69</v>
      </c>
      <c r="C91" s="111" t="s">
        <v>131</v>
      </c>
      <c r="D91" t="s">
        <v>128</v>
      </c>
      <c r="E91" t="s">
        <v>128</v>
      </c>
      <c r="F91" t="s">
        <v>128</v>
      </c>
      <c r="G91" t="s">
        <v>128</v>
      </c>
      <c r="H91" t="s">
        <v>128</v>
      </c>
      <c r="I91" t="s">
        <v>128</v>
      </c>
      <c r="J91" t="s">
        <v>128</v>
      </c>
      <c r="K91" t="s">
        <v>128</v>
      </c>
      <c r="L91" t="s">
        <v>128</v>
      </c>
      <c r="M91" t="s">
        <v>128</v>
      </c>
      <c r="N91" t="s">
        <v>128</v>
      </c>
      <c r="O91" t="s">
        <v>128</v>
      </c>
      <c r="P91" s="108">
        <f t="shared" si="1"/>
        <v>0</v>
      </c>
    </row>
    <row r="92" spans="1:16" x14ac:dyDescent="0.3">
      <c r="A92" s="111" t="s">
        <v>168</v>
      </c>
      <c r="B92" s="111">
        <v>70</v>
      </c>
      <c r="C92" s="111" t="s">
        <v>133</v>
      </c>
      <c r="D92" t="s">
        <v>128</v>
      </c>
      <c r="E92" t="s">
        <v>128</v>
      </c>
      <c r="F92" t="s">
        <v>128</v>
      </c>
      <c r="G92" t="s">
        <v>128</v>
      </c>
      <c r="H92" t="s">
        <v>128</v>
      </c>
      <c r="I92" t="s">
        <v>128</v>
      </c>
      <c r="J92" t="s">
        <v>128</v>
      </c>
      <c r="K92" t="s">
        <v>128</v>
      </c>
      <c r="L92" t="s">
        <v>128</v>
      </c>
      <c r="M92" t="s">
        <v>128</v>
      </c>
      <c r="N92" t="s">
        <v>128</v>
      </c>
      <c r="O92" t="s">
        <v>128</v>
      </c>
      <c r="P92" s="108">
        <f t="shared" si="1"/>
        <v>0</v>
      </c>
    </row>
    <row r="93" spans="1:16" x14ac:dyDescent="0.3">
      <c r="A93" s="111" t="s">
        <v>167</v>
      </c>
      <c r="B93" s="111">
        <v>71</v>
      </c>
      <c r="C93" s="111" t="s">
        <v>130</v>
      </c>
      <c r="D93" t="s">
        <v>128</v>
      </c>
      <c r="E93" t="s">
        <v>128</v>
      </c>
      <c r="F93" t="s">
        <v>128</v>
      </c>
      <c r="G93" t="s">
        <v>128</v>
      </c>
      <c r="H93" t="s">
        <v>128</v>
      </c>
      <c r="I93" t="s">
        <v>128</v>
      </c>
      <c r="J93" t="s">
        <v>128</v>
      </c>
      <c r="K93" t="s">
        <v>128</v>
      </c>
      <c r="L93" t="s">
        <v>128</v>
      </c>
      <c r="M93" t="s">
        <v>128</v>
      </c>
      <c r="N93" t="s">
        <v>128</v>
      </c>
      <c r="O93" t="s">
        <v>128</v>
      </c>
      <c r="P93" s="108">
        <f t="shared" si="1"/>
        <v>0</v>
      </c>
    </row>
    <row r="94" spans="1:16" x14ac:dyDescent="0.3">
      <c r="A94" s="111" t="s">
        <v>166</v>
      </c>
      <c r="B94" s="111">
        <v>72</v>
      </c>
      <c r="C94" s="111" t="s">
        <v>132</v>
      </c>
      <c r="D94" t="s">
        <v>128</v>
      </c>
      <c r="E94" t="s">
        <v>128</v>
      </c>
      <c r="F94" t="s">
        <v>128</v>
      </c>
      <c r="G94" t="s">
        <v>128</v>
      </c>
      <c r="H94" t="s">
        <v>128</v>
      </c>
      <c r="I94" t="s">
        <v>128</v>
      </c>
      <c r="J94" t="s">
        <v>128</v>
      </c>
      <c r="K94" t="s">
        <v>128</v>
      </c>
      <c r="L94" t="s">
        <v>128</v>
      </c>
      <c r="M94" t="s">
        <v>128</v>
      </c>
      <c r="N94" t="s">
        <v>128</v>
      </c>
      <c r="O94" t="s">
        <v>128</v>
      </c>
      <c r="P94" s="108">
        <f t="shared" si="1"/>
        <v>0</v>
      </c>
    </row>
    <row r="95" spans="1:16" ht="28.8" x14ac:dyDescent="0.3">
      <c r="A95" s="111" t="s">
        <v>165</v>
      </c>
      <c r="B95" s="111">
        <v>73</v>
      </c>
      <c r="C95" s="111" t="s">
        <v>134</v>
      </c>
      <c r="D95" t="s">
        <v>128</v>
      </c>
      <c r="E95" t="s">
        <v>128</v>
      </c>
      <c r="F95" t="s">
        <v>128</v>
      </c>
      <c r="G95" t="s">
        <v>128</v>
      </c>
      <c r="H95" t="s">
        <v>128</v>
      </c>
      <c r="I95" t="s">
        <v>128</v>
      </c>
      <c r="J95" t="s">
        <v>128</v>
      </c>
      <c r="K95" t="s">
        <v>128</v>
      </c>
      <c r="L95" t="s">
        <v>128</v>
      </c>
      <c r="M95" t="s">
        <v>128</v>
      </c>
      <c r="N95" t="s">
        <v>128</v>
      </c>
      <c r="O95" t="s">
        <v>128</v>
      </c>
      <c r="P95" s="108">
        <f t="shared" si="1"/>
        <v>0</v>
      </c>
    </row>
    <row r="96" spans="1:16" x14ac:dyDescent="0.3">
      <c r="A96" s="111" t="s">
        <v>164</v>
      </c>
      <c r="B96" s="111">
        <v>74</v>
      </c>
      <c r="C96" s="111" t="s">
        <v>130</v>
      </c>
      <c r="D96" t="s">
        <v>128</v>
      </c>
      <c r="E96" t="s">
        <v>128</v>
      </c>
      <c r="F96" t="s">
        <v>128</v>
      </c>
      <c r="G96" t="s">
        <v>128</v>
      </c>
      <c r="H96" t="s">
        <v>128</v>
      </c>
      <c r="I96" t="s">
        <v>128</v>
      </c>
      <c r="J96" t="s">
        <v>128</v>
      </c>
      <c r="K96" t="s">
        <v>128</v>
      </c>
      <c r="L96" t="s">
        <v>128</v>
      </c>
      <c r="M96" t="s">
        <v>128</v>
      </c>
      <c r="N96" t="s">
        <v>128</v>
      </c>
      <c r="O96" t="s">
        <v>128</v>
      </c>
      <c r="P96" s="108">
        <f t="shared" si="1"/>
        <v>0</v>
      </c>
    </row>
    <row r="97" spans="1:16" x14ac:dyDescent="0.3">
      <c r="A97" s="111" t="s">
        <v>163</v>
      </c>
      <c r="B97" s="111">
        <v>75</v>
      </c>
      <c r="C97" s="111" t="s">
        <v>130</v>
      </c>
      <c r="D97" t="s">
        <v>128</v>
      </c>
      <c r="E97" t="s">
        <v>128</v>
      </c>
      <c r="F97" t="s">
        <v>128</v>
      </c>
      <c r="G97" t="s">
        <v>128</v>
      </c>
      <c r="H97" t="s">
        <v>128</v>
      </c>
      <c r="I97" t="s">
        <v>128</v>
      </c>
      <c r="J97" t="s">
        <v>128</v>
      </c>
      <c r="K97" t="s">
        <v>128</v>
      </c>
      <c r="L97" t="s">
        <v>128</v>
      </c>
      <c r="M97" t="s">
        <v>128</v>
      </c>
      <c r="N97" t="s">
        <v>128</v>
      </c>
      <c r="O97" t="s">
        <v>128</v>
      </c>
      <c r="P97" s="108">
        <f t="shared" si="1"/>
        <v>0</v>
      </c>
    </row>
    <row r="98" spans="1:16" x14ac:dyDescent="0.3">
      <c r="A98" s="111" t="s">
        <v>162</v>
      </c>
      <c r="B98" s="111">
        <v>76</v>
      </c>
      <c r="C98" s="111" t="s">
        <v>131</v>
      </c>
      <c r="D98" t="s">
        <v>128</v>
      </c>
      <c r="E98" t="s">
        <v>128</v>
      </c>
      <c r="F98" t="s">
        <v>128</v>
      </c>
      <c r="G98" t="s">
        <v>128</v>
      </c>
      <c r="H98" t="s">
        <v>128</v>
      </c>
      <c r="I98" t="s">
        <v>128</v>
      </c>
      <c r="J98" t="s">
        <v>128</v>
      </c>
      <c r="K98" t="s">
        <v>128</v>
      </c>
      <c r="L98" t="s">
        <v>128</v>
      </c>
      <c r="M98" t="s">
        <v>128</v>
      </c>
      <c r="N98" t="s">
        <v>128</v>
      </c>
      <c r="O98" t="s">
        <v>128</v>
      </c>
      <c r="P98" s="118">
        <f t="shared" si="1"/>
        <v>0</v>
      </c>
    </row>
    <row r="99" spans="1:16" x14ac:dyDescent="0.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</row>
    <row r="100" spans="1:16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</row>
    <row r="101" spans="1:16" x14ac:dyDescent="0.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</row>
    <row r="102" spans="1:16" x14ac:dyDescent="0.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</row>
    <row r="103" spans="1:16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</row>
    <row r="104" spans="1:16" x14ac:dyDescent="0.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</row>
    <row r="105" spans="1:16" x14ac:dyDescent="0.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</row>
    <row r="106" spans="1:16" x14ac:dyDescent="0.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</row>
    <row r="107" spans="1:16" x14ac:dyDescent="0.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</row>
    <row r="108" spans="1:16" x14ac:dyDescent="0.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</row>
    <row r="109" spans="1:16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</row>
    <row r="110" spans="1:16" x14ac:dyDescent="0.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</row>
    <row r="111" spans="1:16" x14ac:dyDescent="0.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</row>
    <row r="112" spans="1:16" x14ac:dyDescent="0.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</row>
    <row r="113" spans="1:15" x14ac:dyDescent="0.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</row>
    <row r="114" spans="1:15" x14ac:dyDescent="0.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</row>
    <row r="115" spans="1:15" x14ac:dyDescent="0.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</row>
    <row r="116" spans="1:15" x14ac:dyDescent="0.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</row>
    <row r="117" spans="1:15" x14ac:dyDescent="0.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</row>
    <row r="118" spans="1:15" x14ac:dyDescent="0.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</row>
    <row r="119" spans="1:15" x14ac:dyDescent="0.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</row>
    <row r="120" spans="1:15" x14ac:dyDescent="0.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</row>
    <row r="121" spans="1:15" x14ac:dyDescent="0.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</row>
    <row r="122" spans="1:15" x14ac:dyDescent="0.3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</row>
    <row r="123" spans="1:15" x14ac:dyDescent="0.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</row>
    <row r="124" spans="1:15" x14ac:dyDescent="0.3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</row>
    <row r="125" spans="1:15" x14ac:dyDescent="0.3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</row>
    <row r="126" spans="1:15" x14ac:dyDescent="0.3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</row>
    <row r="127" spans="1:15" x14ac:dyDescent="0.3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</row>
    <row r="128" spans="1:15" x14ac:dyDescent="0.3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</row>
    <row r="129" spans="1:15" x14ac:dyDescent="0.3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</row>
    <row r="130" spans="1:15" x14ac:dyDescent="0.3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</row>
    <row r="131" spans="1:15" x14ac:dyDescent="0.3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</row>
    <row r="132" spans="1:15" x14ac:dyDescent="0.3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</row>
  </sheetData>
  <mergeCells count="1">
    <mergeCell ref="A1:S1"/>
  </mergeCells>
  <phoneticPr fontId="29" type="noConversion"/>
  <pageMargins left="0.7" right="0.7" top="0.75" bottom="0.75" header="0.3" footer="0.3"/>
  <pageSetup orientation="portrait" horizontalDpi="300" verticalDpi="300" r:id="rId1"/>
  <ignoredErrors>
    <ignoredError sqref="D22:O22" numberStoredAsText="1"/>
    <ignoredError sqref="B6:B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B6BA-B079-4469-9215-A3ABF10E90DE}">
  <dimension ref="A1:X36"/>
  <sheetViews>
    <sheetView zoomScaleNormal="100" workbookViewId="0">
      <selection activeCell="A23" sqref="A23:B33"/>
    </sheetView>
  </sheetViews>
  <sheetFormatPr defaultRowHeight="14.4" x14ac:dyDescent="0.3"/>
  <cols>
    <col min="1" max="1" width="25.33203125" bestFit="1" customWidth="1"/>
    <col min="2" max="3" width="12.109375" bestFit="1" customWidth="1"/>
    <col min="5" max="5" width="9.6640625" bestFit="1" customWidth="1"/>
    <col min="6" max="6" width="11" bestFit="1" customWidth="1"/>
  </cols>
  <sheetData>
    <row r="1" spans="1:24" ht="22.8" x14ac:dyDescent="0.4">
      <c r="A1" s="159" t="s">
        <v>246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84"/>
      <c r="U1" s="84"/>
      <c r="V1" s="84"/>
      <c r="W1" s="84"/>
      <c r="X1" s="84"/>
    </row>
    <row r="2" spans="1:24" ht="23.4" x14ac:dyDescent="0.45">
      <c r="A2" s="120" t="s">
        <v>249</v>
      </c>
    </row>
    <row r="3" spans="1:24" x14ac:dyDescent="0.3">
      <c r="B3" s="121">
        <v>2020</v>
      </c>
      <c r="C3" s="121">
        <v>2021</v>
      </c>
    </row>
    <row r="4" spans="1:24" x14ac:dyDescent="0.3">
      <c r="A4" s="122" t="s">
        <v>90</v>
      </c>
      <c r="B4" s="125">
        <v>351715.69999999995</v>
      </c>
      <c r="C4" s="125">
        <v>258421.09999999998</v>
      </c>
      <c r="E4" s="123">
        <v>44197</v>
      </c>
      <c r="F4" s="124">
        <f>C4</f>
        <v>258421.09999999998</v>
      </c>
    </row>
    <row r="5" spans="1:24" x14ac:dyDescent="0.3">
      <c r="A5" s="122" t="s">
        <v>91</v>
      </c>
      <c r="B5" s="125">
        <v>327119.09999999998</v>
      </c>
      <c r="C5" s="125">
        <v>415872.1</v>
      </c>
      <c r="E5" s="122" t="s">
        <v>247</v>
      </c>
      <c r="F5" s="124">
        <f>SUM(B13:B15)</f>
        <v>952877.09999999986</v>
      </c>
    </row>
    <row r="6" spans="1:24" x14ac:dyDescent="0.3">
      <c r="A6" s="122" t="s">
        <v>92</v>
      </c>
      <c r="B6" s="125">
        <v>384640.19999999995</v>
      </c>
      <c r="C6" s="125">
        <v>405097</v>
      </c>
      <c r="E6" s="122" t="s">
        <v>248</v>
      </c>
      <c r="F6" s="124">
        <f>SUM(B4:B6,B13:B15)</f>
        <v>2016352.0999999999</v>
      </c>
    </row>
    <row r="7" spans="1:24" x14ac:dyDescent="0.3">
      <c r="A7" s="122" t="s">
        <v>93</v>
      </c>
      <c r="B7" s="125">
        <v>385926.8</v>
      </c>
      <c r="C7" s="125">
        <v>302799.69999999995</v>
      </c>
      <c r="E7" s="122">
        <v>2020</v>
      </c>
      <c r="F7" s="124">
        <f>SUM(B4:B15)</f>
        <v>4266324.3</v>
      </c>
    </row>
    <row r="8" spans="1:24" x14ac:dyDescent="0.3">
      <c r="A8" s="122" t="s">
        <v>94</v>
      </c>
      <c r="B8" s="125">
        <v>343478.1</v>
      </c>
      <c r="C8" s="125">
        <v>445228</v>
      </c>
      <c r="E8" s="122" t="s">
        <v>242</v>
      </c>
      <c r="F8" s="124">
        <f>SUM(B12:C12)</f>
        <v>716406.6</v>
      </c>
    </row>
    <row r="9" spans="1:24" x14ac:dyDescent="0.3">
      <c r="A9" s="122" t="s">
        <v>95</v>
      </c>
      <c r="B9" s="125">
        <v>321405</v>
      </c>
      <c r="C9" s="125">
        <v>420308</v>
      </c>
    </row>
    <row r="10" spans="1:24" x14ac:dyDescent="0.3">
      <c r="A10" s="122" t="s">
        <v>240</v>
      </c>
      <c r="B10" s="125">
        <v>516735.8</v>
      </c>
      <c r="C10" s="125">
        <v>378508.19999999995</v>
      </c>
    </row>
    <row r="11" spans="1:24" x14ac:dyDescent="0.3">
      <c r="A11" s="122" t="s">
        <v>241</v>
      </c>
      <c r="B11" s="125">
        <v>248126.9</v>
      </c>
      <c r="C11" s="125">
        <v>514148.6</v>
      </c>
    </row>
    <row r="12" spans="1:24" x14ac:dyDescent="0.3">
      <c r="A12" s="122" t="s">
        <v>242</v>
      </c>
      <c r="B12" s="125">
        <v>434299.6</v>
      </c>
      <c r="C12" s="125">
        <v>282107</v>
      </c>
    </row>
    <row r="13" spans="1:24" x14ac:dyDescent="0.3">
      <c r="A13" s="122" t="s">
        <v>243</v>
      </c>
      <c r="B13" s="125">
        <v>404345.19999999995</v>
      </c>
      <c r="C13" s="125">
        <v>348363.39999999997</v>
      </c>
    </row>
    <row r="14" spans="1:24" x14ac:dyDescent="0.3">
      <c r="A14" s="122" t="s">
        <v>244</v>
      </c>
      <c r="B14" s="125">
        <v>290859.09999999998</v>
      </c>
      <c r="C14" s="125">
        <v>327310.19999999995</v>
      </c>
    </row>
    <row r="15" spans="1:24" x14ac:dyDescent="0.3">
      <c r="A15" s="122" t="s">
        <v>245</v>
      </c>
      <c r="B15" s="125">
        <v>257672.8</v>
      </c>
      <c r="C15" s="125">
        <v>335811</v>
      </c>
    </row>
    <row r="23" spans="1:10" x14ac:dyDescent="0.3">
      <c r="A23" s="122" t="s">
        <v>250</v>
      </c>
      <c r="B23" s="126">
        <v>0.03</v>
      </c>
    </row>
    <row r="24" spans="1:10" x14ac:dyDescent="0.3">
      <c r="A24" s="122" t="s">
        <v>251</v>
      </c>
      <c r="B24" s="108">
        <v>21020</v>
      </c>
      <c r="C24" s="107"/>
      <c r="D24" s="107"/>
      <c r="E24" s="107"/>
      <c r="F24" s="107"/>
      <c r="G24" s="107"/>
      <c r="H24" s="107"/>
      <c r="I24" s="107"/>
      <c r="J24" s="107"/>
    </row>
    <row r="25" spans="1:10" x14ac:dyDescent="0.3">
      <c r="A25" s="122">
        <v>2016</v>
      </c>
      <c r="B25" s="108">
        <f>B24+(B24*B23)</f>
        <v>21650.6</v>
      </c>
      <c r="C25" s="87"/>
      <c r="D25" s="87"/>
      <c r="E25" s="87"/>
      <c r="F25" s="87"/>
      <c r="G25" s="87"/>
      <c r="H25" s="87"/>
      <c r="I25" s="87"/>
      <c r="J25" s="87"/>
    </row>
    <row r="26" spans="1:10" x14ac:dyDescent="0.3">
      <c r="A26" s="122">
        <v>2017</v>
      </c>
      <c r="B26" s="108">
        <f>B25+(B25*$B$23)</f>
        <v>22300.117999999999</v>
      </c>
      <c r="C26" s="87"/>
      <c r="D26" s="87"/>
      <c r="E26" s="87"/>
      <c r="F26" s="87"/>
      <c r="G26" s="87"/>
      <c r="H26" s="87"/>
      <c r="I26" s="87"/>
      <c r="J26" s="87"/>
    </row>
    <row r="27" spans="1:10" x14ac:dyDescent="0.3">
      <c r="A27" s="122">
        <v>2018</v>
      </c>
      <c r="B27" s="108">
        <f t="shared" ref="B27:B33" si="0">B26+(B26*$B$23)</f>
        <v>22969.12154</v>
      </c>
      <c r="C27" s="87"/>
      <c r="D27" s="87"/>
      <c r="E27" s="87"/>
      <c r="F27" s="87"/>
      <c r="G27" s="87"/>
      <c r="H27" s="87"/>
      <c r="I27" s="87"/>
      <c r="J27" s="87"/>
    </row>
    <row r="28" spans="1:10" x14ac:dyDescent="0.3">
      <c r="A28" s="122">
        <v>2019</v>
      </c>
      <c r="B28" s="108">
        <f t="shared" si="0"/>
        <v>23658.195186199999</v>
      </c>
      <c r="C28" s="87"/>
      <c r="D28" s="87"/>
      <c r="E28" s="87"/>
      <c r="F28" s="87"/>
      <c r="G28" s="87"/>
      <c r="H28" s="87"/>
      <c r="I28" s="87"/>
      <c r="J28" s="87"/>
    </row>
    <row r="29" spans="1:10" x14ac:dyDescent="0.3">
      <c r="A29" s="122">
        <v>2020</v>
      </c>
      <c r="B29" s="108">
        <f t="shared" si="0"/>
        <v>24367.941041785998</v>
      </c>
      <c r="C29" s="87"/>
      <c r="D29" s="87"/>
      <c r="E29" s="87"/>
      <c r="F29" s="87"/>
      <c r="G29" s="87"/>
      <c r="H29" s="87"/>
      <c r="I29" s="87"/>
      <c r="J29" s="87"/>
    </row>
    <row r="30" spans="1:10" x14ac:dyDescent="0.3">
      <c r="A30" s="122">
        <v>2021</v>
      </c>
      <c r="B30" s="108">
        <f t="shared" si="0"/>
        <v>25098.979273039578</v>
      </c>
      <c r="C30" s="87"/>
      <c r="D30" s="87"/>
      <c r="E30" s="87"/>
      <c r="F30" s="87"/>
      <c r="G30" s="87"/>
      <c r="H30" s="87"/>
      <c r="I30" s="87"/>
      <c r="J30" s="87"/>
    </row>
    <row r="31" spans="1:10" x14ac:dyDescent="0.3">
      <c r="A31" s="122">
        <v>2022</v>
      </c>
      <c r="B31" s="108">
        <f t="shared" si="0"/>
        <v>25851.948651230767</v>
      </c>
      <c r="C31" s="87"/>
      <c r="D31" s="87"/>
      <c r="E31" s="87"/>
      <c r="F31" s="87"/>
      <c r="G31" s="87"/>
      <c r="H31" s="87"/>
      <c r="I31" s="87"/>
      <c r="J31" s="87"/>
    </row>
    <row r="32" spans="1:10" x14ac:dyDescent="0.3">
      <c r="A32" s="122">
        <v>2023</v>
      </c>
      <c r="B32" s="108">
        <f t="shared" si="0"/>
        <v>26627.507110767689</v>
      </c>
      <c r="C32" s="87"/>
      <c r="D32" s="87"/>
      <c r="E32" s="87"/>
      <c r="F32" s="87"/>
      <c r="G32" s="87"/>
      <c r="H32" s="87"/>
      <c r="I32" s="87"/>
      <c r="J32" s="87"/>
    </row>
    <row r="33" spans="1:10" x14ac:dyDescent="0.3">
      <c r="A33" s="122">
        <v>2024</v>
      </c>
      <c r="B33" s="108">
        <f t="shared" si="0"/>
        <v>27426.332324090719</v>
      </c>
      <c r="C33" s="87"/>
      <c r="D33" s="87"/>
      <c r="E33" s="87"/>
      <c r="F33" s="87"/>
      <c r="G33" s="87"/>
      <c r="H33" s="87"/>
      <c r="I33" s="87"/>
      <c r="J33" s="87"/>
    </row>
    <row r="34" spans="1:10" x14ac:dyDescent="0.3">
      <c r="B34" s="87"/>
      <c r="C34" s="87"/>
      <c r="D34" s="87"/>
      <c r="E34" s="87"/>
      <c r="F34" s="87"/>
      <c r="G34" s="87"/>
      <c r="H34" s="87"/>
      <c r="I34" s="87"/>
      <c r="J34" s="87"/>
    </row>
    <row r="35" spans="1:10" x14ac:dyDescent="0.3"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3">
      <c r="B36" s="87"/>
      <c r="C36" s="87"/>
      <c r="D36" s="87"/>
      <c r="E36" s="87"/>
      <c r="F36" s="87"/>
      <c r="G36" s="87"/>
      <c r="H36" s="87"/>
      <c r="I36" s="87"/>
      <c r="J36" s="87"/>
    </row>
  </sheetData>
  <mergeCells count="1">
    <mergeCell ref="A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56D1-2B10-4A1B-8F4C-C5E08968C902}">
  <dimension ref="A1:X60"/>
  <sheetViews>
    <sheetView zoomScaleNormal="100" workbookViewId="0">
      <selection activeCell="G31" sqref="G31"/>
    </sheetView>
  </sheetViews>
  <sheetFormatPr defaultRowHeight="14.4" x14ac:dyDescent="0.3"/>
  <cols>
    <col min="1" max="1" width="16.33203125" customWidth="1"/>
    <col min="2" max="2" width="12.88671875" customWidth="1"/>
    <col min="3" max="3" width="16.6640625" bestFit="1" customWidth="1"/>
    <col min="7" max="7" width="15.5546875" bestFit="1" customWidth="1"/>
  </cols>
  <sheetData>
    <row r="1" spans="1:24" ht="22.8" x14ac:dyDescent="0.4">
      <c r="A1" s="159" t="s">
        <v>2237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84"/>
      <c r="U1" s="84"/>
      <c r="V1" s="84"/>
      <c r="W1" s="84"/>
      <c r="X1" s="84"/>
    </row>
    <row r="3" spans="1:24" x14ac:dyDescent="0.3">
      <c r="A3" s="122" t="s">
        <v>2238</v>
      </c>
    </row>
    <row r="4" spans="1:24" x14ac:dyDescent="0.3">
      <c r="A4" s="122"/>
    </row>
    <row r="5" spans="1:24" x14ac:dyDescent="0.3">
      <c r="A5" s="150" t="s">
        <v>1116</v>
      </c>
      <c r="G5" s="150" t="s">
        <v>1117</v>
      </c>
    </row>
    <row r="6" spans="1:24" ht="15" thickBot="1" x14ac:dyDescent="0.35">
      <c r="A6" s="147" t="s">
        <v>138</v>
      </c>
      <c r="B6" s="147" t="s">
        <v>127</v>
      </c>
      <c r="C6" s="147" t="s">
        <v>1076</v>
      </c>
      <c r="G6" s="147" t="s">
        <v>1076</v>
      </c>
      <c r="H6" s="147" t="s">
        <v>215</v>
      </c>
      <c r="I6" s="147" t="s">
        <v>127</v>
      </c>
    </row>
    <row r="7" spans="1:24" ht="15" thickTop="1" x14ac:dyDescent="0.3">
      <c r="A7">
        <v>10154</v>
      </c>
      <c r="B7" t="s">
        <v>34</v>
      </c>
      <c r="C7" t="s">
        <v>1088</v>
      </c>
      <c r="G7" t="s">
        <v>1103</v>
      </c>
      <c r="H7" s="148"/>
      <c r="I7" s="148"/>
    </row>
    <row r="8" spans="1:24" x14ac:dyDescent="0.3">
      <c r="A8">
        <v>10155</v>
      </c>
      <c r="B8" t="s">
        <v>34</v>
      </c>
      <c r="C8" t="s">
        <v>1089</v>
      </c>
      <c r="G8" t="s">
        <v>1086</v>
      </c>
      <c r="H8" s="148"/>
      <c r="I8" s="148"/>
    </row>
    <row r="9" spans="1:24" x14ac:dyDescent="0.3">
      <c r="A9">
        <v>10156</v>
      </c>
      <c r="B9" t="s">
        <v>34</v>
      </c>
      <c r="C9" t="s">
        <v>1090</v>
      </c>
      <c r="G9" t="s">
        <v>1092</v>
      </c>
      <c r="H9" s="148"/>
      <c r="I9" s="148"/>
    </row>
    <row r="10" spans="1:24" x14ac:dyDescent="0.3">
      <c r="A10">
        <v>10157</v>
      </c>
      <c r="B10" t="s">
        <v>34</v>
      </c>
      <c r="C10" t="s">
        <v>1091</v>
      </c>
      <c r="G10" t="s">
        <v>1100</v>
      </c>
      <c r="H10" s="148"/>
      <c r="I10" s="148"/>
    </row>
    <row r="11" spans="1:24" x14ac:dyDescent="0.3">
      <c r="A11">
        <v>10158</v>
      </c>
      <c r="B11" t="s">
        <v>34</v>
      </c>
      <c r="C11" t="s">
        <v>1092</v>
      </c>
      <c r="G11" t="s">
        <v>1080</v>
      </c>
      <c r="H11" s="148"/>
      <c r="I11" s="148"/>
    </row>
    <row r="12" spans="1:24" x14ac:dyDescent="0.3">
      <c r="A12">
        <v>10159</v>
      </c>
      <c r="B12" t="s">
        <v>1087</v>
      </c>
      <c r="C12" t="s">
        <v>1093</v>
      </c>
      <c r="G12" t="s">
        <v>1106</v>
      </c>
      <c r="H12" s="148"/>
      <c r="I12" s="148"/>
    </row>
    <row r="13" spans="1:24" x14ac:dyDescent="0.3">
      <c r="A13">
        <v>10160</v>
      </c>
      <c r="B13" t="s">
        <v>1087</v>
      </c>
      <c r="C13" t="s">
        <v>1094</v>
      </c>
      <c r="G13" t="s">
        <v>1086</v>
      </c>
      <c r="H13" s="148"/>
      <c r="I13" s="148"/>
    </row>
    <row r="14" spans="1:24" x14ac:dyDescent="0.3">
      <c r="A14">
        <v>10161</v>
      </c>
      <c r="B14" t="s">
        <v>1087</v>
      </c>
      <c r="C14" t="s">
        <v>1095</v>
      </c>
      <c r="G14" t="s">
        <v>1109</v>
      </c>
      <c r="H14" s="148"/>
      <c r="I14" s="148"/>
    </row>
    <row r="15" spans="1:24" x14ac:dyDescent="0.3">
      <c r="A15">
        <v>10162</v>
      </c>
      <c r="B15" t="s">
        <v>1087</v>
      </c>
      <c r="C15" t="s">
        <v>1096</v>
      </c>
      <c r="G15" t="s">
        <v>1084</v>
      </c>
      <c r="H15" s="148"/>
      <c r="I15" s="148"/>
    </row>
    <row r="16" spans="1:24" x14ac:dyDescent="0.3">
      <c r="A16">
        <v>10163</v>
      </c>
      <c r="B16" t="s">
        <v>1087</v>
      </c>
      <c r="C16" t="s">
        <v>1097</v>
      </c>
      <c r="G16" t="s">
        <v>1115</v>
      </c>
      <c r="H16" s="148"/>
      <c r="I16" s="148"/>
    </row>
    <row r="17" spans="1:3" x14ac:dyDescent="0.3">
      <c r="A17">
        <v>10164</v>
      </c>
      <c r="B17" t="s">
        <v>1087</v>
      </c>
      <c r="C17" t="s">
        <v>1115</v>
      </c>
    </row>
    <row r="18" spans="1:3" x14ac:dyDescent="0.3">
      <c r="A18">
        <v>10165</v>
      </c>
      <c r="B18" t="s">
        <v>1087</v>
      </c>
      <c r="C18" t="s">
        <v>1098</v>
      </c>
    </row>
    <row r="19" spans="1:3" x14ac:dyDescent="0.3">
      <c r="A19">
        <v>10166</v>
      </c>
      <c r="B19" t="s">
        <v>1087</v>
      </c>
      <c r="C19" t="s">
        <v>1077</v>
      </c>
    </row>
    <row r="20" spans="1:3" x14ac:dyDescent="0.3">
      <c r="A20">
        <v>10167</v>
      </c>
      <c r="B20" t="s">
        <v>842</v>
      </c>
      <c r="C20" t="s">
        <v>1078</v>
      </c>
    </row>
    <row r="21" spans="1:3" x14ac:dyDescent="0.3">
      <c r="A21">
        <v>10168</v>
      </c>
      <c r="B21" t="s">
        <v>842</v>
      </c>
      <c r="C21" t="s">
        <v>1099</v>
      </c>
    </row>
    <row r="22" spans="1:3" x14ac:dyDescent="0.3">
      <c r="A22">
        <v>10169</v>
      </c>
      <c r="B22" t="s">
        <v>842</v>
      </c>
      <c r="C22" t="s">
        <v>1100</v>
      </c>
    </row>
    <row r="23" spans="1:3" x14ac:dyDescent="0.3">
      <c r="A23">
        <v>10170</v>
      </c>
      <c r="B23" t="s">
        <v>842</v>
      </c>
      <c r="C23" t="s">
        <v>1101</v>
      </c>
    </row>
    <row r="24" spans="1:3" x14ac:dyDescent="0.3">
      <c r="A24">
        <v>10171</v>
      </c>
      <c r="B24" t="s">
        <v>842</v>
      </c>
      <c r="C24" t="s">
        <v>1102</v>
      </c>
    </row>
    <row r="25" spans="1:3" x14ac:dyDescent="0.3">
      <c r="A25">
        <v>10172</v>
      </c>
      <c r="B25" t="s">
        <v>842</v>
      </c>
      <c r="C25" t="s">
        <v>1103</v>
      </c>
    </row>
    <row r="26" spans="1:3" x14ac:dyDescent="0.3">
      <c r="A26">
        <v>10173</v>
      </c>
      <c r="B26" t="s">
        <v>843</v>
      </c>
      <c r="C26" t="s">
        <v>1079</v>
      </c>
    </row>
    <row r="27" spans="1:3" x14ac:dyDescent="0.3">
      <c r="A27">
        <v>10174</v>
      </c>
      <c r="B27" t="s">
        <v>843</v>
      </c>
      <c r="C27" t="s">
        <v>1080</v>
      </c>
    </row>
    <row r="28" spans="1:3" x14ac:dyDescent="0.3">
      <c r="A28">
        <v>10175</v>
      </c>
      <c r="B28" t="s">
        <v>843</v>
      </c>
      <c r="C28" t="s">
        <v>1104</v>
      </c>
    </row>
    <row r="29" spans="1:3" x14ac:dyDescent="0.3">
      <c r="A29">
        <v>10176</v>
      </c>
      <c r="B29" t="s">
        <v>843</v>
      </c>
      <c r="C29" t="s">
        <v>1105</v>
      </c>
    </row>
    <row r="30" spans="1:3" x14ac:dyDescent="0.3">
      <c r="A30">
        <v>10177</v>
      </c>
      <c r="B30" t="s">
        <v>843</v>
      </c>
      <c r="C30" t="s">
        <v>1081</v>
      </c>
    </row>
    <row r="31" spans="1:3" x14ac:dyDescent="0.3">
      <c r="A31">
        <v>10178</v>
      </c>
      <c r="B31" t="s">
        <v>843</v>
      </c>
      <c r="C31" t="s">
        <v>1106</v>
      </c>
    </row>
    <row r="32" spans="1:3" x14ac:dyDescent="0.3">
      <c r="A32">
        <v>10179</v>
      </c>
      <c r="B32" t="s">
        <v>843</v>
      </c>
      <c r="C32" t="s">
        <v>1082</v>
      </c>
    </row>
    <row r="33" spans="1:3" x14ac:dyDescent="0.3">
      <c r="A33">
        <v>10180</v>
      </c>
      <c r="B33" t="s">
        <v>132</v>
      </c>
      <c r="C33" t="s">
        <v>1083</v>
      </c>
    </row>
    <row r="34" spans="1:3" x14ac:dyDescent="0.3">
      <c r="A34">
        <v>10181</v>
      </c>
      <c r="B34" t="s">
        <v>132</v>
      </c>
      <c r="C34" t="s">
        <v>1084</v>
      </c>
    </row>
    <row r="35" spans="1:3" x14ac:dyDescent="0.3">
      <c r="A35">
        <v>10182</v>
      </c>
      <c r="B35" t="s">
        <v>132</v>
      </c>
      <c r="C35" t="s">
        <v>1085</v>
      </c>
    </row>
    <row r="36" spans="1:3" x14ac:dyDescent="0.3">
      <c r="A36">
        <v>10183</v>
      </c>
      <c r="B36" t="s">
        <v>132</v>
      </c>
      <c r="C36" t="s">
        <v>1086</v>
      </c>
    </row>
    <row r="37" spans="1:3" x14ac:dyDescent="0.3">
      <c r="A37">
        <v>10184</v>
      </c>
      <c r="B37" t="s">
        <v>132</v>
      </c>
      <c r="C37" t="s">
        <v>1107</v>
      </c>
    </row>
    <row r="38" spans="1:3" x14ac:dyDescent="0.3">
      <c r="A38">
        <v>10185</v>
      </c>
      <c r="B38" t="s">
        <v>34</v>
      </c>
      <c r="C38" t="s">
        <v>1108</v>
      </c>
    </row>
    <row r="39" spans="1:3" x14ac:dyDescent="0.3">
      <c r="A39">
        <v>10186</v>
      </c>
      <c r="B39" t="s">
        <v>34</v>
      </c>
      <c r="C39" t="s">
        <v>1109</v>
      </c>
    </row>
    <row r="40" spans="1:3" x14ac:dyDescent="0.3">
      <c r="A40">
        <v>10187</v>
      </c>
      <c r="B40" t="s">
        <v>34</v>
      </c>
      <c r="C40" t="s">
        <v>1110</v>
      </c>
    </row>
    <row r="41" spans="1:3" x14ac:dyDescent="0.3">
      <c r="A41">
        <v>10188</v>
      </c>
      <c r="B41" t="s">
        <v>34</v>
      </c>
      <c r="C41" t="s">
        <v>1111</v>
      </c>
    </row>
    <row r="42" spans="1:3" x14ac:dyDescent="0.3">
      <c r="A42">
        <v>10189</v>
      </c>
      <c r="B42" t="s">
        <v>34</v>
      </c>
      <c r="C42" t="s">
        <v>1112</v>
      </c>
    </row>
    <row r="48" spans="1:3" x14ac:dyDescent="0.3">
      <c r="A48" s="122" t="s">
        <v>2239</v>
      </c>
    </row>
    <row r="50" spans="1:2" x14ac:dyDescent="0.3">
      <c r="A50" s="122" t="s">
        <v>1113</v>
      </c>
      <c r="B50" s="126">
        <v>0.03</v>
      </c>
    </row>
    <row r="51" spans="1:2" x14ac:dyDescent="0.3">
      <c r="A51" s="122" t="s">
        <v>1114</v>
      </c>
      <c r="B51" s="108">
        <v>1150000</v>
      </c>
    </row>
    <row r="52" spans="1:2" x14ac:dyDescent="0.3">
      <c r="A52" s="122">
        <v>2016</v>
      </c>
      <c r="B52" s="108">
        <f>B51+(B51*B50)</f>
        <v>1184500</v>
      </c>
    </row>
    <row r="53" spans="1:2" x14ac:dyDescent="0.3">
      <c r="A53" s="122">
        <v>2017</v>
      </c>
      <c r="B53" s="151">
        <f>B52+(B52*B50)</f>
        <v>1220035</v>
      </c>
    </row>
    <row r="54" spans="1:2" x14ac:dyDescent="0.3">
      <c r="A54" s="122">
        <v>2018</v>
      </c>
      <c r="B54" s="149">
        <f>B53+(B53*B51)</f>
        <v>1403041470035</v>
      </c>
    </row>
    <row r="55" spans="1:2" x14ac:dyDescent="0.3">
      <c r="A55" s="122">
        <v>2019</v>
      </c>
      <c r="B55" s="149">
        <f t="shared" ref="B55:B60" si="0">B54+(B54*B52)</f>
        <v>1.6619040242979274E+18</v>
      </c>
    </row>
    <row r="56" spans="1:2" x14ac:dyDescent="0.3">
      <c r="A56" s="122">
        <v>2020</v>
      </c>
      <c r="B56" s="149">
        <f t="shared" si="0"/>
        <v>2.0275827381883462E+24</v>
      </c>
    </row>
    <row r="57" spans="1:2" x14ac:dyDescent="0.3">
      <c r="A57" s="122">
        <v>2021</v>
      </c>
      <c r="B57" s="149">
        <f t="shared" si="0"/>
        <v>2.8447826656073956E+36</v>
      </c>
    </row>
    <row r="58" spans="1:2" x14ac:dyDescent="0.3">
      <c r="A58" s="122">
        <v>2022</v>
      </c>
      <c r="B58" s="149">
        <f t="shared" si="0"/>
        <v>4.7277557602259161E+54</v>
      </c>
    </row>
    <row r="59" spans="1:2" x14ac:dyDescent="0.3">
      <c r="A59" s="122">
        <v>2023</v>
      </c>
      <c r="B59" s="149">
        <f t="shared" si="0"/>
        <v>9.5859159698045893E+78</v>
      </c>
    </row>
    <row r="60" spans="1:2" x14ac:dyDescent="0.3">
      <c r="A60" s="122">
        <v>2024</v>
      </c>
      <c r="B60" s="149">
        <f t="shared" si="0"/>
        <v>2.7269847584869201E+115</v>
      </c>
    </row>
  </sheetData>
  <mergeCells count="1">
    <mergeCell ref="A1:S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C2A0-5B68-45F8-9ACB-C28EE2981BFC}">
  <dimension ref="A1:S27"/>
  <sheetViews>
    <sheetView zoomScaleNormal="100" workbookViewId="0">
      <selection activeCell="J12" sqref="J12"/>
    </sheetView>
  </sheetViews>
  <sheetFormatPr defaultRowHeight="14.4" x14ac:dyDescent="0.3"/>
  <cols>
    <col min="1" max="1" width="20.44140625" bestFit="1" customWidth="1"/>
    <col min="2" max="2" width="38.6640625" hidden="1" customWidth="1"/>
    <col min="3" max="3" width="13.21875" bestFit="1" customWidth="1"/>
    <col min="4" max="4" width="10.21875" bestFit="1" customWidth="1"/>
    <col min="5" max="5" width="8" bestFit="1" customWidth="1"/>
    <col min="6" max="6" width="5.77734375" bestFit="1" customWidth="1"/>
    <col min="7" max="7" width="22.21875" bestFit="1" customWidth="1"/>
    <col min="8" max="8" width="11.77734375" bestFit="1" customWidth="1"/>
  </cols>
  <sheetData>
    <row r="1" spans="1:19" ht="22.8" x14ac:dyDescent="0.4">
      <c r="A1" s="159" t="s">
        <v>766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</row>
    <row r="2" spans="1:19" ht="22.8" x14ac:dyDescent="0.4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</row>
    <row r="3" spans="1:19" x14ac:dyDescent="0.3">
      <c r="A3" s="133" t="s">
        <v>765</v>
      </c>
      <c r="B3" s="134" t="s">
        <v>764</v>
      </c>
      <c r="C3" s="134" t="s">
        <v>252</v>
      </c>
      <c r="D3" s="134" t="s">
        <v>255</v>
      </c>
      <c r="E3" s="135" t="s">
        <v>768</v>
      </c>
      <c r="F3" s="135"/>
      <c r="G3" s="133" t="s">
        <v>103</v>
      </c>
      <c r="H3" s="134" t="s">
        <v>762</v>
      </c>
    </row>
    <row r="4" spans="1:19" x14ac:dyDescent="0.3">
      <c r="A4" s="133" t="s">
        <v>253</v>
      </c>
      <c r="B4" s="134"/>
      <c r="C4" s="134" t="s">
        <v>254</v>
      </c>
      <c r="D4" s="134" t="s">
        <v>767</v>
      </c>
      <c r="E4" s="135"/>
      <c r="F4" s="135"/>
      <c r="G4" s="133" t="s">
        <v>761</v>
      </c>
      <c r="H4" s="134" t="s">
        <v>763</v>
      </c>
    </row>
    <row r="5" spans="1:19" x14ac:dyDescent="0.3">
      <c r="A5" t="str">
        <f>CONCATENATE(Sheet2!C119," ",Sheet2!D119)</f>
        <v>John Ibraheem</v>
      </c>
      <c r="B5" s="128" t="s">
        <v>514</v>
      </c>
      <c r="C5" s="128">
        <v>7139074515</v>
      </c>
      <c r="D5" s="129">
        <v>31980</v>
      </c>
      <c r="E5" s="130">
        <f t="shared" ref="E5:E11" ca="1" si="0">DATEDIF(D5,TODAY(),"Y")</f>
        <v>35</v>
      </c>
      <c r="F5" s="130"/>
      <c r="G5" s="131" t="s">
        <v>256</v>
      </c>
      <c r="H5" s="144">
        <v>73470.161290322576</v>
      </c>
    </row>
    <row r="6" spans="1:19" x14ac:dyDescent="0.3">
      <c r="A6" t="str">
        <f>CONCATENATE(Sheet2!C120," ",Sheet2!D120)</f>
        <v>Jack Shakib</v>
      </c>
      <c r="B6" s="128" t="s">
        <v>518</v>
      </c>
      <c r="C6" s="128">
        <v>8025785964</v>
      </c>
      <c r="D6" s="129">
        <v>32172</v>
      </c>
      <c r="E6" s="130">
        <f t="shared" ca="1" si="0"/>
        <v>35</v>
      </c>
      <c r="F6" s="130"/>
      <c r="G6" s="131" t="s">
        <v>257</v>
      </c>
      <c r="H6" s="144">
        <v>79708.06451612903</v>
      </c>
    </row>
    <row r="7" spans="1:19" x14ac:dyDescent="0.3">
      <c r="A7" t="str">
        <f>CONCATENATE(Sheet2!C121," ",Sheet2!D121)</f>
        <v>Rohan Jonathan</v>
      </c>
      <c r="B7" s="128" t="s">
        <v>522</v>
      </c>
      <c r="C7" s="128">
        <v>9403905923</v>
      </c>
      <c r="D7" s="129">
        <v>32164</v>
      </c>
      <c r="E7" s="130">
        <f t="shared" ca="1" si="0"/>
        <v>35</v>
      </c>
      <c r="F7" s="130"/>
      <c r="G7" s="131" t="s">
        <v>258</v>
      </c>
      <c r="H7" s="144">
        <v>83478.225806451606</v>
      </c>
    </row>
    <row r="8" spans="1:19" x14ac:dyDescent="0.3">
      <c r="A8" t="str">
        <f>CONCATENATE(Sheet2!C122," ",Sheet2!D122)</f>
        <v>Emily Jure</v>
      </c>
      <c r="B8" s="128" t="s">
        <v>526</v>
      </c>
      <c r="C8" s="128">
        <v>4434970018</v>
      </c>
      <c r="D8" s="129">
        <v>32536</v>
      </c>
      <c r="E8" s="130">
        <f t="shared" ca="1" si="0"/>
        <v>34</v>
      </c>
      <c r="F8" s="130"/>
      <c r="G8" s="131" t="s">
        <v>259</v>
      </c>
      <c r="H8" s="144">
        <v>97832.258064516122</v>
      </c>
    </row>
    <row r="9" spans="1:19" x14ac:dyDescent="0.3">
      <c r="A9" t="str">
        <f>CONCATENATE(Sheet2!C123," ",Sheet2!D123)</f>
        <v>Robert NikolaI</v>
      </c>
      <c r="B9" s="128" t="s">
        <v>532</v>
      </c>
      <c r="C9" s="128">
        <v>7133919698</v>
      </c>
      <c r="D9" s="129">
        <v>32766</v>
      </c>
      <c r="E9" s="130">
        <f t="shared" ca="1" si="0"/>
        <v>33</v>
      </c>
      <c r="F9" s="130"/>
      <c r="G9" s="131" t="s">
        <v>260</v>
      </c>
      <c r="H9" s="144">
        <v>182558.06451612903</v>
      </c>
    </row>
    <row r="10" spans="1:19" x14ac:dyDescent="0.3">
      <c r="A10" t="str">
        <f>CONCATENATE(Sheet2!C124," ",Sheet2!D124)</f>
        <v>Sanchez Andrey</v>
      </c>
      <c r="B10" s="128" t="s">
        <v>537</v>
      </c>
      <c r="C10" s="128" t="s">
        <v>278</v>
      </c>
      <c r="D10" s="129">
        <v>34154</v>
      </c>
      <c r="E10" s="130">
        <f t="shared" ca="1" si="0"/>
        <v>29</v>
      </c>
      <c r="F10" s="130"/>
      <c r="G10" s="131" t="s">
        <v>261</v>
      </c>
      <c r="H10" s="144">
        <v>166791.93548387097</v>
      </c>
    </row>
    <row r="11" spans="1:19" x14ac:dyDescent="0.3">
      <c r="A11" t="str">
        <f>CONCATENATE(Sheet2!C125," ",Sheet2!D125)</f>
        <v>Junlyn Denis</v>
      </c>
      <c r="B11" s="128" t="s">
        <v>541</v>
      </c>
      <c r="C11" s="128" t="s">
        <v>279</v>
      </c>
      <c r="D11" s="129">
        <v>34861</v>
      </c>
      <c r="E11" s="130">
        <f t="shared" ca="1" si="0"/>
        <v>27</v>
      </c>
      <c r="F11" s="130"/>
      <c r="G11" s="131" t="s">
        <v>262</v>
      </c>
      <c r="H11" s="144">
        <v>67314.516129032258</v>
      </c>
    </row>
    <row r="12" spans="1:19" x14ac:dyDescent="0.3">
      <c r="A12" t="str">
        <f>CONCATENATE(Sheet2!C126," ",Sheet2!D126)</f>
        <v xml:space="preserve"> </v>
      </c>
      <c r="B12" s="128"/>
      <c r="C12" s="128"/>
      <c r="D12" s="129"/>
      <c r="E12" s="130"/>
      <c r="F12" s="130"/>
      <c r="G12" s="131"/>
      <c r="H12" s="144"/>
    </row>
    <row r="13" spans="1:19" x14ac:dyDescent="0.3">
      <c r="A13" t="str">
        <f>CONCATENATE(Sheet2!C127," ",Sheet2!D127)</f>
        <v>Paul Alex</v>
      </c>
      <c r="B13" s="128" t="s">
        <v>550</v>
      </c>
      <c r="C13" s="128" t="s">
        <v>280</v>
      </c>
      <c r="D13" s="129">
        <v>34907</v>
      </c>
      <c r="E13" s="130">
        <f ca="1">DATEDIF(D13,TODAY(),"Y")</f>
        <v>27</v>
      </c>
      <c r="F13" s="130"/>
      <c r="G13" s="131" t="s">
        <v>263</v>
      </c>
      <c r="H13" s="144">
        <v>41787.096774193546</v>
      </c>
    </row>
    <row r="14" spans="1:19" x14ac:dyDescent="0.3">
      <c r="A14" t="str">
        <f>CONCATENATE(Sheet2!C128," ",Sheet2!D128)</f>
        <v>Maricynth Rupam</v>
      </c>
      <c r="B14" s="128" t="s">
        <v>554</v>
      </c>
      <c r="C14" s="128" t="s">
        <v>281</v>
      </c>
      <c r="D14" s="129">
        <v>34833</v>
      </c>
      <c r="E14" s="130">
        <f ca="1">DATEDIF(D14,TODAY(),"Y")</f>
        <v>27</v>
      </c>
      <c r="F14" s="130"/>
      <c r="G14" s="131" t="s">
        <v>264</v>
      </c>
      <c r="H14" s="144">
        <v>197666.12903225806</v>
      </c>
    </row>
    <row r="15" spans="1:19" x14ac:dyDescent="0.3">
      <c r="A15" t="str">
        <f>CONCATENATE(Sheet2!C129," ",Sheet2!D129)</f>
        <v>Nenad Arpit</v>
      </c>
      <c r="B15" s="128" t="s">
        <v>562</v>
      </c>
      <c r="C15" s="128" t="s">
        <v>282</v>
      </c>
      <c r="D15" s="129">
        <v>34950</v>
      </c>
      <c r="E15" s="130">
        <f ca="1">DATEDIF(D15,TODAY(),"Y")</f>
        <v>27</v>
      </c>
      <c r="F15" s="130"/>
      <c r="G15" s="131" t="s">
        <v>265</v>
      </c>
      <c r="H15" s="144">
        <v>206056.45161290321</v>
      </c>
    </row>
    <row r="16" spans="1:19" x14ac:dyDescent="0.3">
      <c r="A16" t="str">
        <f>CONCATENATE(Sheet2!C130," ",Sheet2!D130)</f>
        <v>Yaroslav Kamal</v>
      </c>
      <c r="B16" s="128" t="s">
        <v>566</v>
      </c>
      <c r="C16" s="128" t="s">
        <v>283</v>
      </c>
      <c r="D16" s="129"/>
      <c r="E16" s="130"/>
      <c r="F16" s="130"/>
      <c r="G16" s="131"/>
      <c r="H16" s="144">
        <v>0</v>
      </c>
    </row>
    <row r="17" spans="1:8" x14ac:dyDescent="0.3">
      <c r="A17" t="str">
        <f>CONCATENATE(Sheet2!C131," ",Sheet2!D131)</f>
        <v>Florian Marnelie</v>
      </c>
      <c r="B17" s="128" t="s">
        <v>570</v>
      </c>
      <c r="C17" s="128" t="s">
        <v>284</v>
      </c>
      <c r="D17" s="129">
        <v>35454</v>
      </c>
      <c r="E17" s="130">
        <f t="shared" ref="E17:E22" ca="1" si="1">DATEDIF(D17,TODAY(),"Y")</f>
        <v>26</v>
      </c>
      <c r="F17" s="130"/>
      <c r="G17" s="132" t="s">
        <v>266</v>
      </c>
      <c r="H17" s="144">
        <v>205206.45161290321</v>
      </c>
    </row>
    <row r="18" spans="1:8" x14ac:dyDescent="0.3">
      <c r="A18" t="str">
        <f>CONCATENATE(Sheet2!C132," ",Sheet2!D132)</f>
        <v>Gundogdu Muhammad</v>
      </c>
      <c r="B18" s="128" t="s">
        <v>576</v>
      </c>
      <c r="C18" s="128" t="s">
        <v>285</v>
      </c>
      <c r="D18" s="129">
        <v>36094</v>
      </c>
      <c r="E18" s="130">
        <f t="shared" ca="1" si="1"/>
        <v>24</v>
      </c>
      <c r="F18" s="130"/>
      <c r="G18" s="131" t="s">
        <v>267</v>
      </c>
      <c r="H18" s="144">
        <v>84396.774193548379</v>
      </c>
    </row>
    <row r="19" spans="1:8" x14ac:dyDescent="0.3">
      <c r="A19" t="str">
        <f>CONCATENATE(Sheet2!C133," ",Sheet2!D133)</f>
        <v>Raheem Mahesh</v>
      </c>
      <c r="B19" s="128" t="s">
        <v>579</v>
      </c>
      <c r="C19" s="128" t="s">
        <v>286</v>
      </c>
      <c r="D19" s="129">
        <v>36472</v>
      </c>
      <c r="E19" s="130">
        <f t="shared" ca="1" si="1"/>
        <v>23</v>
      </c>
      <c r="F19" s="130"/>
      <c r="G19" s="131" t="s">
        <v>268</v>
      </c>
      <c r="H19" s="144">
        <v>57979.807692307688</v>
      </c>
    </row>
    <row r="20" spans="1:8" x14ac:dyDescent="0.3">
      <c r="A20" t="str">
        <f>CONCATENATE(Sheet2!C134," ",Sheet2!D134)</f>
        <v>Augustin Oscar</v>
      </c>
      <c r="B20" s="128" t="s">
        <v>541</v>
      </c>
      <c r="C20" s="128" t="s">
        <v>287</v>
      </c>
      <c r="D20" s="129">
        <v>36832</v>
      </c>
      <c r="E20" s="130">
        <f t="shared" ca="1" si="1"/>
        <v>22</v>
      </c>
      <c r="F20" s="130"/>
      <c r="G20" s="131" t="s">
        <v>269</v>
      </c>
      <c r="H20" s="144">
        <v>161336.53846153847</v>
      </c>
    </row>
    <row r="21" spans="1:8" x14ac:dyDescent="0.3">
      <c r="A21" t="str">
        <f>CONCATENATE(Sheet2!C135," ",Sheet2!D135)</f>
        <v>Deepti Diego</v>
      </c>
      <c r="B21" s="128" t="s">
        <v>546</v>
      </c>
      <c r="C21" s="128" t="s">
        <v>288</v>
      </c>
      <c r="D21" s="129">
        <v>37107</v>
      </c>
      <c r="E21" s="130">
        <f t="shared" ca="1" si="1"/>
        <v>21</v>
      </c>
      <c r="F21" s="130"/>
      <c r="G21" s="131" t="s">
        <v>270</v>
      </c>
      <c r="H21" s="144">
        <v>139073.07692307691</v>
      </c>
    </row>
    <row r="22" spans="1:8" x14ac:dyDescent="0.3">
      <c r="A22" t="str">
        <f>CONCATENATE(Sheet2!C136," ",Sheet2!D136)</f>
        <v>Michael Muzammil</v>
      </c>
      <c r="B22" s="128" t="s">
        <v>550</v>
      </c>
      <c r="C22" s="128" t="s">
        <v>289</v>
      </c>
      <c r="D22" s="129">
        <v>37759</v>
      </c>
      <c r="E22" s="130">
        <f t="shared" ca="1" si="1"/>
        <v>19</v>
      </c>
      <c r="F22" s="130"/>
      <c r="G22" s="131" t="s">
        <v>271</v>
      </c>
      <c r="H22" s="144">
        <v>123151.92307692308</v>
      </c>
    </row>
    <row r="23" spans="1:8" x14ac:dyDescent="0.3">
      <c r="A23" t="str">
        <f>CONCATENATE(Sheet2!C137," ",Sheet2!D137)</f>
        <v xml:space="preserve"> </v>
      </c>
      <c r="B23" s="128"/>
      <c r="C23" s="128"/>
      <c r="D23" s="129"/>
      <c r="E23" s="130"/>
      <c r="F23" s="130"/>
      <c r="G23" s="131"/>
      <c r="H23" s="144"/>
    </row>
    <row r="24" spans="1:8" x14ac:dyDescent="0.3">
      <c r="A24" t="str">
        <f>CONCATENATE(Sheet2!C138," ",Sheet2!D138)</f>
        <v>Marianne Igor</v>
      </c>
      <c r="B24" s="128" t="s">
        <v>562</v>
      </c>
      <c r="C24" s="128" t="s">
        <v>290</v>
      </c>
      <c r="D24" s="129">
        <v>38394</v>
      </c>
      <c r="E24" s="130">
        <f ca="1">DATEDIF(D24,TODAY(),"Y")</f>
        <v>17</v>
      </c>
      <c r="F24" s="130"/>
      <c r="G24" s="131" t="s">
        <v>272</v>
      </c>
      <c r="H24" s="144">
        <v>190563.46153846153</v>
      </c>
    </row>
    <row r="25" spans="1:8" x14ac:dyDescent="0.3">
      <c r="A25" t="str">
        <f>CONCATENATE(Sheet2!C139," ",Sheet2!D139)</f>
        <v>Sheldon Andreea</v>
      </c>
      <c r="B25" s="128" t="s">
        <v>570</v>
      </c>
      <c r="C25" s="128" t="s">
        <v>291</v>
      </c>
      <c r="D25" s="129">
        <v>38816</v>
      </c>
      <c r="E25" s="130">
        <f ca="1">DATEDIF(D25,TODAY(),"Y")</f>
        <v>16</v>
      </c>
      <c r="F25" s="130"/>
      <c r="G25" s="131" t="s">
        <v>273</v>
      </c>
      <c r="H25" s="144">
        <v>34771.538461538461</v>
      </c>
    </row>
    <row r="26" spans="1:8" x14ac:dyDescent="0.3">
      <c r="A26" t="str">
        <f>CONCATENATE(Sheet2!C140," ",Sheet2!D140)</f>
        <v>Mary Daiane</v>
      </c>
      <c r="B26" s="128" t="s">
        <v>576</v>
      </c>
      <c r="C26" s="128" t="s">
        <v>292</v>
      </c>
      <c r="D26" s="129">
        <v>39232</v>
      </c>
      <c r="E26" s="130">
        <f ca="1">DATEDIF(D26,TODAY(),"Y")</f>
        <v>15</v>
      </c>
      <c r="F26" s="130"/>
      <c r="G26" s="131" t="s">
        <v>274</v>
      </c>
      <c r="H26" s="144">
        <v>238098.07692307691</v>
      </c>
    </row>
    <row r="27" spans="1:8" x14ac:dyDescent="0.3">
      <c r="B27" s="128" t="s">
        <v>579</v>
      </c>
    </row>
  </sheetData>
  <mergeCells count="1">
    <mergeCell ref="A1:S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c 1 d a e 4 - d 6 d a - 4 b d b - a 2 d b - 2 6 9 8 2 c 1 0 d 1 4 c "   x m l n s = " h t t p : / / s c h e m a s . m i c r o s o f t . c o m / D a t a M a s h u p " > A A A A A H 8 E A A B Q S w M E F A A C A A g A 5 Q 5 B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5 Q 5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O Q V Y J e x 4 D e Q E A A J Q C A A A T A B w A R m 9 y b X V s Y X M v U 2 V j d G l v b j E u b S C i G A A o o B Q A A A A A A A A A A A A A A A A A A A A A A A A A A A B t U k 1 P I z E M v V f q f 7 D C Z S q F E X Q / t F o 0 B z Q F b S U W s Z r 2 x O w h p K a N S J z K 8 b B U F f + d l K m W 1 b Y 5 J I 6 f / e y X O K E V F w m a / j y / G A 6 G g 7 Q y j A s 4 U W e f T s / G p x M j B l x Y R x Z 4 d B 4 V V O B R h g P I q 4 k d W 8 y e O j 2 X k 2 i 7 g C T F d Q 4 r 6 0 i S L 6 l Q 9 f d 2 H g z n z b X z 9 Z / I T 2 3 T T D V c O z J k n f E g n U T O R m r f q 1 2 S 8 Z v k E j i C q x e L v j 3 e S m n T s x r p + w l 6 F 5 w g V 0 o r D X X 0 X a B U f d N w R T Y u H C 2 r 8 / G X s Y Z f X R R s Z O O x + j D L 2 0 j 4 e 6 R 7 R S f q j m P I 2 A J + o F k g p 5 3 g m X n I g X t k 7 y 9 6 8 R r u 9 / 5 L 7 x t r v O F U C X f / U t Y r Q 8 v M O N u s 8 Y N u x o b S Y + T Q N 7 w D U 3 G k v t 5 u 1 V Q w Z G m S Y 0 D w R V 4 1 b F X d J Y k B G W 5 N w A N 0 T k 5 y M k x J v n 4 u d + x 9 U k w C d + z s 3 w z q w g P y O / j T 8 F O 3 P g L c R G t 2 I 3 L Y g x F c R t 4 c A D d I S 1 l B k f 8 w j P 5 j f B 0 N B 4 6 O v s 7 F G 1 B L A Q I t A B Q A A g A I A O U O Q V b d m 1 R c p A A A A P Y A A A A S A A A A A A A A A A A A A A A A A A A A A A B D b 2 5 m a W c v U G F j a 2 F n Z S 5 4 b W x Q S w E C L Q A U A A I A C A D l D k F W D 8 r p q 6 Q A A A D p A A A A E w A A A A A A A A A A A A A A A A D w A A A A W 0 N v b n R l b n R f V H l w Z X N d L n h t b F B L A Q I t A B Q A A g A I A O U O Q V Y J e x 4 D e Q E A A J Q C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N A A A A A A A A j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E Y X R h J T I w a W 1 w b 3 J 0 J T I w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j o 1 O S 4 4 O D g y M z A 0 W i I g L z 4 8 R W 5 0 c n k g V H l w Z T 0 i R m l s b E N v b H V t b l R 5 c G V z I i B W Y W x 1 Z T 0 i c 0 J n W U R C U V V H Q m d V P S I g L z 4 8 R W 5 0 c n k g V H l w Z T 0 i R m l s b E N v b H V t b k 5 h b W V z I i B W Y W x 1 Z T 0 i c 1 s m c X V v d D t J d G V t J n F 1 b 3 Q 7 L C Z x d W 9 0 O 0 N 1 c 3 R v b W V y I E 5 h b W U m c X V v d D s s J n F 1 b 3 Q 7 V W 5 p d H M m c X V v d D s s J n F 1 b 3 Q 7 Q 2 9 z d C B Q c m l j Z S Z x d W 9 0 O y w m c X V v d D t N Y X J r d X A m c X V v d D s s J n F 1 b 3 Q 7 T G 9 j Y X R p b 2 4 m c X V v d D s s J n F 1 b 3 Q 7 Q 2 F 0 Z W d v c n k m c X V v d D s s J n F 1 b 3 Q 7 T G V u Z 3 R o I C h p b i B t K S Z x d W 9 0 O 1 0 i I C 8 + P E V u d H J 5 I F R 5 c G U 9 I k Z p b G x T d G F 0 d X M i I F Z h b H V l P S J z Q 2 9 t c G x l d G U i I C 8 + P E V u d H J 5 I F R 5 c G U 9 I l F 1 Z X J 5 S U Q i I F Z h b H V l P S J z Y 2 J l N D I x Z G Q t Y W V l M C 0 0 N j M y L T g 4 M G U t Z m F l Z m E y M m I x N D V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T A y L U R h d G E g a W 1 w b 3 J 0 I G Z p b G U v Q X V 0 b 1 J l b W 9 2 Z W R D b 2 x 1 b W 5 z M S 5 7 S X R l b S w w f S Z x d W 9 0 O y w m c X V v d D t T Z W N 0 a W 9 u M S 8 w M y 0 w M i 1 E Y X R h I G l t c G 9 y d C B m a W x l L 0 F 1 d G 9 S Z W 1 v d m V k Q 2 9 s d W 1 u c z E u e 0 N 1 c 3 R v b W V y I E 5 h b W U s M X 0 m c X V v d D s s J n F 1 b 3 Q 7 U 2 V j d G l v b j E v M D M t M D I t R G F 0 Y S B p b X B v c n Q g Z m l s Z S 9 B d X R v U m V t b 3 Z l Z E N v b H V t b n M x L n t V b m l 0 c y w y f S Z x d W 9 0 O y w m c X V v d D t T Z W N 0 a W 9 u M S 8 w M y 0 w M i 1 E Y X R h I G l t c G 9 y d C B m a W x l L 0 F 1 d G 9 S Z W 1 v d m V k Q 2 9 s d W 1 u c z E u e 0 N v c 3 Q g U H J p Y 2 U s M 3 0 m c X V v d D s s J n F 1 b 3 Q 7 U 2 V j d G l v b j E v M D M t M D I t R G F 0 Y S B p b X B v c n Q g Z m l s Z S 9 B d X R v U m V t b 3 Z l Z E N v b H V t b n M x L n t N Y X J r d X A s N H 0 m c X V v d D s s J n F 1 b 3 Q 7 U 2 V j d G l v b j E v M D M t M D I t R G F 0 Y S B p b X B v c n Q g Z m l s Z S 9 B d X R v U m V t b 3 Z l Z E N v b H V t b n M x L n t M b 2 N h d G l v b i w 1 f S Z x d W 9 0 O y w m c X V v d D t T Z W N 0 a W 9 u M S 8 w M y 0 w M i 1 E Y X R h I G l t c G 9 y d C B m a W x l L 0 F 1 d G 9 S Z W 1 v d m V k Q 2 9 s d W 1 u c z E u e 0 N h d G V n b 3 J 5 L D Z 9 J n F 1 b 3 Q 7 L C Z x d W 9 0 O 1 N l Y 3 R p b 2 4 x L z A z L T A y L U R h d G E g a W 1 w b 3 J 0 I G Z p b G U v Q X V 0 b 1 J l b W 9 2 Z W R D b 2 x 1 b W 5 z M S 5 7 T G V u Z 3 R o I C h p b i B t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y 0 w M i 1 E Y X R h I G l t c G 9 y d C B m a W x l L 0 F 1 d G 9 S Z W 1 v d m V k Q 2 9 s d W 1 u c z E u e 0 l 0 Z W 0 s M H 0 m c X V v d D s s J n F 1 b 3 Q 7 U 2 V j d G l v b j E v M D M t M D I t R G F 0 Y S B p b X B v c n Q g Z m l s Z S 9 B d X R v U m V t b 3 Z l Z E N v b H V t b n M x L n t D d X N 0 b 2 1 l c i B O Y W 1 l L D F 9 J n F 1 b 3 Q 7 L C Z x d W 9 0 O 1 N l Y 3 R p b 2 4 x L z A z L T A y L U R h d G E g a W 1 w b 3 J 0 I G Z p b G U v Q X V 0 b 1 J l b W 9 2 Z W R D b 2 x 1 b W 5 z M S 5 7 V W 5 p d H M s M n 0 m c X V v d D s s J n F 1 b 3 Q 7 U 2 V j d G l v b j E v M D M t M D I t R G F 0 Y S B p b X B v c n Q g Z m l s Z S 9 B d X R v U m V t b 3 Z l Z E N v b H V t b n M x L n t D b 3 N 0 I F B y a W N l L D N 9 J n F 1 b 3 Q 7 L C Z x d W 9 0 O 1 N l Y 3 R p b 2 4 x L z A z L T A y L U R h d G E g a W 1 w b 3 J 0 I G Z p b G U v Q X V 0 b 1 J l b W 9 2 Z W R D b 2 x 1 b W 5 z M S 5 7 T W F y a 3 V w L D R 9 J n F 1 b 3 Q 7 L C Z x d W 9 0 O 1 N l Y 3 R p b 2 4 x L z A z L T A y L U R h d G E g a W 1 w b 3 J 0 I G Z p b G U v Q X V 0 b 1 J l b W 9 2 Z W R D b 2 x 1 b W 5 z M S 5 7 T G 9 j Y X R p b 2 4 s N X 0 m c X V v d D s s J n F 1 b 3 Q 7 U 2 V j d G l v b j E v M D M t M D I t R G F 0 Y S B p b X B v c n Q g Z m l s Z S 9 B d X R v U m V t b 3 Z l Z E N v b H V t b n M x L n t D Y X R l Z 2 9 y e S w 2 f S Z x d W 9 0 O y w m c X V v d D t T Z W N 0 a W 9 u M S 8 w M y 0 w M i 1 E Y X R h I G l t c G 9 y d C B m a W x l L 0 F 1 d G 9 S Z W 1 v d m V k Q 2 9 s d W 1 u c z E u e 0 x l b m d 0 a C A o a W 4 g b S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L T A y L U R h d G E l M j B p b X B v c n Q l M j B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R h d G E l M j B p b X B v c n Q l M j B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R h d G E l M j B p b X B v c n Q l M j B m a W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s 8 7 m 0 7 H 1 C q l B h Q / b w U G k A A A A A A g A A A A A A E G Y A A A A B A A A g A A A A N 2 c 6 f n M 4 C M U A c B W I j z h 5 S G 7 n j h J I C y P 3 F x / l L N S m v S k A A A A A D o A A A A A C A A A g A A A A J B U f + u 7 V j m H n T F j / J S 3 V q G x y S s 8 Y 4 6 6 N e o T v p V 8 U 7 7 R Q A A A A M P n s E h Y 6 w N F W K m h g 7 i P y u / w 4 + K y a a e c 4 D Q u 4 x T x z d o z I A Q E 4 4 5 B r V + U p 7 S n z 1 u h u M p f d h 2 h 8 H 0 Z 2 h X g L H C r J 0 f n h g f 1 k t k m M 0 x / S Z 7 s 1 w k J A A A A A t W N K Y u M / T g x F w V e s H 8 C q w 5 E I q i R c a i h u B u k o x w 1 o 5 e 7 z T X O y C m / E g v S W J w 8 X 1 t i x 3 6 I q z G / / Y + Q V + I w N o W G N C A = = < / D a t a M a s h u p > 
</file>

<file path=customXml/itemProps1.xml><?xml version="1.0" encoding="utf-8"?>
<ds:datastoreItem xmlns:ds="http://schemas.openxmlformats.org/officeDocument/2006/customXml" ds:itemID="{256CB88E-A952-444B-80C3-D7F3191EDC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1-02</vt:lpstr>
      <vt:lpstr>1-03</vt:lpstr>
      <vt:lpstr>2-01</vt:lpstr>
      <vt:lpstr>2-02</vt:lpstr>
      <vt:lpstr>2-03</vt:lpstr>
      <vt:lpstr>2-04</vt:lpstr>
      <vt:lpstr>2-05</vt:lpstr>
      <vt:lpstr>2-06</vt:lpstr>
      <vt:lpstr>3-01</vt:lpstr>
      <vt:lpstr>3-02</vt:lpstr>
      <vt:lpstr>3-03</vt:lpstr>
      <vt:lpstr>3-04</vt:lpstr>
      <vt:lpstr>3-05</vt:lpstr>
      <vt:lpstr>3-06</vt:lpstr>
      <vt:lpstr>Sheet2</vt:lpstr>
      <vt:lpstr>'3-03'!Extract</vt:lpstr>
      <vt:lpstr>'3-04'!Extract</vt:lpstr>
      <vt:lpstr>'3-05'!Extract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Manzar</dc:creator>
  <cp:lastModifiedBy>Wes Richter</cp:lastModifiedBy>
  <dcterms:created xsi:type="dcterms:W3CDTF">2022-10-03T18:00:12Z</dcterms:created>
  <dcterms:modified xsi:type="dcterms:W3CDTF">2023-02-01T00:56:12Z</dcterms:modified>
</cp:coreProperties>
</file>