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151\Desktop\FUSELAGEM\"/>
    </mc:Choice>
  </mc:AlternateContent>
  <xr:revisionPtr revIDLastSave="0" documentId="8_{B4504BDE-D583-4D01-96D7-BC5C4772B238}" xr6:coauthVersionLast="47" xr6:coauthVersionMax="47" xr10:uidLastSave="{00000000-0000-0000-0000-000000000000}"/>
  <bookViews>
    <workbookView xWindow="-120" yWindow="-120" windowWidth="29040" windowHeight="15840" firstSheet="2" activeTab="1" xr2:uid="{E970E81B-0B6D-4B59-8D75-190CC5B7B1CE}"/>
  </bookViews>
  <sheets>
    <sheet name="CRONOGRAMA" sheetId="3" r:id="rId1"/>
    <sheet name="PART LIST" sheetId="1" r:id="rId2"/>
    <sheet name="ACOMPANHAMENTO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C9" i="2"/>
  <c r="C10" i="2"/>
  <c r="C7" i="2"/>
  <c r="C6" i="2"/>
  <c r="H17" i="2"/>
  <c r="H18" i="2"/>
  <c r="H19" i="2"/>
  <c r="H16" i="2"/>
  <c r="H20" i="2" s="1"/>
  <c r="F24" i="2" s="1"/>
  <c r="I17" i="2"/>
  <c r="I18" i="2"/>
  <c r="I19" i="2"/>
  <c r="I16" i="2"/>
  <c r="G20" i="1"/>
  <c r="G21" i="1"/>
  <c r="G22" i="1"/>
  <c r="G19" i="1"/>
</calcChain>
</file>

<file path=xl/sharedStrings.xml><?xml version="1.0" encoding="utf-8"?>
<sst xmlns="http://schemas.openxmlformats.org/spreadsheetml/2006/main" count="88" uniqueCount="76">
  <si>
    <t>CRONOGRAMA</t>
  </si>
  <si>
    <t>TAREFAS</t>
  </si>
  <si>
    <t>PRAZOS</t>
  </si>
  <si>
    <t>1º quin. Março</t>
  </si>
  <si>
    <t xml:space="preserve">2ª quin. Março </t>
  </si>
  <si>
    <t>1ª quin. Abril</t>
  </si>
  <si>
    <t>2ª quin. Abril</t>
  </si>
  <si>
    <t>1ª. Quin. Maio</t>
  </si>
  <si>
    <t>2ª quin. Maio</t>
  </si>
  <si>
    <t>1ª quin. Junho</t>
  </si>
  <si>
    <t>2ª quin. Junho</t>
  </si>
  <si>
    <t>FASE 1</t>
  </si>
  <si>
    <t xml:space="preserve">Planejamento </t>
  </si>
  <si>
    <t>Levantamento de dados</t>
  </si>
  <si>
    <t>Avaliação Fase</t>
  </si>
  <si>
    <t>FASE 2</t>
  </si>
  <si>
    <t>Stringer</t>
  </si>
  <si>
    <t>Skin</t>
  </si>
  <si>
    <t>Avaliação fase</t>
  </si>
  <si>
    <t>Frame</t>
  </si>
  <si>
    <t>Shear Clip</t>
  </si>
  <si>
    <t>Avaliação Fase e Inicio Relatório</t>
  </si>
  <si>
    <t>FASE 3</t>
  </si>
  <si>
    <t xml:space="preserve">Montagem conjunto </t>
  </si>
  <si>
    <t>Integração com as outras equipes</t>
  </si>
  <si>
    <t xml:space="preserve">Relatório e finalização </t>
  </si>
  <si>
    <t>PART LIST</t>
  </si>
  <si>
    <t>Part Number</t>
  </si>
  <si>
    <t xml:space="preserve">Description </t>
  </si>
  <si>
    <t>PEA023E17006MG_A</t>
  </si>
  <si>
    <t xml:space="preserve">Seguimento de fuselagem </t>
  </si>
  <si>
    <t>Complete</t>
  </si>
  <si>
    <t>Modelo Central 3 E-190</t>
  </si>
  <si>
    <t>In work</t>
  </si>
  <si>
    <t>Design</t>
  </si>
  <si>
    <t>Unrealized</t>
  </si>
  <si>
    <t>FATEC SJC</t>
  </si>
  <si>
    <t>Zone</t>
  </si>
  <si>
    <t xml:space="preserve">Evellin, Maria Emily, Pedro </t>
  </si>
  <si>
    <t>Part Number - Released Product Structure: PEA023E17006MG_A</t>
  </si>
  <si>
    <t xml:space="preserve">Position </t>
  </si>
  <si>
    <t xml:space="preserve">Zone </t>
  </si>
  <si>
    <t xml:space="preserve">Model </t>
  </si>
  <si>
    <t xml:space="preserve">Design </t>
  </si>
  <si>
    <t>Quantity</t>
  </si>
  <si>
    <t>Status</t>
  </si>
  <si>
    <t>Expected Date</t>
  </si>
  <si>
    <t>Date delivered</t>
  </si>
  <si>
    <t>A000</t>
  </si>
  <si>
    <t xml:space="preserve">STRINGER </t>
  </si>
  <si>
    <t xml:space="preserve">Evellin </t>
  </si>
  <si>
    <t>15/04/2023</t>
  </si>
  <si>
    <t>14/04/2023</t>
  </si>
  <si>
    <t xml:space="preserve">FRAME </t>
  </si>
  <si>
    <t xml:space="preserve">Pedro </t>
  </si>
  <si>
    <t>30/04/2023</t>
  </si>
  <si>
    <t>SKIN</t>
  </si>
  <si>
    <t>SHEAR CLIP</t>
  </si>
  <si>
    <t>Maria Emily</t>
  </si>
  <si>
    <t>15/05/2023</t>
  </si>
  <si>
    <t xml:space="preserve">ACOMPANHAMENTO </t>
  </si>
  <si>
    <t xml:space="preserve">PARAMETROS PEÇAS </t>
  </si>
  <si>
    <t>Cotas</t>
  </si>
  <si>
    <t>Definição quantidades</t>
  </si>
  <si>
    <t xml:space="preserve">Desenho Primario </t>
  </si>
  <si>
    <t xml:space="preserve">Desenho Conjunto </t>
  </si>
  <si>
    <t xml:space="preserve">Drawing </t>
  </si>
  <si>
    <t>100% DO PROJETO</t>
  </si>
  <si>
    <t xml:space="preserve">PEÇAS </t>
  </si>
  <si>
    <t xml:space="preserve">Andamento </t>
  </si>
  <si>
    <t>Cota</t>
  </si>
  <si>
    <t>Def. quantidade</t>
  </si>
  <si>
    <t>Desenho primario</t>
  </si>
  <si>
    <t>TOTAL</t>
  </si>
  <si>
    <t xml:space="preserve">Sub total projeto </t>
  </si>
  <si>
    <t>TOTAL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</si>
</sst>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5"/>
      <color theme="0" tint="-4.9989318521683403E-2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3" fillId="0" borderId="0" xfId="0" applyFont="1"/>
    <xf numFmtId="0" fontId="0" fillId="0" borderId="1" xfId="0" applyBorder="1"/>
    <xf numFmtId="0" fontId="4" fillId="6" borderId="1" xfId="0" applyFont="1" applyFill="1" applyBorder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4" fillId="6" borderId="13" xfId="0" applyFont="1" applyFill="1" applyBorder="1"/>
    <xf numFmtId="0" fontId="7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/>
    </xf>
    <xf numFmtId="9" fontId="0" fillId="0" borderId="0" xfId="1" applyFont="1" applyBorder="1" applyAlignment="1">
      <alignment horizontal="center"/>
    </xf>
    <xf numFmtId="9" fontId="0" fillId="0" borderId="0" xfId="1" applyFont="1" applyBorder="1"/>
    <xf numFmtId="0" fontId="0" fillId="8" borderId="1" xfId="0" applyFill="1" applyBorder="1"/>
    <xf numFmtId="0" fontId="0" fillId="9" borderId="1" xfId="0" applyFill="1" applyBorder="1"/>
    <xf numFmtId="0" fontId="0" fillId="6" borderId="1" xfId="0" applyFill="1" applyBorder="1"/>
    <xf numFmtId="0" fontId="3" fillId="0" borderId="1" xfId="0" applyFont="1" applyBorder="1"/>
    <xf numFmtId="0" fontId="3" fillId="5" borderId="1" xfId="0" applyFont="1" applyFill="1" applyBorder="1"/>
    <xf numFmtId="0" fontId="8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4" fillId="6" borderId="14" xfId="0" applyFont="1" applyFill="1" applyBorder="1"/>
    <xf numFmtId="0" fontId="4" fillId="6" borderId="7" xfId="0" applyFont="1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2" fontId="0" fillId="6" borderId="0" xfId="1" applyNumberFormat="1" applyFon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4" xfId="0" applyBorder="1"/>
    <xf numFmtId="2" fontId="0" fillId="0" borderId="14" xfId="1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4" fillId="6" borderId="6" xfId="0" applyFont="1" applyFill="1" applyBorder="1"/>
    <xf numFmtId="2" fontId="0" fillId="11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2" fontId="0" fillId="6" borderId="0" xfId="0" applyNumberFormat="1" applyFill="1" applyAlignment="1"/>
    <xf numFmtId="0" fontId="0" fillId="0" borderId="0" xfId="0" applyAlignment="1"/>
    <xf numFmtId="2" fontId="9" fillId="6" borderId="0" xfId="0" applyNumberFormat="1" applyFont="1" applyFill="1" applyAlignment="1"/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65943</xdr:colOff>
      <xdr:row>0</xdr:row>
      <xdr:rowOff>80596</xdr:rowOff>
    </xdr:from>
    <xdr:to>
      <xdr:col>2</xdr:col>
      <xdr:colOff>359753</xdr:colOff>
      <xdr:row>4</xdr:row>
      <xdr:rowOff>112231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AF7173-E91F-0125-2AD8-40EEAB199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43" y="80596"/>
          <a:ext cx="1362808" cy="793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83F0-064D-4E8C-AC9C-07443993D92C}">
  <dimension ref="A3:J17"/>
  <sheetViews>
    <sheetView showGridLines="0" view="pageLayout" topLeftCell="A4" zoomScaleNormal="100" workbookViewId="0">
      <selection activeCell="B13" sqref="B13"/>
    </sheetView>
  </sheetViews>
  <sheetFormatPr defaultRowHeight="15"/>
  <cols>
    <col min="2" max="2" width="26.140625" customWidth="1"/>
    <col min="3" max="3" width="11.85546875" customWidth="1"/>
    <col min="4" max="4" width="11.7109375" customWidth="1"/>
    <col min="5" max="5" width="10.42578125" customWidth="1"/>
    <col min="6" max="6" width="10.28515625" customWidth="1"/>
    <col min="7" max="7" width="11.42578125" customWidth="1"/>
    <col min="8" max="8" width="11.140625" customWidth="1"/>
    <col min="9" max="9" width="11.5703125" customWidth="1"/>
    <col min="10" max="10" width="11.85546875" customWidth="1"/>
  </cols>
  <sheetData>
    <row r="3" spans="1:10" ht="33.75">
      <c r="B3" s="24" t="s">
        <v>0</v>
      </c>
      <c r="C3" s="24"/>
      <c r="D3" s="24"/>
      <c r="E3" s="24"/>
      <c r="F3" s="24"/>
      <c r="G3" s="24"/>
      <c r="H3" s="24"/>
      <c r="I3" s="24"/>
      <c r="J3" s="24"/>
    </row>
    <row r="4" spans="1:10">
      <c r="B4" s="25" t="s">
        <v>1</v>
      </c>
      <c r="C4" s="26" t="s">
        <v>2</v>
      </c>
      <c r="D4" s="26"/>
      <c r="E4" s="26"/>
      <c r="F4" s="26"/>
      <c r="G4" s="26"/>
      <c r="H4" s="26"/>
      <c r="I4" s="26"/>
      <c r="J4" s="26"/>
    </row>
    <row r="5" spans="1:10">
      <c r="B5" s="25"/>
      <c r="C5" s="23" t="s">
        <v>3</v>
      </c>
      <c r="D5" s="23" t="s">
        <v>4</v>
      </c>
      <c r="E5" s="23" t="s">
        <v>5</v>
      </c>
      <c r="F5" s="23" t="s">
        <v>6</v>
      </c>
      <c r="G5" s="23" t="s">
        <v>7</v>
      </c>
      <c r="H5" s="23" t="s">
        <v>8</v>
      </c>
      <c r="I5" s="23" t="s">
        <v>9</v>
      </c>
      <c r="J5" s="23" t="s">
        <v>10</v>
      </c>
    </row>
    <row r="6" spans="1:10">
      <c r="A6" s="27" t="s">
        <v>11</v>
      </c>
      <c r="B6" s="22" t="s">
        <v>12</v>
      </c>
      <c r="C6" s="19"/>
      <c r="D6" s="6"/>
      <c r="E6" s="6"/>
      <c r="F6" s="6"/>
      <c r="G6" s="6"/>
      <c r="H6" s="6"/>
      <c r="I6" s="6"/>
      <c r="J6" s="6"/>
    </row>
    <row r="7" spans="1:10">
      <c r="A7" s="27"/>
      <c r="B7" s="22" t="s">
        <v>13</v>
      </c>
      <c r="C7" s="6"/>
      <c r="D7" s="19"/>
      <c r="E7" s="6"/>
      <c r="F7" s="6"/>
      <c r="G7" s="6"/>
      <c r="H7" s="6"/>
      <c r="I7" s="6"/>
      <c r="J7" s="6"/>
    </row>
    <row r="8" spans="1:10">
      <c r="A8" s="27"/>
      <c r="B8" s="22" t="s">
        <v>14</v>
      </c>
      <c r="C8" s="6"/>
      <c r="D8" s="19"/>
      <c r="E8" s="20"/>
      <c r="F8" s="6"/>
      <c r="G8" s="6"/>
      <c r="H8" s="6"/>
      <c r="I8" s="6"/>
      <c r="J8" s="6"/>
    </row>
    <row r="9" spans="1:10">
      <c r="A9" s="27" t="s">
        <v>15</v>
      </c>
      <c r="B9" s="22" t="s">
        <v>16</v>
      </c>
      <c r="C9" s="6"/>
      <c r="D9" s="6"/>
      <c r="E9" s="19"/>
      <c r="F9" s="6"/>
      <c r="G9" s="6"/>
      <c r="H9" s="6"/>
      <c r="I9" s="6"/>
      <c r="J9" s="6"/>
    </row>
    <row r="10" spans="1:10">
      <c r="A10" s="27"/>
      <c r="B10" s="22" t="s">
        <v>17</v>
      </c>
      <c r="C10" s="6"/>
      <c r="D10" s="6"/>
      <c r="E10" s="19"/>
      <c r="F10" s="19"/>
      <c r="G10" s="6"/>
      <c r="H10" s="6"/>
      <c r="I10" s="6"/>
      <c r="J10" s="6"/>
    </row>
    <row r="11" spans="1:10">
      <c r="A11" s="27"/>
      <c r="B11" s="22" t="s">
        <v>18</v>
      </c>
      <c r="C11" s="6"/>
      <c r="D11" s="6"/>
      <c r="E11" s="21"/>
      <c r="F11" s="20"/>
      <c r="G11" s="6"/>
      <c r="H11" s="6"/>
      <c r="I11" s="6"/>
      <c r="J11" s="6"/>
    </row>
    <row r="12" spans="1:10">
      <c r="A12" s="27"/>
      <c r="B12" s="22" t="s">
        <v>19</v>
      </c>
      <c r="C12" s="6"/>
      <c r="D12" s="6"/>
      <c r="E12" s="6"/>
      <c r="F12" s="19"/>
      <c r="G12" s="21"/>
      <c r="H12" s="21"/>
      <c r="I12" s="6"/>
      <c r="J12" s="6"/>
    </row>
    <row r="13" spans="1:10">
      <c r="A13" s="27"/>
      <c r="B13" s="22" t="s">
        <v>20</v>
      </c>
      <c r="C13" s="6"/>
      <c r="D13" s="6"/>
      <c r="E13" s="6"/>
      <c r="F13" s="6"/>
      <c r="G13" s="19"/>
      <c r="H13" s="21"/>
      <c r="I13" s="6"/>
      <c r="J13" s="6"/>
    </row>
    <row r="14" spans="1:10">
      <c r="A14" s="27"/>
      <c r="B14" s="22" t="s">
        <v>21</v>
      </c>
      <c r="C14" s="6"/>
      <c r="D14" s="6"/>
      <c r="E14" s="6"/>
      <c r="F14" s="6"/>
      <c r="G14" s="20"/>
      <c r="H14" s="6"/>
      <c r="I14" s="6"/>
      <c r="J14" s="6"/>
    </row>
    <row r="15" spans="1:10">
      <c r="A15" s="27" t="s">
        <v>22</v>
      </c>
      <c r="B15" s="22" t="s">
        <v>23</v>
      </c>
      <c r="C15" s="6"/>
      <c r="D15" s="6"/>
      <c r="E15" s="6"/>
      <c r="F15" s="6"/>
      <c r="G15" s="21"/>
      <c r="H15" s="19"/>
      <c r="I15" s="19"/>
      <c r="J15" s="6"/>
    </row>
    <row r="16" spans="1:10">
      <c r="A16" s="27"/>
      <c r="B16" s="22" t="s">
        <v>24</v>
      </c>
      <c r="C16" s="6"/>
      <c r="D16" s="6"/>
      <c r="E16" s="6"/>
      <c r="F16" s="6"/>
      <c r="G16" s="6"/>
      <c r="H16" s="19"/>
      <c r="I16" s="19"/>
      <c r="J16" s="6"/>
    </row>
    <row r="17" spans="1:10">
      <c r="A17" s="27"/>
      <c r="B17" s="22" t="s">
        <v>25</v>
      </c>
      <c r="C17" s="6"/>
      <c r="D17" s="6"/>
      <c r="E17" s="6"/>
      <c r="F17" s="6"/>
      <c r="G17" s="6"/>
      <c r="H17" s="21"/>
      <c r="I17" s="21"/>
      <c r="J17" s="20"/>
    </row>
  </sheetData>
  <mergeCells count="6">
    <mergeCell ref="A15:A17"/>
    <mergeCell ref="B3:J3"/>
    <mergeCell ref="B4:B5"/>
    <mergeCell ref="C4:J4"/>
    <mergeCell ref="A6:A8"/>
    <mergeCell ref="A9:A14"/>
  </mergeCells>
  <pageMargins left="0.7" right="0.7" top="0.34375" bottom="0.75" header="0.3" footer="0.3"/>
  <pageSetup paperSize="9" orientation="landscape" r:id="rId1"/>
  <headerFooter>
    <oddFooter>&amp;C_x000D_&amp;1#&amp;"Calibri"&amp;8&amp;K000000 Aernnova Group confidential information. Limited use on a need-to-know basis.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2764-7159-4FD0-AAAA-CC7463D7CBAC}">
  <dimension ref="A6:I22"/>
  <sheetViews>
    <sheetView showGridLines="0" tabSelected="1" view="pageLayout" topLeftCell="A6" zoomScale="130" zoomScaleNormal="106" zoomScaleSheetLayoutView="148" zoomScalePageLayoutView="130" workbookViewId="0">
      <selection activeCell="I20" sqref="I20"/>
    </sheetView>
  </sheetViews>
  <sheetFormatPr defaultRowHeight="15"/>
  <cols>
    <col min="1" max="1" width="8" customWidth="1"/>
    <col min="2" max="2" width="7" customWidth="1"/>
    <col min="3" max="3" width="5.5703125" customWidth="1"/>
    <col min="4" max="4" width="7" customWidth="1"/>
    <col min="5" max="5" width="12.140625" customWidth="1"/>
    <col min="8" max="8" width="13.28515625" customWidth="1"/>
    <col min="9" max="9" width="14.140625" customWidth="1"/>
  </cols>
  <sheetData>
    <row r="6" spans="1:9" ht="15" customHeight="1">
      <c r="A6" s="29" t="s">
        <v>26</v>
      </c>
      <c r="B6" s="30"/>
      <c r="C6" s="30"/>
      <c r="D6" s="30"/>
      <c r="E6" s="30"/>
      <c r="F6" s="30"/>
      <c r="G6" s="30"/>
      <c r="H6" s="30"/>
      <c r="I6" s="31"/>
    </row>
    <row r="7" spans="1:9" ht="15" customHeight="1">
      <c r="A7" s="32"/>
      <c r="B7" s="33"/>
      <c r="C7" s="33"/>
      <c r="D7" s="33"/>
      <c r="E7" s="33"/>
      <c r="F7" s="33"/>
      <c r="G7" s="33"/>
      <c r="H7" s="33"/>
      <c r="I7" s="34"/>
    </row>
    <row r="8" spans="1:9" ht="15" customHeight="1">
      <c r="A8" s="35"/>
      <c r="B8" s="36"/>
      <c r="C8" s="36"/>
      <c r="D8" s="36"/>
      <c r="E8" s="36"/>
      <c r="F8" s="36"/>
      <c r="G8" s="36"/>
      <c r="H8" s="36"/>
      <c r="I8" s="37"/>
    </row>
    <row r="9" spans="1:9">
      <c r="A9" s="3" t="s">
        <v>27</v>
      </c>
      <c r="B9" s="2"/>
      <c r="C9" s="2"/>
      <c r="D9" s="3" t="s">
        <v>28</v>
      </c>
      <c r="E9" s="2"/>
      <c r="F9" s="2"/>
      <c r="G9" s="2"/>
      <c r="H9" s="2"/>
      <c r="I9" s="5"/>
    </row>
    <row r="10" spans="1:9">
      <c r="A10" s="3" t="s">
        <v>29</v>
      </c>
      <c r="B10" s="2"/>
      <c r="C10" s="2"/>
      <c r="D10" s="3" t="s">
        <v>30</v>
      </c>
      <c r="E10" s="2"/>
      <c r="F10" s="2"/>
      <c r="G10" s="61"/>
      <c r="H10" s="2" t="s">
        <v>31</v>
      </c>
      <c r="I10" s="5"/>
    </row>
    <row r="11" spans="1:9">
      <c r="A11" s="2"/>
      <c r="B11" s="2"/>
      <c r="C11" s="2"/>
      <c r="D11" s="3" t="s">
        <v>32</v>
      </c>
      <c r="E11" s="2"/>
      <c r="F11" s="2"/>
      <c r="G11" s="62"/>
      <c r="H11" s="2" t="s">
        <v>33</v>
      </c>
      <c r="I11" s="5"/>
    </row>
    <row r="12" spans="1:9">
      <c r="A12" s="3" t="s">
        <v>34</v>
      </c>
      <c r="B12" s="2"/>
      <c r="C12" s="2"/>
      <c r="E12" s="2"/>
      <c r="F12" s="2"/>
      <c r="G12" s="63"/>
      <c r="H12" s="2" t="s">
        <v>35</v>
      </c>
      <c r="I12" s="5"/>
    </row>
    <row r="13" spans="1:9">
      <c r="A13" s="3" t="s">
        <v>36</v>
      </c>
      <c r="B13" s="2"/>
      <c r="C13" s="2"/>
      <c r="D13" s="3" t="s">
        <v>37</v>
      </c>
      <c r="E13" s="2"/>
      <c r="F13" s="2"/>
      <c r="G13" s="2"/>
      <c r="H13" s="2"/>
      <c r="I13" s="5"/>
    </row>
    <row r="14" spans="1:9">
      <c r="A14" s="3" t="s">
        <v>38</v>
      </c>
      <c r="B14" s="2"/>
      <c r="C14" s="2"/>
      <c r="D14" s="4">
        <v>3</v>
      </c>
      <c r="E14" s="2"/>
      <c r="F14" s="2"/>
      <c r="G14" s="2"/>
      <c r="H14" s="2"/>
      <c r="I14" s="2"/>
    </row>
    <row r="15" spans="1:9">
      <c r="A15" s="3"/>
      <c r="B15" s="2"/>
      <c r="C15" s="2"/>
      <c r="D15" s="4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38" t="s">
        <v>39</v>
      </c>
      <c r="B17" s="39"/>
      <c r="C17" s="39"/>
      <c r="D17" s="39"/>
      <c r="E17" s="39"/>
      <c r="F17" s="39"/>
      <c r="G17" s="39"/>
      <c r="H17" s="39"/>
      <c r="I17" s="40"/>
    </row>
    <row r="18" spans="1:9">
      <c r="A18" s="1" t="s">
        <v>40</v>
      </c>
      <c r="B18" s="1" t="s">
        <v>41</v>
      </c>
      <c r="C18" s="41" t="s">
        <v>42</v>
      </c>
      <c r="D18" s="41"/>
      <c r="E18" s="1" t="s">
        <v>43</v>
      </c>
      <c r="F18" s="1" t="s">
        <v>44</v>
      </c>
      <c r="G18" s="1" t="s">
        <v>45</v>
      </c>
      <c r="H18" t="s">
        <v>46</v>
      </c>
      <c r="I18" t="s">
        <v>47</v>
      </c>
    </row>
    <row r="19" spans="1:9">
      <c r="A19" s="1">
        <v>10</v>
      </c>
      <c r="B19" s="1" t="s">
        <v>48</v>
      </c>
      <c r="C19" s="28" t="s">
        <v>49</v>
      </c>
      <c r="D19" s="28"/>
      <c r="E19" s="1" t="s">
        <v>50</v>
      </c>
      <c r="F19" s="2">
        <v>21</v>
      </c>
      <c r="G19" s="56">
        <f>ACOMPANHAMENTO!H16</f>
        <v>100</v>
      </c>
      <c r="H19" s="58" t="s">
        <v>51</v>
      </c>
      <c r="I19" s="59" t="s">
        <v>52</v>
      </c>
    </row>
    <row r="20" spans="1:9">
      <c r="A20" s="1">
        <v>20</v>
      </c>
      <c r="B20" s="1" t="s">
        <v>48</v>
      </c>
      <c r="C20" s="28" t="s">
        <v>53</v>
      </c>
      <c r="D20" s="28"/>
      <c r="E20" s="1" t="s">
        <v>54</v>
      </c>
      <c r="F20" s="2">
        <v>17</v>
      </c>
      <c r="G20" s="56">
        <f>ACOMPANHAMENTO!H17</f>
        <v>100</v>
      </c>
      <c r="H20" s="58" t="s">
        <v>55</v>
      </c>
      <c r="I20" s="59" t="s">
        <v>55</v>
      </c>
    </row>
    <row r="21" spans="1:9">
      <c r="A21" s="1">
        <v>30</v>
      </c>
      <c r="B21" s="1" t="s">
        <v>48</v>
      </c>
      <c r="C21" s="28" t="s">
        <v>56</v>
      </c>
      <c r="D21" s="28"/>
      <c r="E21" s="1" t="s">
        <v>54</v>
      </c>
      <c r="F21" s="2">
        <v>2</v>
      </c>
      <c r="G21" s="57">
        <f>ACOMPANHAMENTO!H18</f>
        <v>80</v>
      </c>
      <c r="H21" s="60" t="s">
        <v>51</v>
      </c>
      <c r="I21" s="59"/>
    </row>
    <row r="22" spans="1:9">
      <c r="A22" s="1">
        <v>40</v>
      </c>
      <c r="B22" s="1" t="s">
        <v>48</v>
      </c>
      <c r="C22" s="28" t="s">
        <v>57</v>
      </c>
      <c r="D22" s="28"/>
      <c r="E22" s="1" t="s">
        <v>58</v>
      </c>
      <c r="F22" s="1">
        <v>340</v>
      </c>
      <c r="G22" s="57">
        <f>ACOMPANHAMENTO!H19</f>
        <v>60</v>
      </c>
      <c r="H22" s="60" t="s">
        <v>59</v>
      </c>
      <c r="I22" s="59"/>
    </row>
  </sheetData>
  <mergeCells count="7">
    <mergeCell ref="C22:D22"/>
    <mergeCell ref="A6:I8"/>
    <mergeCell ref="A17:I17"/>
    <mergeCell ref="C18:D18"/>
    <mergeCell ref="C19:D19"/>
    <mergeCell ref="C20:D20"/>
    <mergeCell ref="C21:D21"/>
  </mergeCells>
  <pageMargins left="0.7" right="0.7" top="0.46474358974358976" bottom="0.75" header="0.3" footer="0.3"/>
  <pageSetup paperSize="9" orientation="portrait" r:id="rId1"/>
  <headerFooter>
    <oddFooter>&amp;C_x000D_&amp;1#&amp;"Calibri"&amp;8&amp;K000000 Aernnova Group confidential information. Limited use on a need-to-know basis. All rights reserved.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585E-FC66-4CB1-8ABD-B20FE7B6FB5D}">
  <dimension ref="B2:I25"/>
  <sheetViews>
    <sheetView showGridLines="0" view="pageLayout" topLeftCell="A6" zoomScaleNormal="100" zoomScaleSheetLayoutView="124" workbookViewId="0">
      <selection activeCell="E21" sqref="E21"/>
    </sheetView>
  </sheetViews>
  <sheetFormatPr defaultRowHeight="15"/>
  <cols>
    <col min="2" max="2" width="21.42578125" customWidth="1"/>
    <col min="3" max="3" width="13.42578125" customWidth="1"/>
    <col min="4" max="4" width="15.42578125" customWidth="1"/>
    <col min="5" max="5" width="16.42578125" customWidth="1"/>
    <col min="6" max="6" width="16.7109375" customWidth="1"/>
    <col min="8" max="8" width="6.42578125" customWidth="1"/>
  </cols>
  <sheetData>
    <row r="2" spans="2:9">
      <c r="B2" s="43" t="s">
        <v>60</v>
      </c>
      <c r="C2" s="43"/>
      <c r="D2" s="43"/>
      <c r="E2" s="43"/>
      <c r="F2" s="43"/>
      <c r="G2" s="43"/>
    </row>
    <row r="3" spans="2:9">
      <c r="B3" s="43"/>
      <c r="C3" s="43"/>
      <c r="D3" s="43"/>
      <c r="E3" s="43"/>
      <c r="F3" s="43"/>
      <c r="G3" s="43"/>
    </row>
    <row r="4" spans="2:9">
      <c r="B4" s="28"/>
      <c r="C4" s="28"/>
    </row>
    <row r="5" spans="2:9">
      <c r="B5" s="51" t="s">
        <v>61</v>
      </c>
      <c r="C5" s="51"/>
      <c r="D5" s="48"/>
      <c r="E5" s="49"/>
      <c r="F5" s="49"/>
      <c r="G5" s="48"/>
    </row>
    <row r="6" spans="2:9">
      <c r="B6" s="52" t="s">
        <v>62</v>
      </c>
      <c r="C6" s="53">
        <f>100/5</f>
        <v>20</v>
      </c>
      <c r="D6" s="48"/>
      <c r="E6" s="48"/>
      <c r="F6" s="50"/>
      <c r="G6" s="48"/>
    </row>
    <row r="7" spans="2:9">
      <c r="B7" s="52" t="s">
        <v>63</v>
      </c>
      <c r="C7" s="53">
        <f>100/5</f>
        <v>20</v>
      </c>
      <c r="D7" s="48"/>
      <c r="E7" s="48"/>
      <c r="F7" s="50"/>
      <c r="G7" s="48"/>
    </row>
    <row r="8" spans="2:9">
      <c r="B8" s="52" t="s">
        <v>64</v>
      </c>
      <c r="C8" s="53">
        <f t="shared" ref="C8:C10" si="0">100/5</f>
        <v>20</v>
      </c>
      <c r="D8" s="48"/>
      <c r="E8" s="48"/>
      <c r="F8" s="50"/>
      <c r="G8" s="48"/>
    </row>
    <row r="9" spans="2:9">
      <c r="B9" s="52" t="s">
        <v>65</v>
      </c>
      <c r="C9" s="53">
        <f t="shared" si="0"/>
        <v>20</v>
      </c>
      <c r="D9" s="48"/>
      <c r="E9" s="48"/>
      <c r="F9" s="50"/>
      <c r="G9" s="48"/>
    </row>
    <row r="10" spans="2:9">
      <c r="B10" s="52" t="s">
        <v>66</v>
      </c>
      <c r="C10" s="53">
        <f t="shared" si="0"/>
        <v>20</v>
      </c>
      <c r="D10" s="48"/>
      <c r="E10" s="49"/>
      <c r="F10" s="49"/>
      <c r="G10" s="48"/>
    </row>
    <row r="11" spans="2:9">
      <c r="B11" s="54" t="s">
        <v>67</v>
      </c>
      <c r="C11" s="54"/>
      <c r="E11" s="18"/>
      <c r="F11" s="17"/>
    </row>
    <row r="12" spans="2:9">
      <c r="B12" s="1"/>
      <c r="C12" s="1"/>
      <c r="F12" s="17"/>
    </row>
    <row r="14" spans="2:9">
      <c r="B14" s="45" t="s">
        <v>68</v>
      </c>
      <c r="C14" s="44" t="s">
        <v>69</v>
      </c>
      <c r="D14" s="44"/>
      <c r="E14" s="44"/>
      <c r="F14" s="44"/>
      <c r="G14" s="44"/>
      <c r="H14" s="9"/>
    </row>
    <row r="15" spans="2:9">
      <c r="B15" s="45"/>
      <c r="C15" s="8" t="s">
        <v>70</v>
      </c>
      <c r="D15" s="8" t="s">
        <v>71</v>
      </c>
      <c r="E15" s="8" t="s">
        <v>72</v>
      </c>
      <c r="F15" s="8" t="s">
        <v>65</v>
      </c>
      <c r="G15" s="8" t="s">
        <v>66</v>
      </c>
      <c r="H15" s="8" t="s">
        <v>73</v>
      </c>
    </row>
    <row r="16" spans="2:9">
      <c r="B16" s="10" t="s">
        <v>49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6">
        <f>(C16+D16+E16+F16+G16)*(100/5)</f>
        <v>100</v>
      </c>
      <c r="I16" t="str">
        <f>"%"</f>
        <v>%</v>
      </c>
    </row>
    <row r="17" spans="2:9">
      <c r="B17" s="10" t="s">
        <v>53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6">
        <f t="shared" ref="H17:H19" si="1">(C17+D17+E17+F17+G17)*(100/5)</f>
        <v>100</v>
      </c>
      <c r="I17" t="str">
        <f t="shared" ref="I17:I19" si="2">"%"</f>
        <v>%</v>
      </c>
    </row>
    <row r="18" spans="2:9">
      <c r="B18" s="10" t="s">
        <v>56</v>
      </c>
      <c r="C18" s="7">
        <v>1</v>
      </c>
      <c r="D18" s="7">
        <v>1</v>
      </c>
      <c r="E18" s="7">
        <v>1</v>
      </c>
      <c r="F18" s="12">
        <v>1</v>
      </c>
      <c r="G18" s="7">
        <v>0</v>
      </c>
      <c r="H18" s="6">
        <f t="shared" si="1"/>
        <v>80</v>
      </c>
      <c r="I18" t="str">
        <f t="shared" si="2"/>
        <v>%</v>
      </c>
    </row>
    <row r="19" spans="2:9">
      <c r="B19" s="10" t="s">
        <v>57</v>
      </c>
      <c r="C19" s="7">
        <v>1</v>
      </c>
      <c r="D19" s="7">
        <v>1</v>
      </c>
      <c r="E19" s="55">
        <v>1</v>
      </c>
      <c r="F19" s="46">
        <v>0</v>
      </c>
      <c r="G19" s="47">
        <v>0</v>
      </c>
      <c r="H19" s="6">
        <f t="shared" si="1"/>
        <v>60</v>
      </c>
      <c r="I19" t="str">
        <f t="shared" si="2"/>
        <v>%</v>
      </c>
    </row>
    <row r="20" spans="2:9" ht="19.5">
      <c r="G20" s="13" t="s">
        <v>74</v>
      </c>
      <c r="H20" s="14">
        <f>(SUM(H16:H19))/4</f>
        <v>85</v>
      </c>
    </row>
    <row r="21" spans="2:9">
      <c r="G21" s="15"/>
      <c r="H21" s="11"/>
    </row>
    <row r="22" spans="2:9">
      <c r="F22" s="16"/>
    </row>
    <row r="23" spans="2:9">
      <c r="F23" s="16"/>
    </row>
    <row r="24" spans="2:9">
      <c r="B24" s="28"/>
      <c r="C24" s="28"/>
      <c r="D24" s="42" t="s">
        <v>75</v>
      </c>
      <c r="E24" s="42"/>
      <c r="F24" s="42">
        <f>H20</f>
        <v>85</v>
      </c>
    </row>
    <row r="25" spans="2:9">
      <c r="B25" s="28"/>
      <c r="C25" s="28"/>
      <c r="D25" s="42"/>
      <c r="E25" s="42"/>
      <c r="F25" s="42"/>
    </row>
  </sheetData>
  <mergeCells count="11">
    <mergeCell ref="B2:G3"/>
    <mergeCell ref="C14:G14"/>
    <mergeCell ref="B14:B15"/>
    <mergeCell ref="B4:C4"/>
    <mergeCell ref="B5:C5"/>
    <mergeCell ref="E10:F10"/>
    <mergeCell ref="E5:F5"/>
    <mergeCell ref="B24:C25"/>
    <mergeCell ref="D24:E25"/>
    <mergeCell ref="F24:F25"/>
    <mergeCell ref="B11:C11"/>
  </mergeCells>
  <conditionalFormatting sqref="C16">
    <cfRule type="colorScale" priority="3">
      <colorScale>
        <cfvo type="num" val="0"/>
        <cfvo type="num" val="1"/>
        <color theme="0"/>
        <color theme="4" tint="-0.499984740745262"/>
      </colorScale>
    </cfRule>
  </conditionalFormatting>
  <conditionalFormatting sqref="C16:G19">
    <cfRule type="colorScale" priority="1">
      <colorScale>
        <cfvo type="num" val="0"/>
        <cfvo type="num" val="1"/>
        <color theme="0"/>
        <color theme="4" tint="-0.499984740745262"/>
      </colorScale>
    </cfRule>
    <cfRule type="colorScale" priority="2">
      <colorScale>
        <cfvo type="num" val="0"/>
        <cfvo type="num" val="1"/>
        <color theme="3" tint="-0.499984740745262"/>
        <color theme="0"/>
      </colorScale>
    </cfRule>
  </conditionalFormatting>
  <pageMargins left="0.7" right="0.7" top="0.55208333333333337" bottom="0.75" header="0.3" footer="0.3"/>
  <pageSetup paperSize="9" orientation="landscape" r:id="rId1"/>
  <headerFooter>
    <oddFooter>&amp;C_x000D_&amp;1#&amp;"Calibri"&amp;8&amp;K000000 Aernnova Group confidential information. Limited use on a need-to-know basis.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ANN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DANTAS, EVELLIN (EXTERNAL)</dc:creator>
  <cp:keywords/>
  <dc:description/>
  <cp:lastModifiedBy/>
  <cp:revision/>
  <dcterms:created xsi:type="dcterms:W3CDTF">2023-05-10T11:16:51Z</dcterms:created>
  <dcterms:modified xsi:type="dcterms:W3CDTF">2023-06-01T00:59:18Z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37234c-be34-48e6-861e-3e7763cedb77_Enabled">
    <vt:lpwstr>true</vt:lpwstr>
  </property>
  <property fmtid="{D5CDD505-2E9C-101B-9397-08002B2CF9AE}" pid="3" name="MSIP_Label_5c37234c-be34-48e6-861e-3e7763cedb77_SetDate">
    <vt:lpwstr>2023-05-10T13:38:51Z</vt:lpwstr>
  </property>
  <property fmtid="{D5CDD505-2E9C-101B-9397-08002B2CF9AE}" pid="4" name="MSIP_Label_5c37234c-be34-48e6-861e-3e7763cedb77_Method">
    <vt:lpwstr>Standard</vt:lpwstr>
  </property>
  <property fmtid="{D5CDD505-2E9C-101B-9397-08002B2CF9AE}" pid="5" name="MSIP_Label_5c37234c-be34-48e6-861e-3e7763cedb77_Name">
    <vt:lpwstr>5c37234c-be34-48e6-861e-3e7763cedb77</vt:lpwstr>
  </property>
  <property fmtid="{D5CDD505-2E9C-101B-9397-08002B2CF9AE}" pid="6" name="MSIP_Label_5c37234c-be34-48e6-861e-3e7763cedb77_SiteId">
    <vt:lpwstr>d2f1cc5e-9343-4a8e-9ce4-c0d8869b1510</vt:lpwstr>
  </property>
  <property fmtid="{D5CDD505-2E9C-101B-9397-08002B2CF9AE}" pid="7" name="MSIP_Label_5c37234c-be34-48e6-861e-3e7763cedb77_ActionId">
    <vt:lpwstr>1018da47-8d99-4c99-b501-70d321cb1de5</vt:lpwstr>
  </property>
  <property fmtid="{D5CDD505-2E9C-101B-9397-08002B2CF9AE}" pid="8" name="MSIP_Label_5c37234c-be34-48e6-861e-3e7763cedb77_ContentBits">
    <vt:lpwstr>2</vt:lpwstr>
  </property>
</Properties>
</file>