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414"/>
  <workbookPr/>
  <mc:AlternateContent xmlns:mc="http://schemas.openxmlformats.org/markup-compatibility/2006">
    <mc:Choice Requires="x15">
      <x15ac:absPath xmlns:x15ac="http://schemas.microsoft.com/office/spreadsheetml/2010/11/ac" url="C:\Users\elmer\Downloads\cosos\"/>
    </mc:Choice>
  </mc:AlternateContent>
  <xr:revisionPtr revIDLastSave="0" documentId="13_ncr:1_{A96883CF-8F25-4EA7-B2EB-1CF3597BCBA7}" xr6:coauthVersionLast="47" xr6:coauthVersionMax="47" xr10:uidLastSave="{00000000-0000-0000-0000-000000000000}"/>
  <bookViews>
    <workbookView xWindow="-120" yWindow="-120" windowWidth="20730" windowHeight="11040" xr2:uid="{2A39B1D8-8FE6-9B47-A3B0-586D25109D98}"/>
  </bookViews>
  <sheets>
    <sheet name="John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22" i="1" l="1"/>
  <c r="AG22" i="1"/>
  <c r="AF22" i="1"/>
  <c r="AE22" i="1"/>
  <c r="AD22" i="1"/>
  <c r="Z22" i="1"/>
  <c r="X22" i="1"/>
  <c r="V22" i="1"/>
  <c r="S22" i="1"/>
  <c r="Q22" i="1"/>
  <c r="P22" i="1"/>
  <c r="O22" i="1"/>
  <c r="L22" i="1"/>
  <c r="G22" i="1"/>
  <c r="N22" i="1" s="1"/>
  <c r="M22" i="1" s="1"/>
  <c r="L18" i="1"/>
  <c r="AD18" i="1"/>
  <c r="AE18" i="1"/>
  <c r="L23" i="1"/>
  <c r="AD23" i="1"/>
  <c r="AE23" i="1"/>
  <c r="G23" i="1"/>
  <c r="N23" i="1"/>
  <c r="M23" i="1" s="1"/>
  <c r="L16" i="1"/>
  <c r="AD16" i="1"/>
  <c r="AE16" i="1"/>
  <c r="G16" i="1"/>
  <c r="N16" i="1" s="1"/>
  <c r="M16" i="1" s="1"/>
  <c r="O18" i="1"/>
  <c r="AD6" i="1"/>
  <c r="AH10" i="1"/>
  <c r="P8" i="1"/>
  <c r="L17" i="1"/>
  <c r="AD17" i="1"/>
  <c r="AE17" i="1"/>
  <c r="G17" i="1"/>
  <c r="N17" i="1"/>
  <c r="M17" i="1"/>
  <c r="G18" i="1"/>
  <c r="N18" i="1" s="1"/>
  <c r="M18" i="1" s="1"/>
  <c r="G19" i="1"/>
  <c r="N19" i="1" s="1"/>
  <c r="M19" i="1" s="1"/>
  <c r="G20" i="1"/>
  <c r="N20" i="1"/>
  <c r="M20" i="1" s="1"/>
  <c r="G21" i="1"/>
  <c r="N21" i="1"/>
  <c r="M21" i="1" s="1"/>
  <c r="G15" i="1"/>
  <c r="N15" i="1" s="1"/>
  <c r="M15" i="1" s="1"/>
  <c r="L15" i="1"/>
  <c r="O15" i="1"/>
  <c r="AD15" i="1"/>
  <c r="AE15" i="1"/>
  <c r="L20" i="1"/>
  <c r="AD20" i="1"/>
  <c r="AE20" i="1"/>
  <c r="O8" i="1"/>
  <c r="L19" i="1"/>
  <c r="O19" i="1"/>
  <c r="L21" i="1"/>
  <c r="AD21" i="1"/>
  <c r="AE21" i="1"/>
  <c r="AF21" i="1"/>
  <c r="AF16" i="1"/>
  <c r="AH16" i="1"/>
  <c r="P23" i="1"/>
  <c r="AF18" i="1"/>
  <c r="AF23" i="1"/>
  <c r="AH23" i="1"/>
  <c r="P17" i="1"/>
  <c r="O21" i="1"/>
  <c r="AF17" i="1"/>
  <c r="AH17" i="1"/>
  <c r="O16" i="1"/>
  <c r="O23" i="1"/>
  <c r="Q23" i="1"/>
  <c r="P18" i="1"/>
  <c r="Q18" i="1"/>
  <c r="S18" i="1"/>
  <c r="AF20" i="1"/>
  <c r="AG20" i="1"/>
  <c r="AF15" i="1"/>
  <c r="AH15" i="1"/>
  <c r="P21" i="1"/>
  <c r="Q21" i="1"/>
  <c r="X23" i="1"/>
  <c r="Z23" i="1"/>
  <c r="AG21" i="1"/>
  <c r="AH21" i="1"/>
  <c r="P20" i="1"/>
  <c r="O20" i="1"/>
  <c r="P19" i="1"/>
  <c r="Q19" i="1"/>
  <c r="AD19" i="1"/>
  <c r="AE19" i="1"/>
  <c r="AF19" i="1"/>
  <c r="AH18" i="1"/>
  <c r="AG18" i="1"/>
  <c r="O17" i="1"/>
  <c r="P15" i="1"/>
  <c r="X15" i="1"/>
  <c r="Z15" i="1"/>
  <c r="AG16" i="1"/>
  <c r="P16" i="1"/>
  <c r="AG17" i="1"/>
  <c r="X18" i="1"/>
  <c r="Z18" i="1"/>
  <c r="X21" i="1"/>
  <c r="Z21" i="1"/>
  <c r="AG23" i="1"/>
  <c r="X16" i="1"/>
  <c r="Z16" i="1"/>
  <c r="S23" i="1"/>
  <c r="V23" i="1"/>
  <c r="AG15" i="1"/>
  <c r="V18" i="1"/>
  <c r="AH20" i="1"/>
  <c r="S21" i="1"/>
  <c r="V21" i="1"/>
  <c r="X20" i="1"/>
  <c r="Z20" i="1"/>
  <c r="AA15" i="1" s="1"/>
  <c r="Q20" i="1"/>
  <c r="V19" i="1"/>
  <c r="S19" i="1"/>
  <c r="X19" i="1"/>
  <c r="Z19" i="1"/>
  <c r="AG19" i="1"/>
  <c r="AH19" i="1"/>
  <c r="X17" i="1"/>
  <c r="Z17" i="1"/>
  <c r="Q17" i="1"/>
  <c r="Q15" i="1"/>
  <c r="Q16" i="1"/>
  <c r="S20" i="1"/>
  <c r="T15" i="1"/>
  <c r="V20" i="1"/>
  <c r="W15" i="1" s="1"/>
  <c r="V17" i="1"/>
  <c r="S17" i="1"/>
  <c r="V15" i="1"/>
  <c r="S15" i="1"/>
  <c r="S16" i="1"/>
  <c r="V16" i="1"/>
</calcChain>
</file>

<file path=xl/sharedStrings.xml><?xml version="1.0" encoding="utf-8"?>
<sst xmlns="http://schemas.openxmlformats.org/spreadsheetml/2006/main" count="50" uniqueCount="44">
  <si>
    <t>&lt; # Of JV4 Plotters (120 Sq Ft Per Hour)</t>
  </si>
  <si>
    <t>&lt; # Of JV5 Plotters (420 Sq Ft Per Hour)</t>
  </si>
  <si>
    <t>&lt; # Of Hours per Shift</t>
  </si>
  <si>
    <t>&lt; # Of  Shifts per day</t>
  </si>
  <si>
    <t>&lt; # Efficiency assigned</t>
  </si>
  <si>
    <t>&lt; Available Minutes Per Day with above variables</t>
  </si>
  <si>
    <t>Cost &amp; Date Quoted</t>
  </si>
  <si>
    <t>&lt; Minutes Per Square Foot (120 Sq Ft Hour)</t>
  </si>
  <si>
    <t>Current Cost Per Square Inch &gt;</t>
  </si>
  <si>
    <t>Minimum Price &gt;</t>
  </si>
  <si>
    <t>&lt; Days per week</t>
  </si>
  <si>
    <t>Customer</t>
  </si>
  <si>
    <t>Style</t>
  </si>
  <si>
    <t>Description</t>
  </si>
  <si>
    <t>Date</t>
  </si>
  <si>
    <t>Size</t>
  </si>
  <si>
    <t>Garments Per Paper</t>
  </si>
  <si>
    <t>Paper - Square Inches</t>
  </si>
  <si>
    <t>Ink Area - Square Inches</t>
  </si>
  <si>
    <t>Ink Area - % Of Paper</t>
  </si>
  <si>
    <t>Paper Cost</t>
  </si>
  <si>
    <t>Ink Cost</t>
  </si>
  <si>
    <t>Total Cost</t>
  </si>
  <si>
    <t>Honduras</t>
  </si>
  <si>
    <t>PA Cost Sheet</t>
  </si>
  <si>
    <t>PPM Cost Per 1 Paper</t>
  </si>
  <si>
    <t>Square Foot</t>
  </si>
  <si>
    <t>Minutes Per Piece</t>
  </si>
  <si>
    <t>Units Per Day 1 Plotter</t>
  </si>
  <si>
    <t>Units Daily</t>
  </si>
  <si>
    <t>Units Weekly</t>
  </si>
  <si>
    <t>Mark-up %</t>
  </si>
  <si>
    <t>Price / Unit</t>
  </si>
  <si>
    <t>Average Price / Unit</t>
  </si>
  <si>
    <t>Price / Paper</t>
  </si>
  <si>
    <t>Average Price / Paper</t>
  </si>
  <si>
    <t>Length</t>
  </si>
  <si>
    <t>Width</t>
  </si>
  <si>
    <t>Total</t>
  </si>
  <si>
    <t>Plotter</t>
  </si>
  <si>
    <t>Plotters</t>
  </si>
  <si>
    <t>OVERALL PXs</t>
  </si>
  <si>
    <t>PAINTED PXs</t>
  </si>
  <si>
    <t>INK AREA OF PAPER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</si>
</sst>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.00"/>
    <numFmt numFmtId="165" formatCode="&quot;$&quot;#,##0.0000"/>
    <numFmt numFmtId="166" formatCode="&quot;$&quot;#,##0.000000"/>
    <numFmt numFmtId="167" formatCode="#,##0.0000"/>
  </numFmts>
  <fonts count="17">
    <font>
      <sz val="12"/>
      <name val="Arial"/>
    </font>
    <font>
      <sz val="12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indexed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12"/>
      <color indexed="12"/>
      <name val="Arial"/>
      <family val="2"/>
    </font>
    <font>
      <b/>
      <sz val="12"/>
      <color indexed="10"/>
      <name val="Arial"/>
      <family val="2"/>
    </font>
    <font>
      <sz val="10"/>
      <color indexed="16"/>
      <name val="Arial"/>
      <family val="2"/>
    </font>
    <font>
      <sz val="12"/>
      <color indexed="12"/>
      <name val="Arial"/>
      <family val="2"/>
    </font>
    <font>
      <sz val="12"/>
      <color indexed="10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sz val="10"/>
      <color indexed="10"/>
      <name val="Arial"/>
      <family val="2"/>
    </font>
    <font>
      <sz val="11"/>
      <name val="Arial"/>
      <family val="2"/>
    </font>
    <font>
      <b/>
      <sz val="12"/>
      <color theme="1"/>
      <name val="Calibri"/>
      <family val="2"/>
      <charset val="136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3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13"/>
        <bgColor indexed="8"/>
      </patternFill>
    </fill>
    <fill>
      <patternFill patternType="solid">
        <fgColor rgb="FFCCFFCC"/>
        <bgColor indexed="64"/>
      </patternFill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117">
    <xf numFmtId="0" fontId="0" fillId="0" borderId="0" xfId="0"/>
    <xf numFmtId="0" fontId="2" fillId="0" borderId="0" xfId="0" applyFont="1"/>
    <xf numFmtId="0" fontId="2" fillId="2" borderId="0" xfId="0" applyFont="1" applyFill="1"/>
    <xf numFmtId="0" fontId="4" fillId="0" borderId="1" xfId="0" applyFont="1" applyBorder="1" applyAlignment="1">
      <alignment horizontal="center"/>
    </xf>
    <xf numFmtId="9" fontId="4" fillId="0" borderId="1" xfId="0" applyNumberFormat="1" applyFont="1" applyBorder="1" applyAlignment="1">
      <alignment horizontal="center"/>
    </xf>
    <xf numFmtId="0" fontId="4" fillId="0" borderId="1" xfId="1" applyFont="1" applyBorder="1" applyAlignment="1">
      <alignment horizontal="center"/>
    </xf>
    <xf numFmtId="14" fontId="2" fillId="0" borderId="0" xfId="0" applyNumberFormat="1" applyFont="1"/>
    <xf numFmtId="166" fontId="4" fillId="3" borderId="0" xfId="0" applyNumberFormat="1" applyFont="1" applyFill="1"/>
    <xf numFmtId="166" fontId="2" fillId="0" borderId="0" xfId="0" applyNumberFormat="1" applyFont="1"/>
    <xf numFmtId="2" fontId="4" fillId="0" borderId="1" xfId="1" applyNumberFormat="1" applyFont="1" applyBorder="1" applyAlignment="1">
      <alignment horizontal="center"/>
    </xf>
    <xf numFmtId="0" fontId="5" fillId="0" borderId="0" xfId="0" applyFont="1" applyAlignment="1">
      <alignment horizontal="right"/>
    </xf>
    <xf numFmtId="166" fontId="4" fillId="4" borderId="1" xfId="0" applyNumberFormat="1" applyFont="1" applyFill="1" applyBorder="1" applyAlignment="1">
      <alignment horizontal="center"/>
    </xf>
    <xf numFmtId="166" fontId="4" fillId="0" borderId="1" xfId="0" applyNumberFormat="1" applyFont="1" applyBorder="1" applyAlignment="1">
      <alignment horizontal="center"/>
    </xf>
    <xf numFmtId="164" fontId="5" fillId="0" borderId="2" xfId="0" applyNumberFormat="1" applyFont="1" applyBorder="1" applyAlignment="1">
      <alignment horizontal="center"/>
    </xf>
    <xf numFmtId="0" fontId="7" fillId="0" borderId="0" xfId="0" applyFont="1" applyAlignment="1">
      <alignment horizontal="right"/>
    </xf>
    <xf numFmtId="164" fontId="7" fillId="0" borderId="2" xfId="0" applyNumberFormat="1" applyFont="1" applyBorder="1" applyAlignment="1">
      <alignment horizontal="center"/>
    </xf>
    <xf numFmtId="164" fontId="7" fillId="0" borderId="0" xfId="0" applyNumberFormat="1" applyFont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0" fillId="0" borderId="0" xfId="0" applyFont="1"/>
    <xf numFmtId="0" fontId="5" fillId="0" borderId="7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4" fontId="2" fillId="5" borderId="1" xfId="0" applyNumberFormat="1" applyFont="1" applyFill="1" applyBorder="1" applyAlignment="1">
      <alignment horizontal="center"/>
    </xf>
    <xf numFmtId="4" fontId="2" fillId="0" borderId="1" xfId="0" applyNumberFormat="1" applyFont="1" applyBorder="1" applyAlignment="1">
      <alignment horizontal="center"/>
    </xf>
    <xf numFmtId="10" fontId="2" fillId="0" borderId="1" xfId="0" applyNumberFormat="1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4" fontId="2" fillId="0" borderId="9" xfId="0" applyNumberFormat="1" applyFont="1" applyBorder="1" applyAlignment="1">
      <alignment horizontal="center"/>
    </xf>
    <xf numFmtId="165" fontId="12" fillId="0" borderId="1" xfId="0" applyNumberFormat="1" applyFont="1" applyBorder="1" applyAlignment="1">
      <alignment horizontal="center"/>
    </xf>
    <xf numFmtId="164" fontId="13" fillId="0" borderId="10" xfId="0" applyNumberFormat="1" applyFont="1" applyBorder="1" applyAlignment="1">
      <alignment horizontal="center"/>
    </xf>
    <xf numFmtId="165" fontId="14" fillId="0" borderId="1" xfId="0" applyNumberFormat="1" applyFont="1" applyBorder="1" applyAlignment="1">
      <alignment horizontal="center"/>
    </xf>
    <xf numFmtId="167" fontId="2" fillId="0" borderId="1" xfId="0" applyNumberFormat="1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3" fontId="2" fillId="0" borderId="1" xfId="0" applyNumberFormat="1" applyFont="1" applyBorder="1" applyAlignment="1">
      <alignment horizontal="center"/>
    </xf>
    <xf numFmtId="165" fontId="2" fillId="3" borderId="1" xfId="0" applyNumberFormat="1" applyFont="1" applyFill="1" applyBorder="1" applyAlignment="1">
      <alignment horizontal="center"/>
    </xf>
    <xf numFmtId="14" fontId="7" fillId="0" borderId="10" xfId="0" applyNumberFormat="1" applyFont="1" applyBorder="1" applyAlignment="1">
      <alignment horizontal="center" vertical="center"/>
    </xf>
    <xf numFmtId="164" fontId="7" fillId="0" borderId="10" xfId="0" applyNumberFormat="1" applyFont="1" applyBorder="1" applyAlignment="1">
      <alignment horizontal="center" vertical="center"/>
    </xf>
    <xf numFmtId="1" fontId="2" fillId="5" borderId="1" xfId="0" applyNumberFormat="1" applyFont="1" applyFill="1" applyBorder="1" applyAlignment="1">
      <alignment horizontal="center"/>
    </xf>
    <xf numFmtId="0" fontId="2" fillId="0" borderId="8" xfId="0" applyFont="1" applyBorder="1" applyAlignment="1">
      <alignment horizontal="center"/>
    </xf>
    <xf numFmtId="10" fontId="2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/>
    <xf numFmtId="0" fontId="5" fillId="0" borderId="9" xfId="0" applyFont="1" applyBorder="1" applyAlignment="1">
      <alignment horizontal="center" vertical="center" wrapText="1"/>
    </xf>
    <xf numFmtId="0" fontId="0" fillId="0" borderId="9" xfId="0" applyBorder="1"/>
    <xf numFmtId="2" fontId="5" fillId="0" borderId="9" xfId="1" applyNumberFormat="1" applyFont="1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2" fontId="5" fillId="0" borderId="9" xfId="1" applyNumberFormat="1" applyFont="1" applyBorder="1" applyAlignment="1">
      <alignment horizontal="left" shrinkToFit="1"/>
    </xf>
    <xf numFmtId="0" fontId="0" fillId="0" borderId="11" xfId="0" applyBorder="1" applyAlignment="1">
      <alignment horizontal="left" shrinkToFit="1"/>
    </xf>
    <xf numFmtId="0" fontId="0" fillId="0" borderId="12" xfId="0" applyBorder="1" applyAlignment="1">
      <alignment horizontal="left" shrinkToFit="1"/>
    </xf>
    <xf numFmtId="10" fontId="10" fillId="0" borderId="13" xfId="0" applyNumberFormat="1" applyFont="1" applyBorder="1" applyAlignment="1">
      <alignment horizontal="center" vertical="center" textRotation="135"/>
    </xf>
    <xf numFmtId="10" fontId="10" fillId="0" borderId="14" xfId="0" applyNumberFormat="1" applyFont="1" applyBorder="1" applyAlignment="1">
      <alignment horizontal="center" vertical="center" textRotation="135"/>
    </xf>
    <xf numFmtId="0" fontId="10" fillId="0" borderId="14" xfId="0" applyFont="1" applyBorder="1" applyAlignment="1">
      <alignment horizontal="center" vertical="center" textRotation="135"/>
    </xf>
    <xf numFmtId="165" fontId="8" fillId="0" borderId="17" xfId="0" applyNumberFormat="1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 wrapText="1"/>
    </xf>
    <xf numFmtId="0" fontId="8" fillId="0" borderId="19" xfId="0" applyFont="1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10" fillId="0" borderId="8" xfId="0" applyFont="1" applyBorder="1"/>
    <xf numFmtId="0" fontId="5" fillId="0" borderId="15" xfId="0" applyFont="1" applyBorder="1" applyAlignment="1">
      <alignment horizontal="center" vertical="center" wrapText="1"/>
    </xf>
    <xf numFmtId="0" fontId="0" fillId="0" borderId="21" xfId="0" applyBorder="1" applyAlignment="1">
      <alignment wrapText="1"/>
    </xf>
    <xf numFmtId="0" fontId="7" fillId="0" borderId="13" xfId="0" applyFont="1" applyBorder="1" applyAlignment="1">
      <alignment horizontal="center" vertical="center" wrapText="1"/>
    </xf>
    <xf numFmtId="0" fontId="10" fillId="0" borderId="22" xfId="0" applyFont="1" applyBorder="1"/>
    <xf numFmtId="0" fontId="8" fillId="0" borderId="17" xfId="0" applyFont="1" applyBorder="1" applyAlignment="1">
      <alignment horizontal="center" vertical="center" wrapText="1"/>
    </xf>
    <xf numFmtId="0" fontId="11" fillId="0" borderId="17" xfId="0" applyFont="1" applyBorder="1"/>
    <xf numFmtId="0" fontId="2" fillId="6" borderId="0" xfId="0" applyFont="1" applyFill="1"/>
    <xf numFmtId="0" fontId="6" fillId="0" borderId="26" xfId="0" applyFont="1" applyBorder="1" applyAlignment="1">
      <alignment horizontal="center" vertical="center" wrapText="1"/>
    </xf>
    <xf numFmtId="0" fontId="5" fillId="0" borderId="27" xfId="0" applyFont="1" applyBorder="1" applyAlignment="1">
      <alignment horizontal="center" vertical="center" wrapText="1"/>
    </xf>
    <xf numFmtId="0" fontId="7" fillId="0" borderId="23" xfId="0" applyFont="1" applyBorder="1" applyAlignment="1">
      <alignment horizontal="center" vertical="center" wrapText="1"/>
    </xf>
    <xf numFmtId="0" fontId="7" fillId="0" borderId="24" xfId="0" applyFont="1" applyBorder="1" applyAlignment="1">
      <alignment horizontal="center" vertical="center" wrapText="1"/>
    </xf>
    <xf numFmtId="0" fontId="7" fillId="0" borderId="25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11" fillId="0" borderId="1" xfId="0" applyFont="1" applyBorder="1"/>
    <xf numFmtId="0" fontId="9" fillId="6" borderId="13" xfId="0" applyFont="1" applyFill="1" applyBorder="1" applyAlignment="1">
      <alignment wrapText="1"/>
    </xf>
    <xf numFmtId="0" fontId="9" fillId="6" borderId="14" xfId="0" applyFont="1" applyFill="1" applyBorder="1" applyAlignment="1">
      <alignment wrapText="1"/>
    </xf>
    <xf numFmtId="0" fontId="2" fillId="6" borderId="9" xfId="0" applyFont="1" applyFill="1" applyBorder="1"/>
    <xf numFmtId="0" fontId="2" fillId="6" borderId="11" xfId="0" applyFont="1" applyFill="1" applyBorder="1"/>
    <xf numFmtId="0" fontId="2" fillId="6" borderId="12" xfId="0" applyFont="1" applyFill="1" applyBorder="1"/>
    <xf numFmtId="10" fontId="1" fillId="0" borderId="13" xfId="0" applyNumberFormat="1" applyFont="1" applyBorder="1" applyAlignment="1">
      <alignment horizontal="center" vertical="center" textRotation="133"/>
    </xf>
    <xf numFmtId="10" fontId="1" fillId="0" borderId="14" xfId="0" applyNumberFormat="1" applyFont="1" applyBorder="1" applyAlignment="1">
      <alignment horizontal="center" vertical="center" textRotation="133"/>
    </xf>
    <xf numFmtId="0" fontId="1" fillId="0" borderId="14" xfId="0" applyFont="1" applyBorder="1" applyAlignment="1">
      <alignment horizontal="center" vertical="center" textRotation="133"/>
    </xf>
    <xf numFmtId="10" fontId="11" fillId="0" borderId="1" xfId="0" applyNumberFormat="1" applyFont="1" applyBorder="1" applyAlignment="1">
      <alignment horizontal="center" vertical="center" textRotation="135"/>
    </xf>
    <xf numFmtId="0" fontId="11" fillId="0" borderId="1" xfId="0" applyFont="1" applyBorder="1" applyAlignment="1">
      <alignment horizontal="center" vertical="center" textRotation="135"/>
    </xf>
    <xf numFmtId="0" fontId="15" fillId="0" borderId="4" xfId="0" applyFont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 wrapText="1"/>
    </xf>
    <xf numFmtId="0" fontId="0" fillId="6" borderId="13" xfId="0" applyFill="1" applyBorder="1"/>
    <xf numFmtId="0" fontId="0" fillId="6" borderId="14" xfId="0" applyFill="1" applyBorder="1"/>
    <xf numFmtId="0" fontId="5" fillId="0" borderId="1" xfId="0" applyFont="1" applyBorder="1" applyAlignment="1">
      <alignment horizontal="center" vertical="center"/>
    </xf>
    <xf numFmtId="14" fontId="2" fillId="7" borderId="4" xfId="0" applyNumberFormat="1" applyFont="1" applyFill="1" applyBorder="1" applyAlignment="1">
      <alignment horizontal="center" vertical="center"/>
    </xf>
    <xf numFmtId="14" fontId="2" fillId="7" borderId="6" xfId="0" applyNumberFormat="1" applyFont="1" applyFill="1" applyBorder="1" applyAlignment="1">
      <alignment horizontal="center" vertical="center"/>
    </xf>
    <xf numFmtId="165" fontId="7" fillId="0" borderId="15" xfId="0" applyNumberFormat="1" applyFont="1" applyBorder="1" applyAlignment="1">
      <alignment horizontal="center" vertical="center"/>
    </xf>
    <xf numFmtId="165" fontId="7" fillId="0" borderId="16" xfId="0" applyNumberFormat="1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 wrapText="1"/>
    </xf>
    <xf numFmtId="0" fontId="11" fillId="0" borderId="10" xfId="0" applyFont="1" applyBorder="1"/>
    <xf numFmtId="0" fontId="7" fillId="0" borderId="15" xfId="0" applyFont="1" applyBorder="1" applyAlignment="1">
      <alignment horizontal="center" vertical="center" wrapText="1"/>
    </xf>
    <xf numFmtId="0" fontId="10" fillId="0" borderId="21" xfId="0" applyFont="1" applyBorder="1"/>
    <xf numFmtId="0" fontId="5" fillId="0" borderId="23" xfId="0" applyFont="1" applyBorder="1" applyAlignment="1">
      <alignment horizontal="center" vertical="center" wrapText="1"/>
    </xf>
    <xf numFmtId="0" fontId="5" fillId="0" borderId="24" xfId="0" applyFont="1" applyBorder="1" applyAlignment="1">
      <alignment horizontal="center" vertical="center" wrapText="1"/>
    </xf>
    <xf numFmtId="0" fontId="5" fillId="0" borderId="25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0" fillId="0" borderId="8" xfId="0" applyBorder="1"/>
    <xf numFmtId="0" fontId="5" fillId="0" borderId="13" xfId="0" applyFont="1" applyBorder="1" applyAlignment="1">
      <alignment horizontal="center" vertical="center" wrapText="1"/>
    </xf>
    <xf numFmtId="0" fontId="0" fillId="0" borderId="22" xfId="0" applyBorder="1"/>
    <xf numFmtId="0" fontId="16" fillId="8" borderId="4" xfId="0" applyFont="1" applyFill="1" applyBorder="1" applyAlignment="1">
      <alignment horizontal="center" vertical="center" wrapText="1"/>
    </xf>
    <xf numFmtId="0" fontId="16" fillId="8" borderId="6" xfId="0" applyFont="1" applyFill="1" applyBorder="1" applyAlignment="1">
      <alignment horizontal="center" vertical="center" wrapText="1"/>
    </xf>
    <xf numFmtId="0" fontId="16" fillId="8" borderId="8" xfId="0" applyFont="1" applyFill="1" applyBorder="1" applyAlignment="1">
      <alignment horizontal="center" vertical="center" wrapText="1"/>
    </xf>
    <xf numFmtId="0" fontId="16" fillId="9" borderId="4" xfId="0" applyFont="1" applyFill="1" applyBorder="1" applyAlignment="1">
      <alignment horizontal="center" vertical="center" wrapText="1"/>
    </xf>
    <xf numFmtId="0" fontId="16" fillId="9" borderId="6" xfId="0" applyFont="1" applyFill="1" applyBorder="1" applyAlignment="1">
      <alignment horizontal="center" vertical="center" wrapText="1"/>
    </xf>
    <xf numFmtId="0" fontId="16" fillId="9" borderId="8" xfId="0" applyFont="1" applyFill="1" applyBorder="1" applyAlignment="1">
      <alignment horizontal="center" vertical="center" wrapText="1"/>
    </xf>
    <xf numFmtId="165" fontId="5" fillId="0" borderId="15" xfId="0" applyNumberFormat="1" applyFont="1" applyBorder="1" applyAlignment="1">
      <alignment horizontal="center" vertical="center"/>
    </xf>
    <xf numFmtId="165" fontId="5" fillId="0" borderId="16" xfId="0" applyNumberFormat="1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</cellXfs>
  <cellStyles count="2">
    <cellStyle name="Normal" xfId="0" builtinId="0"/>
    <cellStyle name="Normal_consumo de tinta y papel por stilo" xfId="1" xr:uid="{299B3DE7-28AB-1B4E-B919-49859102C5BE}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olumes/El%20Baron/Public%20Files/JB@ez/Digital%20Cost/802303%20Basketball/file/S/New%20Holland/Development/Digital%20Paper/Digital%20Paper%20Cost%20Calculation%202007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ig Sub Paper Cost  5-11-06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F95643-A759-6240-A937-06565ADA8980}">
  <dimension ref="A1:AH24"/>
  <sheetViews>
    <sheetView tabSelected="1" zoomScale="120" zoomScaleNormal="120" workbookViewId="0">
      <pane xSplit="9" ySplit="11" topLeftCell="J20" activePane="bottomRight" state="frozen"/>
      <selection pane="topRight" activeCell="G1" sqref="G1"/>
      <selection pane="bottomLeft" activeCell="A8" sqref="A8"/>
      <selection pane="bottomRight" activeCell="H26" sqref="H26"/>
    </sheetView>
  </sheetViews>
  <sheetFormatPr baseColWidth="10" defaultColWidth="11.5546875" defaultRowHeight="12.75"/>
  <cols>
    <col min="1" max="1" width="10.6640625" style="1" customWidth="1"/>
    <col min="2" max="2" width="8.44140625" style="1" customWidth="1"/>
    <col min="3" max="3" width="22.33203125" style="1" customWidth="1"/>
    <col min="4" max="4" width="8.5546875" style="1" customWidth="1"/>
    <col min="5" max="6" width="9.5546875" style="1" customWidth="1"/>
    <col min="7" max="7" width="8.5546875" style="1" customWidth="1"/>
    <col min="8" max="8" width="11.33203125" style="1" customWidth="1"/>
    <col min="9" max="9" width="9" style="1" customWidth="1"/>
    <col min="10" max="10" width="7.5546875" style="1" customWidth="1"/>
    <col min="11" max="11" width="7" style="1" customWidth="1"/>
    <col min="12" max="12" width="10.5546875" style="1" customWidth="1"/>
    <col min="13" max="14" width="11.5546875" style="1" customWidth="1"/>
    <col min="15" max="15" width="10.109375" style="1" bestFit="1" customWidth="1"/>
    <col min="16" max="16" width="7.88671875" style="1" bestFit="1" customWidth="1"/>
    <col min="17" max="17" width="6.109375" style="1" customWidth="1"/>
    <col min="18" max="18" width="7.88671875" style="1" customWidth="1"/>
    <col min="19" max="19" width="7.5546875" style="1" customWidth="1"/>
    <col min="20" max="20" width="10.6640625" style="1" customWidth="1"/>
    <col min="21" max="22" width="11.5546875" style="1" customWidth="1"/>
    <col min="23" max="23" width="10.6640625" style="1" customWidth="1"/>
    <col min="24" max="24" width="6" style="1" customWidth="1"/>
    <col min="25" max="26" width="11.5546875" style="1" customWidth="1"/>
    <col min="27" max="27" width="11.6640625" style="1" customWidth="1"/>
    <col min="28" max="28" width="12.33203125" style="1" customWidth="1"/>
    <col min="29" max="29" width="0.88671875" style="1" customWidth="1"/>
    <col min="30" max="30" width="7.6640625" style="1" customWidth="1"/>
    <col min="31" max="32" width="11.5546875" style="1" customWidth="1"/>
    <col min="33" max="33" width="10.109375" style="1" bestFit="1" customWidth="1"/>
    <col min="34" max="34" width="12" style="1" bestFit="1" customWidth="1"/>
    <col min="35" max="16384" width="11.5546875" style="1"/>
  </cols>
  <sheetData>
    <row r="1" spans="1:34" ht="16.5" customHeight="1">
      <c r="AC1" s="2"/>
      <c r="AD1" s="3">
        <v>4</v>
      </c>
      <c r="AE1" s="47" t="s">
        <v>0</v>
      </c>
      <c r="AF1" s="48"/>
      <c r="AG1" s="48"/>
      <c r="AH1" s="49"/>
    </row>
    <row r="2" spans="1:34" ht="16.5" customHeight="1">
      <c r="AC2" s="2"/>
      <c r="AD2" s="3">
        <v>3</v>
      </c>
      <c r="AE2" s="47" t="s">
        <v>1</v>
      </c>
      <c r="AF2" s="48"/>
      <c r="AG2" s="48"/>
      <c r="AH2" s="49"/>
    </row>
    <row r="3" spans="1:34" ht="16.5" customHeight="1">
      <c r="AC3" s="2"/>
      <c r="AD3" s="3">
        <v>9</v>
      </c>
      <c r="AE3" s="47" t="s">
        <v>2</v>
      </c>
      <c r="AF3" s="48"/>
      <c r="AG3" s="48"/>
      <c r="AH3" s="49"/>
    </row>
    <row r="4" spans="1:34" ht="15.75">
      <c r="AC4" s="69"/>
      <c r="AD4" s="3">
        <v>2</v>
      </c>
      <c r="AE4" s="47" t="s">
        <v>3</v>
      </c>
      <c r="AF4" s="48"/>
      <c r="AG4" s="48"/>
      <c r="AH4" s="49"/>
    </row>
    <row r="5" spans="1:34" ht="15.75">
      <c r="AC5" s="69"/>
      <c r="AD5" s="4">
        <v>0.8</v>
      </c>
      <c r="AE5" s="47" t="s">
        <v>4</v>
      </c>
      <c r="AF5" s="48"/>
      <c r="AG5" s="48"/>
      <c r="AH5" s="49"/>
    </row>
    <row r="6" spans="1:34" ht="16.5" thickBot="1">
      <c r="AC6" s="69"/>
      <c r="AD6" s="5">
        <f>((AD3*AD5)*60)*AD4</f>
        <v>864</v>
      </c>
      <c r="AE6" s="50" t="s">
        <v>5</v>
      </c>
      <c r="AF6" s="51"/>
      <c r="AG6" s="51"/>
      <c r="AH6" s="52"/>
    </row>
    <row r="7" spans="1:34" ht="16.5" thickBot="1">
      <c r="N7" s="6">
        <v>43787</v>
      </c>
      <c r="O7" s="7">
        <v>5.6999999999999998E-4</v>
      </c>
      <c r="P7" s="8"/>
      <c r="AB7" s="70" t="s">
        <v>6</v>
      </c>
      <c r="AC7" s="69"/>
      <c r="AD7" s="9">
        <v>0.6</v>
      </c>
      <c r="AE7" s="47" t="s">
        <v>7</v>
      </c>
      <c r="AF7" s="48"/>
      <c r="AG7" s="48"/>
      <c r="AH7" s="49"/>
    </row>
    <row r="8" spans="1:34" ht="17.25" thickTop="1" thickBot="1">
      <c r="N8" s="10" t="s">
        <v>8</v>
      </c>
      <c r="O8" s="11">
        <f>'[1]Dig Sub Paper Cost  5-11-06'!$F$24</f>
        <v>5.5580201404864223E-4</v>
      </c>
      <c r="P8" s="12">
        <f>('[1]Dig Sub Paper Cost  5-11-06'!$F$23)*1</f>
        <v>5.7428127856949185E-4</v>
      </c>
      <c r="S8" s="10" t="s">
        <v>9</v>
      </c>
      <c r="T8" s="13">
        <v>1.5</v>
      </c>
      <c r="V8" s="14" t="s">
        <v>9</v>
      </c>
      <c r="W8" s="15">
        <v>1.75</v>
      </c>
      <c r="X8" s="16"/>
      <c r="Y8" s="16"/>
      <c r="Z8" s="16"/>
      <c r="AA8" s="16"/>
      <c r="AB8" s="71"/>
      <c r="AC8" s="69"/>
      <c r="AD8" s="3">
        <v>5</v>
      </c>
      <c r="AE8" s="47" t="s">
        <v>10</v>
      </c>
      <c r="AF8" s="48"/>
      <c r="AG8" s="48"/>
      <c r="AH8" s="49"/>
    </row>
    <row r="9" spans="1:34" ht="15.75" customHeight="1" thickTop="1">
      <c r="A9" s="43" t="s">
        <v>11</v>
      </c>
      <c r="B9" s="43" t="s">
        <v>12</v>
      </c>
      <c r="C9" s="43" t="s">
        <v>13</v>
      </c>
      <c r="D9" s="43" t="s">
        <v>14</v>
      </c>
      <c r="E9" s="108" t="s">
        <v>41</v>
      </c>
      <c r="F9" s="108" t="s">
        <v>42</v>
      </c>
      <c r="G9" s="111" t="s">
        <v>43</v>
      </c>
      <c r="H9" s="43" t="s">
        <v>15</v>
      </c>
      <c r="I9" s="43" t="s">
        <v>16</v>
      </c>
      <c r="J9" s="91" t="s">
        <v>17</v>
      </c>
      <c r="K9" s="44"/>
      <c r="L9" s="44"/>
      <c r="M9" s="43" t="s">
        <v>18</v>
      </c>
      <c r="N9" s="43" t="s">
        <v>19</v>
      </c>
      <c r="O9" s="43" t="s">
        <v>20</v>
      </c>
      <c r="P9" s="43" t="s">
        <v>21</v>
      </c>
      <c r="Q9" s="45" t="s">
        <v>22</v>
      </c>
      <c r="R9" s="101" t="s">
        <v>23</v>
      </c>
      <c r="S9" s="102"/>
      <c r="T9" s="103"/>
      <c r="U9" s="72" t="s">
        <v>24</v>
      </c>
      <c r="V9" s="73"/>
      <c r="W9" s="74"/>
      <c r="X9" s="58" t="s">
        <v>25</v>
      </c>
      <c r="Y9" s="59"/>
      <c r="Z9" s="59"/>
      <c r="AA9" s="60"/>
      <c r="AB9" s="17"/>
      <c r="AC9" s="77"/>
      <c r="AD9" s="43" t="s">
        <v>26</v>
      </c>
      <c r="AE9" s="43" t="s">
        <v>27</v>
      </c>
      <c r="AF9" s="43" t="s">
        <v>28</v>
      </c>
      <c r="AG9" s="18" t="s">
        <v>29</v>
      </c>
      <c r="AH9" s="19" t="s">
        <v>30</v>
      </c>
    </row>
    <row r="10" spans="1:34" ht="15.75" customHeight="1">
      <c r="A10" s="44"/>
      <c r="B10" s="44"/>
      <c r="C10" s="44"/>
      <c r="D10" s="44"/>
      <c r="E10" s="109"/>
      <c r="F10" s="109"/>
      <c r="G10" s="112"/>
      <c r="H10" s="44"/>
      <c r="I10" s="44"/>
      <c r="J10" s="44"/>
      <c r="K10" s="44"/>
      <c r="L10" s="44"/>
      <c r="M10" s="44"/>
      <c r="N10" s="44"/>
      <c r="O10" s="44"/>
      <c r="P10" s="44"/>
      <c r="Q10" s="46"/>
      <c r="R10" s="106" t="s">
        <v>31</v>
      </c>
      <c r="S10" s="104" t="s">
        <v>32</v>
      </c>
      <c r="T10" s="63" t="s">
        <v>33</v>
      </c>
      <c r="U10" s="65" t="s">
        <v>31</v>
      </c>
      <c r="V10" s="61" t="s">
        <v>32</v>
      </c>
      <c r="W10" s="99" t="s">
        <v>33</v>
      </c>
      <c r="X10" s="97" t="s">
        <v>22</v>
      </c>
      <c r="Y10" s="75" t="s">
        <v>31</v>
      </c>
      <c r="Z10" s="75" t="s">
        <v>34</v>
      </c>
      <c r="AA10" s="67" t="s">
        <v>35</v>
      </c>
      <c r="AB10" s="17"/>
      <c r="AC10" s="78"/>
      <c r="AD10" s="44"/>
      <c r="AE10" s="44"/>
      <c r="AF10" s="44"/>
      <c r="AG10" s="20">
        <v>4</v>
      </c>
      <c r="AH10" s="21">
        <f>AG10</f>
        <v>4</v>
      </c>
    </row>
    <row r="11" spans="1:34" ht="15.75">
      <c r="A11" s="44"/>
      <c r="B11" s="44"/>
      <c r="C11" s="44"/>
      <c r="D11" s="44"/>
      <c r="E11" s="110"/>
      <c r="F11" s="110"/>
      <c r="G11" s="113"/>
      <c r="H11" s="44"/>
      <c r="I11" s="44"/>
      <c r="J11" s="22" t="s">
        <v>36</v>
      </c>
      <c r="K11" s="22" t="s">
        <v>37</v>
      </c>
      <c r="L11" s="22" t="s">
        <v>38</v>
      </c>
      <c r="M11" s="44"/>
      <c r="N11" s="44"/>
      <c r="O11" s="44"/>
      <c r="P11" s="44"/>
      <c r="Q11" s="46"/>
      <c r="R11" s="107"/>
      <c r="S11" s="105"/>
      <c r="T11" s="64"/>
      <c r="U11" s="66"/>
      <c r="V11" s="62"/>
      <c r="W11" s="100"/>
      <c r="X11" s="98"/>
      <c r="Y11" s="76"/>
      <c r="Z11" s="76"/>
      <c r="AA11" s="68"/>
      <c r="AB11" s="23"/>
      <c r="AC11" s="78"/>
      <c r="AD11" s="44"/>
      <c r="AE11" s="44"/>
      <c r="AF11" s="44"/>
      <c r="AG11" s="24" t="s">
        <v>39</v>
      </c>
      <c r="AH11" s="25" t="s">
        <v>40</v>
      </c>
    </row>
    <row r="12" spans="1:34" ht="12.75" customHeight="1"/>
    <row r="14" spans="1:34" ht="6" customHeight="1">
      <c r="A14" s="79"/>
      <c r="B14" s="80"/>
      <c r="C14" s="80"/>
      <c r="D14" s="80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0"/>
      <c r="Q14" s="80"/>
      <c r="R14" s="80"/>
      <c r="S14" s="80"/>
      <c r="T14" s="80"/>
      <c r="U14" s="80"/>
      <c r="V14" s="80"/>
      <c r="W14" s="80"/>
      <c r="X14" s="80"/>
      <c r="Y14" s="80"/>
      <c r="Z14" s="80"/>
      <c r="AA14" s="80"/>
      <c r="AB14" s="80"/>
      <c r="AC14" s="80"/>
      <c r="AD14" s="80"/>
      <c r="AE14" s="80"/>
      <c r="AF14" s="80"/>
      <c r="AG14" s="80"/>
      <c r="AH14" s="81"/>
    </row>
    <row r="15" spans="1:34" ht="12.75" customHeight="1">
      <c r="A15" s="87"/>
      <c r="B15" s="87"/>
      <c r="C15" s="87"/>
      <c r="D15" s="92"/>
      <c r="G15" s="42" t="e">
        <f t="shared" ref="G15:G21" si="0">SUM(F15/E15)</f>
        <v>#DIV/0!</v>
      </c>
      <c r="H15" s="41"/>
      <c r="I15" s="40">
        <v>1</v>
      </c>
      <c r="K15" s="26">
        <v>64.25</v>
      </c>
      <c r="L15" s="27" t="str">
        <f t="shared" ref="L15:L21" si="1">IF(J15=0,"",(J15*K15))</f>
        <v/>
      </c>
      <c r="M15" s="26" t="e">
        <f t="shared" ref="M15:M21" si="2">N15*L15</f>
        <v>#DIV/0!</v>
      </c>
      <c r="N15" s="28" t="e">
        <f t="shared" ref="N15:N23" si="3">0.1+$G15</f>
        <v>#DIV/0!</v>
      </c>
      <c r="O15" s="37" t="str">
        <f t="shared" ref="O15:O21" si="4">IF(J15=0,"",(L15*$O$7))</f>
        <v/>
      </c>
      <c r="P15" s="29" t="str">
        <f t="shared" ref="P15:P21" si="5">IF(J15=0,"",(M15*$P$8))</f>
        <v/>
      </c>
      <c r="Q15" s="30" t="str">
        <f t="shared" ref="Q15:Q21" si="6">IF(J15=0,"",(O15+P15)/I15)</f>
        <v/>
      </c>
      <c r="R15" s="82">
        <v>1.5</v>
      </c>
      <c r="S15" s="29" t="str">
        <f>IF(J15=0,"",(Q15*R15)+Q15)</f>
        <v/>
      </c>
      <c r="T15" s="114" t="e">
        <f>IF(AND(S20="",S21="",#REF!="",#REF!="",#REF!="",#REF!=""),AVERAGE(S15:S19),AVERAGE(S20:S23))</f>
        <v>#REF!</v>
      </c>
      <c r="U15" s="53">
        <v>1.75</v>
      </c>
      <c r="V15" s="31" t="str">
        <f>IF(J15=0,"",(Q15*U15)+Q15)</f>
        <v/>
      </c>
      <c r="W15" s="94" t="e">
        <f>IF(AND(V20="",V21="",#REF!="",#REF!="",#REF!="",#REF!=""),AVERAGE(V15:V19),AVERAGE(V20:V23))</f>
        <v>#REF!</v>
      </c>
      <c r="X15" s="32" t="str">
        <f t="shared" ref="X15:X21" si="7">IF(J15=0,"",(O15+P15))</f>
        <v/>
      </c>
      <c r="Y15" s="85">
        <v>1.75</v>
      </c>
      <c r="Z15" s="33" t="str">
        <f>IF(J15=0,"",(X15*Y15)+X15)</f>
        <v/>
      </c>
      <c r="AA15" s="56" t="e">
        <f>IF(AND(Z20="",Z21="",#REF!="",#REF!="",#REF!="",#REF!=""),AVERAGE(Z15:Z19),AVERAGE(Z20:Z23))</f>
        <v>#REF!</v>
      </c>
      <c r="AB15" s="38"/>
      <c r="AC15" s="89"/>
      <c r="AD15" s="34" t="str">
        <f t="shared" ref="AD15:AD21" si="8">IF(J15=0,"",(L15/144))</f>
        <v/>
      </c>
      <c r="AE15" s="35" t="str">
        <f t="shared" ref="AE15:AE21" si="9">IF(J15=0,"",(AD15*$AD$7))</f>
        <v/>
      </c>
      <c r="AF15" s="36" t="str">
        <f t="shared" ref="AF15:AF21" si="10">IF(J15=0,"",($AD$6/AE15))</f>
        <v/>
      </c>
      <c r="AG15" s="36" t="str">
        <f t="shared" ref="AG15:AG21" si="11">IF(J15=0,"",AF15*$AG$10)</f>
        <v/>
      </c>
      <c r="AH15" s="36" t="e">
        <f>IF(J15=0,"",AF15*$AH$10)*$AD$8</f>
        <v>#VALUE!</v>
      </c>
    </row>
    <row r="16" spans="1:34" ht="12.75" customHeight="1">
      <c r="A16" s="88"/>
      <c r="B16" s="88"/>
      <c r="C16" s="88"/>
      <c r="D16" s="93"/>
      <c r="G16" s="42" t="e">
        <f>SUM(F16/E16)</f>
        <v>#DIV/0!</v>
      </c>
      <c r="H16" s="41"/>
      <c r="I16" s="40">
        <v>1</v>
      </c>
      <c r="K16" s="26">
        <v>64.25</v>
      </c>
      <c r="L16" s="27" t="str">
        <f>IF(J16=0,"",(J16*K16))</f>
        <v/>
      </c>
      <c r="M16" s="26" t="e">
        <f>N16*L16</f>
        <v>#DIV/0!</v>
      </c>
      <c r="N16" s="28" t="e">
        <f t="shared" si="3"/>
        <v>#DIV/0!</v>
      </c>
      <c r="O16" s="37" t="str">
        <f>IF(J16=0,"",(L16*$O$7))</f>
        <v/>
      </c>
      <c r="P16" s="29" t="str">
        <f>IF(J16=0,"",(M16*$P$8))</f>
        <v/>
      </c>
      <c r="Q16" s="30" t="str">
        <f>IF(J16=0,"",(O16+P16)/I16)</f>
        <v/>
      </c>
      <c r="R16" s="83"/>
      <c r="S16" s="29" t="str">
        <f>IF(J16=0,"",(Q16*R16)+Q16)</f>
        <v/>
      </c>
      <c r="T16" s="115"/>
      <c r="U16" s="54"/>
      <c r="V16" s="31" t="str">
        <f>IF(J16=0,"",(Q16*U16)+Q16)</f>
        <v/>
      </c>
      <c r="W16" s="95"/>
      <c r="X16" s="32" t="str">
        <f>IF(J16=0,"",(O16+P16))</f>
        <v/>
      </c>
      <c r="Y16" s="85"/>
      <c r="Z16" s="33" t="str">
        <f>IF(J16=0,"",(X16*Y16)+X16)</f>
        <v/>
      </c>
      <c r="AA16" s="56"/>
      <c r="AB16" s="38"/>
      <c r="AC16" s="90"/>
      <c r="AD16" s="34" t="str">
        <f>IF(J16=0,"",(L16/144))</f>
        <v/>
      </c>
      <c r="AE16" s="35" t="str">
        <f>IF(J16=0,"",(AD16*$AD$7))</f>
        <v/>
      </c>
      <c r="AF16" s="36" t="str">
        <f>IF(J16=0,"",($AD$6/AE16))</f>
        <v/>
      </c>
      <c r="AG16" s="36" t="str">
        <f>IF(J16=0,"",AF16*$AG$10)</f>
        <v/>
      </c>
      <c r="AH16" s="36" t="e">
        <f>IF(J16=0,"",AF16*$AH$10)*$AD$8</f>
        <v>#VALUE!</v>
      </c>
    </row>
    <row r="17" spans="1:34" ht="12.75" customHeight="1">
      <c r="A17" s="88"/>
      <c r="B17" s="88"/>
      <c r="C17" s="88"/>
      <c r="D17" s="93"/>
      <c r="G17" s="42" t="e">
        <f>SUM(F17/E17)</f>
        <v>#DIV/0!</v>
      </c>
      <c r="H17" s="41"/>
      <c r="I17" s="40">
        <v>1</v>
      </c>
      <c r="K17" s="26">
        <v>64.25</v>
      </c>
      <c r="L17" s="27" t="str">
        <f>IF(J17=0,"",(J17*K17))</f>
        <v/>
      </c>
      <c r="M17" s="26" t="e">
        <f>N17*L17</f>
        <v>#DIV/0!</v>
      </c>
      <c r="N17" s="28" t="e">
        <f t="shared" si="3"/>
        <v>#DIV/0!</v>
      </c>
      <c r="O17" s="37" t="str">
        <f>IF(J17=0,"",(L17*$O$7))</f>
        <v/>
      </c>
      <c r="P17" s="29" t="str">
        <f>IF(J17=0,"",(M17*$P$8))</f>
        <v/>
      </c>
      <c r="Q17" s="30" t="str">
        <f>IF(J17=0,"",(O17+P17)/I17)</f>
        <v/>
      </c>
      <c r="R17" s="83"/>
      <c r="S17" s="29" t="str">
        <f>IF(J17=0,"",(Q17*R17)+Q17)</f>
        <v/>
      </c>
      <c r="T17" s="115"/>
      <c r="U17" s="54"/>
      <c r="V17" s="31" t="str">
        <f>IF(J17=0,"",(Q17*U17)+Q17)</f>
        <v/>
      </c>
      <c r="W17" s="95"/>
      <c r="X17" s="32" t="str">
        <f>IF(J17=0,"",(O17+P17))</f>
        <v/>
      </c>
      <c r="Y17" s="85"/>
      <c r="Z17" s="33" t="str">
        <f>IF(J17=0,"",(X17*Y17)+X17)</f>
        <v/>
      </c>
      <c r="AA17" s="56"/>
      <c r="AB17" s="38"/>
      <c r="AC17" s="90"/>
      <c r="AD17" s="34" t="str">
        <f>IF(J17=0,"",(L17/144))</f>
        <v/>
      </c>
      <c r="AE17" s="35" t="str">
        <f>IF(J17=0,"",(AD17*$AD$7))</f>
        <v/>
      </c>
      <c r="AF17" s="36" t="str">
        <f>IF(J17=0,"",($AD$6/AE17))</f>
        <v/>
      </c>
      <c r="AG17" s="36" t="str">
        <f>IF(J17=0,"",AF17*$AG$10)</f>
        <v/>
      </c>
      <c r="AH17" s="36" t="e">
        <f>IF(J17=0,"",AF17*$AH$10)*$AD$8</f>
        <v>#VALUE!</v>
      </c>
    </row>
    <row r="18" spans="1:34" ht="12.75" customHeight="1">
      <c r="A18" s="88"/>
      <c r="B18" s="88"/>
      <c r="C18" s="88"/>
      <c r="D18" s="93"/>
      <c r="G18" s="42" t="e">
        <f t="shared" si="0"/>
        <v>#DIV/0!</v>
      </c>
      <c r="H18" s="41"/>
      <c r="I18" s="40">
        <v>1</v>
      </c>
      <c r="K18" s="26">
        <v>64.25</v>
      </c>
      <c r="L18" s="27" t="str">
        <f>IF(J18=0,"",(J18*K18))</f>
        <v/>
      </c>
      <c r="M18" s="26" t="e">
        <f>N18*L18</f>
        <v>#DIV/0!</v>
      </c>
      <c r="N18" s="28" t="e">
        <f t="shared" si="3"/>
        <v>#DIV/0!</v>
      </c>
      <c r="O18" s="37" t="str">
        <f>IF(J18=0,"",(L18*$O$7))</f>
        <v/>
      </c>
      <c r="P18" s="29" t="str">
        <f>IF(J18=0,"",(M18*$P$8))</f>
        <v/>
      </c>
      <c r="Q18" s="30" t="str">
        <f>IF(J18=0,"",(O18+P18)/I18)</f>
        <v/>
      </c>
      <c r="R18" s="83"/>
      <c r="S18" s="29" t="str">
        <f>IF(J18=0,"",(Q18*R14)+Q18)</f>
        <v/>
      </c>
      <c r="T18" s="115"/>
      <c r="U18" s="54"/>
      <c r="V18" s="31" t="str">
        <f>IF(J18=0,"",(Q18*U14)+Q18)</f>
        <v/>
      </c>
      <c r="W18" s="95"/>
      <c r="X18" s="32" t="str">
        <f>IF(J18=0,"",(O18+P18))</f>
        <v/>
      </c>
      <c r="Y18" s="85"/>
      <c r="Z18" s="33" t="str">
        <f>IF(J18=0,"",(X18*Y14)+X18)</f>
        <v/>
      </c>
      <c r="AA18" s="56"/>
      <c r="AB18" s="39"/>
      <c r="AC18" s="90"/>
      <c r="AD18" s="34" t="str">
        <f>IF(J18=0,"",(L18/144))</f>
        <v/>
      </c>
      <c r="AE18" s="35" t="str">
        <f>IF(J18=0,"",(AD18*$AD$7))</f>
        <v/>
      </c>
      <c r="AF18" s="36" t="str">
        <f>IF(J18=0,"",($AD$6/AE18))</f>
        <v/>
      </c>
      <c r="AG18" s="36" t="str">
        <f>IF(J18=0,"",AF18*$AG$10)</f>
        <v/>
      </c>
      <c r="AH18" s="36" t="str">
        <f t="shared" ref="AH18:AH23" si="12">IF(J18=0,"",AF18*$AH$10)</f>
        <v/>
      </c>
    </row>
    <row r="19" spans="1:34" ht="12.75" customHeight="1">
      <c r="A19" s="88"/>
      <c r="B19" s="88"/>
      <c r="C19" s="88"/>
      <c r="D19" s="93"/>
      <c r="G19" s="42" t="e">
        <f t="shared" si="0"/>
        <v>#DIV/0!</v>
      </c>
      <c r="H19" s="41"/>
      <c r="I19" s="40">
        <v>1</v>
      </c>
      <c r="K19" s="26">
        <v>64.25</v>
      </c>
      <c r="L19" s="27" t="str">
        <f t="shared" si="1"/>
        <v/>
      </c>
      <c r="M19" s="26" t="e">
        <f t="shared" si="2"/>
        <v>#DIV/0!</v>
      </c>
      <c r="N19" s="28" t="e">
        <f t="shared" si="3"/>
        <v>#DIV/0!</v>
      </c>
      <c r="O19" s="37" t="str">
        <f t="shared" si="4"/>
        <v/>
      </c>
      <c r="P19" s="29" t="str">
        <f t="shared" si="5"/>
        <v/>
      </c>
      <c r="Q19" s="30" t="str">
        <f t="shared" si="6"/>
        <v/>
      </c>
      <c r="R19" s="84"/>
      <c r="S19" s="29" t="str">
        <f>IF(J19=0,"",(Q19*R15)+Q19)</f>
        <v/>
      </c>
      <c r="T19" s="116"/>
      <c r="U19" s="55"/>
      <c r="V19" s="31" t="str">
        <f>IF(J19=0,"",(Q19*U15)+Q19)</f>
        <v/>
      </c>
      <c r="W19" s="96"/>
      <c r="X19" s="32" t="str">
        <f t="shared" si="7"/>
        <v/>
      </c>
      <c r="Y19" s="86"/>
      <c r="Z19" s="33" t="str">
        <f>IF(J19=0,"",(X19*Y15)+X19)</f>
        <v/>
      </c>
      <c r="AA19" s="57"/>
      <c r="AB19" s="39"/>
      <c r="AC19" s="90"/>
      <c r="AD19" s="34" t="str">
        <f t="shared" si="8"/>
        <v/>
      </c>
      <c r="AE19" s="35" t="str">
        <f t="shared" si="9"/>
        <v/>
      </c>
      <c r="AF19" s="36" t="str">
        <f t="shared" si="10"/>
        <v/>
      </c>
      <c r="AG19" s="36" t="str">
        <f t="shared" si="11"/>
        <v/>
      </c>
      <c r="AH19" s="36" t="str">
        <f t="shared" si="12"/>
        <v/>
      </c>
    </row>
    <row r="20" spans="1:34" ht="12.75" customHeight="1">
      <c r="A20" s="88"/>
      <c r="B20" s="88"/>
      <c r="C20" s="88"/>
      <c r="D20" s="93"/>
      <c r="G20" s="42" t="e">
        <f t="shared" si="0"/>
        <v>#DIV/0!</v>
      </c>
      <c r="H20" s="41"/>
      <c r="I20" s="40">
        <v>1</v>
      </c>
      <c r="K20" s="26">
        <v>64.25</v>
      </c>
      <c r="L20" s="27" t="str">
        <f t="shared" si="1"/>
        <v/>
      </c>
      <c r="M20" s="26" t="e">
        <f t="shared" si="2"/>
        <v>#DIV/0!</v>
      </c>
      <c r="N20" s="28" t="e">
        <f t="shared" si="3"/>
        <v>#DIV/0!</v>
      </c>
      <c r="O20" s="37" t="str">
        <f t="shared" si="4"/>
        <v/>
      </c>
      <c r="P20" s="29" t="str">
        <f t="shared" si="5"/>
        <v/>
      </c>
      <c r="Q20" s="30" t="str">
        <f t="shared" si="6"/>
        <v/>
      </c>
      <c r="R20" s="84"/>
      <c r="S20" s="29" t="str">
        <f>IF(J20=0,"",(Q20*R15)+Q20)</f>
        <v/>
      </c>
      <c r="T20" s="116"/>
      <c r="U20" s="55"/>
      <c r="V20" s="31" t="str">
        <f>IF(J20=0,"",(Q20*U15)+Q20)</f>
        <v/>
      </c>
      <c r="W20" s="96"/>
      <c r="X20" s="32" t="str">
        <f t="shared" si="7"/>
        <v/>
      </c>
      <c r="Y20" s="86"/>
      <c r="Z20" s="33" t="str">
        <f>IF(J20=0,"",(X20*Y15)+X20)</f>
        <v/>
      </c>
      <c r="AA20" s="57"/>
      <c r="AB20" s="38"/>
      <c r="AC20" s="90"/>
      <c r="AD20" s="34" t="str">
        <f t="shared" si="8"/>
        <v/>
      </c>
      <c r="AE20" s="35" t="str">
        <f t="shared" si="9"/>
        <v/>
      </c>
      <c r="AF20" s="36" t="str">
        <f t="shared" si="10"/>
        <v/>
      </c>
      <c r="AG20" s="36" t="str">
        <f t="shared" si="11"/>
        <v/>
      </c>
      <c r="AH20" s="36" t="str">
        <f t="shared" si="12"/>
        <v/>
      </c>
    </row>
    <row r="21" spans="1:34" ht="12.75" customHeight="1">
      <c r="A21" s="88"/>
      <c r="B21" s="88"/>
      <c r="C21" s="88"/>
      <c r="D21" s="93"/>
      <c r="G21" s="42" t="e">
        <f t="shared" si="0"/>
        <v>#DIV/0!</v>
      </c>
      <c r="H21" s="41"/>
      <c r="I21" s="40">
        <v>1</v>
      </c>
      <c r="K21" s="26">
        <v>64.25</v>
      </c>
      <c r="L21" s="27" t="str">
        <f t="shared" si="1"/>
        <v/>
      </c>
      <c r="M21" s="26" t="e">
        <f t="shared" si="2"/>
        <v>#DIV/0!</v>
      </c>
      <c r="N21" s="28" t="e">
        <f t="shared" si="3"/>
        <v>#DIV/0!</v>
      </c>
      <c r="O21" s="37" t="str">
        <f t="shared" si="4"/>
        <v/>
      </c>
      <c r="P21" s="29" t="str">
        <f t="shared" si="5"/>
        <v/>
      </c>
      <c r="Q21" s="30" t="str">
        <f t="shared" si="6"/>
        <v/>
      </c>
      <c r="R21" s="84"/>
      <c r="S21" s="29" t="str">
        <f>IF(J21=0,"",(Q21*R15)+Q21)</f>
        <v/>
      </c>
      <c r="T21" s="116"/>
      <c r="U21" s="55"/>
      <c r="V21" s="31" t="str">
        <f>IF(J21=0,"",(Q21*U15)+Q21)</f>
        <v/>
      </c>
      <c r="W21" s="96"/>
      <c r="X21" s="32" t="str">
        <f t="shared" si="7"/>
        <v/>
      </c>
      <c r="Y21" s="86"/>
      <c r="Z21" s="33" t="str">
        <f>IF(J21=0,"",(X21*Y15)+X21)</f>
        <v/>
      </c>
      <c r="AA21" s="57"/>
      <c r="AB21" s="39"/>
      <c r="AC21" s="90"/>
      <c r="AD21" s="34" t="str">
        <f t="shared" si="8"/>
        <v/>
      </c>
      <c r="AE21" s="35" t="str">
        <f t="shared" si="9"/>
        <v/>
      </c>
      <c r="AF21" s="36" t="str">
        <f t="shared" si="10"/>
        <v/>
      </c>
      <c r="AG21" s="36" t="str">
        <f t="shared" si="11"/>
        <v/>
      </c>
      <c r="AH21" s="36" t="str">
        <f t="shared" si="12"/>
        <v/>
      </c>
    </row>
    <row r="22" spans="1:34" ht="12.75" customHeight="1">
      <c r="A22" s="88"/>
      <c r="B22" s="88"/>
      <c r="C22" s="88"/>
      <c r="D22" s="93"/>
      <c r="G22" s="42" t="e">
        <f>SUM(F22/E22)</f>
        <v>#DIV/0!</v>
      </c>
      <c r="H22" s="41"/>
      <c r="I22" s="40">
        <v>1</v>
      </c>
      <c r="K22" s="26">
        <v>64.25</v>
      </c>
      <c r="L22" s="27" t="str">
        <f>IF(J22=0,"",(J22*K22))</f>
        <v/>
      </c>
      <c r="M22" s="26" t="e">
        <f>N22*L22</f>
        <v>#DIV/0!</v>
      </c>
      <c r="N22" s="28" t="e">
        <f t="shared" si="3"/>
        <v>#DIV/0!</v>
      </c>
      <c r="O22" s="37" t="str">
        <f>IF(J22=0,"",(L22*$O$7))</f>
        <v/>
      </c>
      <c r="P22" s="29" t="str">
        <f>IF(J22=0,"",(M22*$P$8))</f>
        <v/>
      </c>
      <c r="Q22" s="30" t="str">
        <f>IF(J22=0,"",(O22+P22)/I22)</f>
        <v/>
      </c>
      <c r="R22" s="84"/>
      <c r="S22" s="29" t="str">
        <f>IF(J22=0,"",(Q22*R11)+Q22)</f>
        <v/>
      </c>
      <c r="T22" s="116"/>
      <c r="U22" s="55"/>
      <c r="V22" s="31" t="str">
        <f>IF(J22=0,"",(Q22*U11)+Q22)</f>
        <v/>
      </c>
      <c r="W22" s="96"/>
      <c r="X22" s="32" t="str">
        <f>IF(J22=0,"",(O22+P22))</f>
        <v/>
      </c>
      <c r="Y22" s="86"/>
      <c r="Z22" s="33" t="str">
        <f>IF(J22=0,"",(X22*Y11)+X22)</f>
        <v/>
      </c>
      <c r="AA22" s="57"/>
      <c r="AB22" s="38"/>
      <c r="AC22" s="90"/>
      <c r="AD22" s="34" t="str">
        <f>IF(J22=0,"",(L22/144))</f>
        <v/>
      </c>
      <c r="AE22" s="35" t="str">
        <f>IF(J22=0,"",(AD22*$AD$7))</f>
        <v/>
      </c>
      <c r="AF22" s="36" t="str">
        <f>IF(J22=0,"",($AD$6/AE22))</f>
        <v/>
      </c>
      <c r="AG22" s="36" t="str">
        <f>IF(J22=0,"",AF22*$AG$10)</f>
        <v/>
      </c>
      <c r="AH22" s="36" t="str">
        <f t="shared" si="12"/>
        <v/>
      </c>
    </row>
    <row r="23" spans="1:34" ht="12.75" customHeight="1">
      <c r="A23" s="88"/>
      <c r="B23" s="88"/>
      <c r="C23" s="88"/>
      <c r="D23" s="93"/>
      <c r="G23" s="42" t="e">
        <f>SUM(F23/E23)</f>
        <v>#DIV/0!</v>
      </c>
      <c r="H23" s="41"/>
      <c r="I23" s="40">
        <v>1</v>
      </c>
      <c r="K23" s="26">
        <v>64.25</v>
      </c>
      <c r="L23" s="27" t="str">
        <f>IF(J23=0,"",(J23*K23))</f>
        <v/>
      </c>
      <c r="M23" s="26" t="e">
        <f>N23*L23</f>
        <v>#DIV/0!</v>
      </c>
      <c r="N23" s="28" t="e">
        <f t="shared" si="3"/>
        <v>#DIV/0!</v>
      </c>
      <c r="O23" s="37" t="str">
        <f>IF(J23=0,"",(L23*$O$7))</f>
        <v/>
      </c>
      <c r="P23" s="29" t="str">
        <f>IF(J23=0,"",(M23*$P$8))</f>
        <v/>
      </c>
      <c r="Q23" s="30" t="str">
        <f>IF(J23=0,"",(O23+P23)/I23)</f>
        <v/>
      </c>
      <c r="R23" s="84"/>
      <c r="S23" s="29" t="str">
        <f>IF(J23=0,"",(Q23*R12)+Q23)</f>
        <v/>
      </c>
      <c r="T23" s="116"/>
      <c r="U23" s="55"/>
      <c r="V23" s="31" t="str">
        <f>IF(J23=0,"",(Q23*U12)+Q23)</f>
        <v/>
      </c>
      <c r="W23" s="96"/>
      <c r="X23" s="32" t="str">
        <f>IF(J23=0,"",(O23+P23))</f>
        <v/>
      </c>
      <c r="Y23" s="86"/>
      <c r="Z23" s="33" t="str">
        <f>IF(J23=0,"",(X23*Y12)+X23)</f>
        <v/>
      </c>
      <c r="AA23" s="57"/>
      <c r="AB23" s="38"/>
      <c r="AC23" s="90"/>
      <c r="AD23" s="34" t="str">
        <f>IF(J23=0,"",(L23/144))</f>
        <v/>
      </c>
      <c r="AE23" s="35" t="str">
        <f>IF(J23=0,"",(AD23*$AD$7))</f>
        <v/>
      </c>
      <c r="AF23" s="36" t="str">
        <f>IF(J23=0,"",($AD$6/AE23))</f>
        <v/>
      </c>
      <c r="AG23" s="36" t="str">
        <f>IF(J23=0,"",AF23*$AG$10)</f>
        <v/>
      </c>
      <c r="AH23" s="36" t="str">
        <f t="shared" si="12"/>
        <v/>
      </c>
    </row>
    <row r="24" spans="1:34" customFormat="1" ht="6" customHeight="1">
      <c r="A24" s="79"/>
      <c r="B24" s="80"/>
      <c r="C24" s="80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  <c r="R24" s="80"/>
      <c r="S24" s="80"/>
      <c r="T24" s="80"/>
      <c r="U24" s="80"/>
      <c r="V24" s="80"/>
      <c r="W24" s="80"/>
      <c r="X24" s="80"/>
      <c r="Y24" s="80"/>
      <c r="Z24" s="80"/>
      <c r="AA24" s="80"/>
      <c r="AB24" s="80"/>
      <c r="AC24" s="80"/>
      <c r="AD24" s="80"/>
      <c r="AE24" s="80"/>
      <c r="AF24" s="80"/>
      <c r="AG24" s="80"/>
      <c r="AH24" s="81"/>
    </row>
  </sheetData>
  <mergeCells count="55">
    <mergeCell ref="D15:D23"/>
    <mergeCell ref="W15:W23"/>
    <mergeCell ref="X10:X11"/>
    <mergeCell ref="W10:W11"/>
    <mergeCell ref="R9:T9"/>
    <mergeCell ref="S10:S11"/>
    <mergeCell ref="P9:P11"/>
    <mergeCell ref="R10:R11"/>
    <mergeCell ref="E9:E11"/>
    <mergeCell ref="F9:F11"/>
    <mergeCell ref="G9:G11"/>
    <mergeCell ref="D9:D11"/>
    <mergeCell ref="N9:N11"/>
    <mergeCell ref="H9:H11"/>
    <mergeCell ref="O9:O11"/>
    <mergeCell ref="T15:T23"/>
    <mergeCell ref="A24:AH24"/>
    <mergeCell ref="A14:AH14"/>
    <mergeCell ref="A9:A11"/>
    <mergeCell ref="B9:B11"/>
    <mergeCell ref="R15:R23"/>
    <mergeCell ref="Y15:Y23"/>
    <mergeCell ref="B15:B23"/>
    <mergeCell ref="A15:A23"/>
    <mergeCell ref="AC15:AC23"/>
    <mergeCell ref="AF9:AF11"/>
    <mergeCell ref="AD9:AD11"/>
    <mergeCell ref="AE9:AE11"/>
    <mergeCell ref="C15:C23"/>
    <mergeCell ref="J9:L10"/>
    <mergeCell ref="C9:C11"/>
    <mergeCell ref="M9:M11"/>
    <mergeCell ref="AE1:AH1"/>
    <mergeCell ref="AE2:AH2"/>
    <mergeCell ref="AE3:AH3"/>
    <mergeCell ref="AE4:AH4"/>
    <mergeCell ref="AE5:AH5"/>
    <mergeCell ref="U15:U23"/>
    <mergeCell ref="AA15:AA23"/>
    <mergeCell ref="X9:AA9"/>
    <mergeCell ref="V10:V11"/>
    <mergeCell ref="T10:T11"/>
    <mergeCell ref="U10:U11"/>
    <mergeCell ref="AA10:AA11"/>
    <mergeCell ref="U9:W9"/>
    <mergeCell ref="Z10:Z11"/>
    <mergeCell ref="Y10:Y11"/>
    <mergeCell ref="I9:I11"/>
    <mergeCell ref="Q9:Q11"/>
    <mergeCell ref="AE8:AH8"/>
    <mergeCell ref="AE7:AH7"/>
    <mergeCell ref="AE6:AH6"/>
    <mergeCell ref="AC4:AC8"/>
    <mergeCell ref="AB7:AB8"/>
    <mergeCell ref="AC9:AC11"/>
  </mergeCells>
  <phoneticPr fontId="3" type="noConversion"/>
  <pageMargins left="0.75" right="0.75" top="1" bottom="1" header="0.5" footer="0.5"/>
  <pageSetup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John</vt:lpstr>
    </vt:vector>
  </TitlesOfParts>
  <Company>NHL Apparel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</dc:creator>
  <cp:lastModifiedBy>elmer velez</cp:lastModifiedBy>
  <dcterms:created xsi:type="dcterms:W3CDTF">2009-05-08T14:05:11Z</dcterms:created>
  <dcterms:modified xsi:type="dcterms:W3CDTF">2025-10-19T12:04:52Z</dcterms:modified>
</cp:coreProperties>
</file>