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Nan work place\Projects\EVO\Firmware\EVO_Main_VerB_STM32\Documents\"/>
    </mc:Choice>
  </mc:AlternateContent>
  <xr:revisionPtr revIDLastSave="0" documentId="13_ncr:1_{FD73EF25-9A13-4CAA-A1FD-9D67F2B31FB4}" xr6:coauthVersionLast="47" xr6:coauthVersionMax="47" xr10:uidLastSave="{00000000-0000-0000-0000-000000000000}"/>
  <bookViews>
    <workbookView xWindow="1275" yWindow="1275" windowWidth="35805" windowHeight="19230" tabRatio="915" activeTab="2" xr2:uid="{00000000-000D-0000-FFFF-FFFF00000000}"/>
  </bookViews>
  <sheets>
    <sheet name="Summary" sheetId="93" r:id="rId1"/>
    <sheet name="Test Plan" sheetId="128" r:id="rId2"/>
    <sheet name="2. Board Level" sheetId="204" r:id="rId3"/>
    <sheet name="3. Functional Test" sheetId="199" r:id="rId4"/>
    <sheet name="4. EMC EMI Test" sheetId="249" r:id="rId5"/>
  </sheets>
  <externalReferences>
    <externalReference r:id="rId6"/>
    <externalReference r:id="rId7"/>
    <externalReference r:id="rId8"/>
  </externalReferences>
  <definedNames>
    <definedName name="_4.2.3">'Test Plan'!#REF!</definedName>
    <definedName name="_xlnm._FilterDatabase" localSheetId="1" hidden="1">'Test Plan'!$A$9:$N$39</definedName>
    <definedName name="Artifact">[1]Internal!$B$8</definedName>
    <definedName name="BooleanRange" localSheetId="4">#REF!</definedName>
    <definedName name="BooleanRange">#REF!</definedName>
    <definedName name="Company">[1]Internal!$B$6</definedName>
    <definedName name="DELIVERABLE_OWNER_NAME">[1]Internal!$B$9</definedName>
    <definedName name="DistributionMode">#REF!</definedName>
    <definedName name="EVT">'[2]Revision History'!#REF!</definedName>
    <definedName name="EVTStatus">#REF!</definedName>
    <definedName name="IP_STATEMENT">[1]Internal!$B$12</definedName>
    <definedName name="_xlnm.Print_Area" localSheetId="0">Summary!$A$1:$G$44</definedName>
    <definedName name="PROCESS_NAME">[1]Internal!$B$11</definedName>
    <definedName name="PROJECT_ID">[1]Internal!$B$5</definedName>
    <definedName name="PROJECT_NAME">[1]Internal!$B$4</definedName>
    <definedName name="Rev">'[2]Revision History'!#REF!</definedName>
    <definedName name="REVISION_DATES">'[2]Revision History'!#REF!</definedName>
    <definedName name="Statuses">#REF!</definedName>
    <definedName name="TEMPLATE_VERSION">[1]Internal!$B$10</definedName>
    <definedName name="testCaseStatus" localSheetId="4">#REF!</definedName>
    <definedName name="testCaseStatus">#REF!</definedName>
    <definedName name="testRunStatus" localSheetId="4">#REF!</definedName>
    <definedName name="testRunStatus">#REF!</definedName>
    <definedName name="TPH_V">'[3]TPH Power'!$C$2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204" l="1"/>
  <c r="I62" i="204"/>
  <c r="I63" i="204"/>
  <c r="I64" i="204"/>
  <c r="K75" i="204"/>
  <c r="L75" i="204" s="1"/>
  <c r="M1" i="128"/>
  <c r="M2" i="128"/>
  <c r="M3" i="128"/>
  <c r="M4" i="128"/>
  <c r="M5" i="128"/>
  <c r="M6" i="128"/>
  <c r="M7" i="128"/>
  <c r="L7" i="128"/>
  <c r="L6" i="128"/>
  <c r="L5" i="128"/>
  <c r="L4" i="128"/>
  <c r="L3" i="128"/>
  <c r="L1" i="128"/>
  <c r="L2" i="128"/>
  <c r="B2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Lee, Chin Wee</author>
  </authors>
  <commentList>
    <comment ref="H21" authorId="0" shapeId="0" xr:uid="{E4980533-0BFC-408B-AD39-F99986CFD0CD}">
      <text>
        <r>
          <rPr>
            <b/>
            <sz val="9"/>
            <color indexed="81"/>
            <rFont val="Tahoma"/>
            <family val="2"/>
          </rPr>
          <t>Lee, Chin Wee:</t>
        </r>
        <r>
          <rPr>
            <sz val="9"/>
            <color indexed="81"/>
            <rFont val="Tahoma"/>
            <family val="2"/>
          </rPr>
          <t xml:space="preserve">
500MHz 0.5dB : likely due to external cable routing
</t>
        </r>
      </text>
    </comment>
    <comment ref="H22" authorId="0" shapeId="0" xr:uid="{FCE223D5-5C48-4417-B8E3-90989E598C47}">
      <text>
        <r>
          <rPr>
            <b/>
            <sz val="9"/>
            <color indexed="81"/>
            <rFont val="Tahoma"/>
            <family val="2"/>
          </rPr>
          <t>Lee, Chin Wee:</t>
        </r>
        <r>
          <rPr>
            <sz val="9"/>
            <color indexed="81"/>
            <rFont val="Tahoma"/>
            <family val="2"/>
          </rPr>
          <t xml:space="preserve">
144MHz failed by 0.3dB (likely cause is due to cable routings/grounding after rework to swap UI board in UL)</t>
        </r>
      </text>
    </comment>
    <comment ref="H26" authorId="0" shapeId="0" xr:uid="{BD25E6AE-F3C3-40D8-8CAE-6C9E9357B2FB}">
      <text>
        <r>
          <rPr>
            <b/>
            <sz val="9"/>
            <color indexed="81"/>
            <rFont val="Tahoma"/>
            <family val="2"/>
          </rPr>
          <t>Lee, Chin Wee:</t>
        </r>
        <r>
          <rPr>
            <sz val="9"/>
            <color indexed="81"/>
            <rFont val="Tahoma"/>
            <family val="2"/>
          </rPr>
          <t xml:space="preserve">
Pass with small margin</t>
        </r>
      </text>
    </comment>
    <comment ref="H29" authorId="0" shapeId="0" xr:uid="{AADD0CA8-8090-4965-8882-8DB84E11DC94}">
      <text>
        <r>
          <rPr>
            <b/>
            <sz val="9"/>
            <color indexed="81"/>
            <rFont val="Tahoma"/>
            <family val="2"/>
          </rPr>
          <t>Lee, Chin Wee:</t>
        </r>
        <r>
          <rPr>
            <sz val="9"/>
            <color indexed="81"/>
            <rFont val="Tahoma"/>
            <family val="2"/>
          </rPr>
          <t xml:space="preserve">
Pass with small margin</t>
        </r>
      </text>
    </comment>
    <comment ref="H31" authorId="0" shapeId="0" xr:uid="{433364D1-CD2F-4D9E-9BF1-B91F1C88787D}">
      <text>
        <r>
          <rPr>
            <b/>
            <sz val="9"/>
            <color indexed="81"/>
            <rFont val="Tahoma"/>
            <family val="2"/>
          </rPr>
          <t>Lee, Chin Wee:</t>
        </r>
        <r>
          <rPr>
            <sz val="9"/>
            <color indexed="81"/>
            <rFont val="Tahoma"/>
            <family val="2"/>
          </rPr>
          <t xml:space="preserve">
Remove insulation tape (same setup as sheet 1 of EMC-21-0144_Intermec(Honeywell)_13082021.xlsx results)</t>
        </r>
      </text>
    </comment>
  </commentList>
</comments>
</file>

<file path=xl/sharedStrings.xml><?xml version="1.0" encoding="utf-8"?>
<sst xmlns="http://schemas.openxmlformats.org/spreadsheetml/2006/main" count="479" uniqueCount="283">
  <si>
    <t>Last updated:</t>
  </si>
  <si>
    <t>Revision</t>
  </si>
  <si>
    <t>General summary</t>
  </si>
  <si>
    <t>PROGRAM INFO</t>
  </si>
  <si>
    <t>Development Phase</t>
  </si>
  <si>
    <t>EVT</t>
  </si>
  <si>
    <t>BOARD ASSEMBLIES</t>
  </si>
  <si>
    <t>MLB</t>
  </si>
  <si>
    <t>ISSUES</t>
  </si>
  <si>
    <t>Open without fix/solution</t>
  </si>
  <si>
    <t>Open with fix/solution</t>
  </si>
  <si>
    <t>Total</t>
  </si>
  <si>
    <t>PCB &amp; PCBA</t>
  </si>
  <si>
    <t>Description</t>
  </si>
  <si>
    <t>LSS UPPER</t>
  </si>
  <si>
    <t>Revision History</t>
  </si>
  <si>
    <t>#</t>
  </si>
  <si>
    <t>Date</t>
  </si>
  <si>
    <t>Owner</t>
  </si>
  <si>
    <t>initial draft</t>
  </si>
  <si>
    <t>Rizam</t>
  </si>
  <si>
    <t>total test</t>
  </si>
  <si>
    <t>Last updated</t>
  </si>
  <si>
    <t>total completed</t>
  </si>
  <si>
    <t>total fail</t>
  </si>
  <si>
    <t>total WIP</t>
  </si>
  <si>
    <t>total TO DO 1</t>
  </si>
  <si>
    <t>total TO DO 2</t>
  </si>
  <si>
    <t>N.A.</t>
  </si>
  <si>
    <t>check prerequisite for FW dependencies on special commands</t>
  </si>
  <si>
    <t>DESCRIPTIONS</t>
  </si>
  <si>
    <t>TEST OBJECTIVES &amp; DESCRIPTION</t>
  </si>
  <si>
    <t xml:space="preserve">TEST PROCEDURE </t>
  </si>
  <si>
    <t>EVALUATION / MEASURED OUTPUT</t>
  </si>
  <si>
    <t>PREREQUISITE</t>
  </si>
  <si>
    <t>SPECS
IDENTIFUER
REF No.</t>
  </si>
  <si>
    <t>TEST JIG
RESULTS</t>
  </si>
  <si>
    <t>DVT</t>
  </si>
  <si>
    <t>MVT
RESULTS</t>
  </si>
  <si>
    <t>REMARKS</t>
  </si>
  <si>
    <t>PCB Appearance and Assembly Inspection</t>
  </si>
  <si>
    <t>Visual inspection on the board quality, soldering quality and component assembly.</t>
  </si>
  <si>
    <t>visual inspection</t>
  </si>
  <si>
    <t>no visual defect on the board</t>
  </si>
  <si>
    <t>NA</t>
  </si>
  <si>
    <t>Shaun</t>
  </si>
  <si>
    <t>Chin Wee</t>
  </si>
  <si>
    <t>PASS</t>
  </si>
  <si>
    <t>UI (ICON/FT)</t>
  </si>
  <si>
    <t>Feed Button</t>
  </si>
  <si>
    <t xml:space="preserve">Removed in UI new ID </t>
  </si>
  <si>
    <t>LSS BOTTOM</t>
  </si>
  <si>
    <t>RFID Board</t>
  </si>
  <si>
    <t>Wireless board (WIFI/BT)</t>
  </si>
  <si>
    <t>Front USB (Cable Assembly)</t>
  </si>
  <si>
    <t>Re-used PM43</t>
  </si>
  <si>
    <t>Rewinder Board (Re-used Qilin)</t>
  </si>
  <si>
    <t>TO DO 1</t>
  </si>
  <si>
    <t>Venture first time doing production for Qilin boards</t>
  </si>
  <si>
    <t>1.10</t>
  </si>
  <si>
    <t>Applicator Board (Re-used Qilin)</t>
  </si>
  <si>
    <t>Industrial Board (Re-used Qilin)</t>
  </si>
  <si>
    <t>Parallel Boad (Re-used Qilin)</t>
  </si>
  <si>
    <t>2.1.1</t>
  </si>
  <si>
    <t>1. probe votage rail and measure rise time and sequence</t>
  </si>
  <si>
    <t>power up as per IC datasheet</t>
  </si>
  <si>
    <t>oscilloscope</t>
  </si>
  <si>
    <t>2.1.2</t>
  </si>
  <si>
    <t>1. send a long feed command (ff 24000)
2. probe and measure the various power rail (min, max, noise level) during feeding</t>
  </si>
  <si>
    <t>power rail value are within the specification (min/max voltage)</t>
  </si>
  <si>
    <t>2.1.3</t>
  </si>
  <si>
    <t>1. Connect MLB to printer prototype
2. Connect voltage output to active load
3. Load voltage rail to passing criteria loading condition</t>
  </si>
  <si>
    <t>current measured to be withing the specification</t>
  </si>
  <si>
    <t>oscilloscope + current probe</t>
  </si>
  <si>
    <t>Power Consumption</t>
  </si>
  <si>
    <t>2.14.1</t>
  </si>
  <si>
    <t>System Power Consumption</t>
  </si>
  <si>
    <t>1.  Connect System to Variable AC Supply and AC Power Meter_x000D_
2. Take reading for Sleep Mode (Power Switch off)_x000D_
3. Take Reading for Full System before went into Energy Saving Mode_x000D_
4. Take Reading for Full System after system went into Energy Saving Mode</t>
  </si>
  <si>
    <t>power consumption to be lower than energy star requirement</t>
  </si>
  <si>
    <t>power meter
variable AC supply
FW ready to enable idle mode</t>
  </si>
  <si>
    <t>2.14.2</t>
  </si>
  <si>
    <t>Evaluate the power consumption at low power mode
Determine which modules to be turned off at low power mode
Quantify the margin</t>
  </si>
  <si>
    <t>2.14.3</t>
  </si>
  <si>
    <t>Evaluate the state and power consumption at low power mode
Quantify the margin</t>
  </si>
  <si>
    <t>Temperature</t>
  </si>
  <si>
    <t>2.15.1</t>
  </si>
  <si>
    <t xml:space="preserve">Operating Temperature </t>
  </si>
  <si>
    <t>1. add thermal probe on critical IC (MLB + PSU)
2. place printer in chamber at 45C
3. run continuously and monitor temperature</t>
  </si>
  <si>
    <t>no over heating of critical IC
no error message
Temperature of enclosure at printhead</t>
  </si>
  <si>
    <t>chamber
datalogger
thermal probe + thermal glue</t>
  </si>
  <si>
    <t>Conducted by Reliability team</t>
  </si>
  <si>
    <t>1. use variable AC power to set voltage at 90V, 100V, 240V, 264V
2. Probe 24V and 33V</t>
  </si>
  <si>
    <t>line regulation to be +/-1%
load regulation to be +/-3%</t>
  </si>
  <si>
    <t>variable AC power
power meter
scope</t>
  </si>
  <si>
    <t>1. increase load / voltage until failure</t>
  </si>
  <si>
    <t>find out - check with Harry / Han Tiong</t>
  </si>
  <si>
    <t>no over heating of critical IC
no error message</t>
  </si>
  <si>
    <t>4.8.2</t>
  </si>
  <si>
    <t>Radiated Emission</t>
  </si>
  <si>
    <t>Note</t>
  </si>
  <si>
    <t>Test Pass</t>
  </si>
  <si>
    <t>PASS after rework</t>
  </si>
  <si>
    <t>Test Pass after doing rework</t>
  </si>
  <si>
    <t>FAIL with solution</t>
  </si>
  <si>
    <t>Test Fail with solution (not validated)</t>
  </si>
  <si>
    <t>FAIL</t>
  </si>
  <si>
    <t>Test Fail with no solution</t>
  </si>
  <si>
    <t>Not applicable</t>
  </si>
  <si>
    <t>Info</t>
  </si>
  <si>
    <t>For Information only</t>
  </si>
  <si>
    <t>WIP</t>
  </si>
  <si>
    <t>Work in Progress</t>
  </si>
  <si>
    <t>Total 
no of test</t>
  </si>
  <si>
    <t>TO DO 1: must do in first priority
TO DO 2: secondary set of test, to be done after TODO1 test
TO DO 3: third set of test to complete. Can be postpone on next board test</t>
  </si>
  <si>
    <t>Total no of units</t>
  </si>
  <si>
    <t>Total Duration</t>
  </si>
  <si>
    <t>Resource</t>
  </si>
  <si>
    <t xml:space="preserve">Key Prerequisite </t>
  </si>
  <si>
    <t>1 UI alert/error message ready in FW</t>
  </si>
  <si>
    <t>2 conversion table from Temp to ADC</t>
  </si>
  <si>
    <t>3 CPU register reading</t>
  </si>
  <si>
    <t>4 Current probe: Tektronix TCP A300</t>
  </si>
  <si>
    <t>5 dataloger</t>
  </si>
  <si>
    <t>6 datasheet from DST</t>
  </si>
  <si>
    <t>7 DC Electronic load: BK Precision 8500</t>
  </si>
  <si>
    <t>8 DDR read/write tool</t>
  </si>
  <si>
    <t>9 ESD simulator</t>
  </si>
  <si>
    <t>10 extreme case media (worst/best case)</t>
  </si>
  <si>
    <t>11 FPGA register reading - memtool</t>
  </si>
  <si>
    <t>12 functest command available</t>
  </si>
  <si>
    <t>13 FW enable read/write to LPH</t>
  </si>
  <si>
    <t>14 FW low power / idle mode enable</t>
  </si>
  <si>
    <t>15 input self check wizard ready (by FW)</t>
  </si>
  <si>
    <t>16 microphone</t>
  </si>
  <si>
    <t>17 oscilloscope</t>
  </si>
  <si>
    <t>18 Oscilloscope: Agilent MSO6104A + in app USB test suite</t>
  </si>
  <si>
    <t>19 placement - on final product</t>
  </si>
  <si>
    <t>20 power meter</t>
  </si>
  <si>
    <t>21 Power supply: CWT GTS-100W</t>
  </si>
  <si>
    <t>22 PSU dynamic/static load (check if we have this type)</t>
  </si>
  <si>
    <t>23 temp chamber</t>
  </si>
  <si>
    <t>24 test strip with opacity variation (to manufacture)</t>
  </si>
  <si>
    <t>25 test strip with reflection variation (to manufacture)</t>
  </si>
  <si>
    <t>26 thermal probe + thermal glue</t>
  </si>
  <si>
    <t>27 UI / webpage</t>
  </si>
  <si>
    <t>28 variable AC power</t>
  </si>
  <si>
    <t>&gt;&gt; back to EE test plan</t>
  </si>
  <si>
    <t>A. OBJECTIVES</t>
  </si>
  <si>
    <t>Motor - step, clock and control signal integrity test.</t>
  </si>
  <si>
    <t>Evaluate motor control performance</t>
  </si>
  <si>
    <t>Core control IC DRV8452</t>
  </si>
  <si>
    <t>B. RESULT SUMMARY</t>
  </si>
  <si>
    <t>Item</t>
  </si>
  <si>
    <t>Spec.</t>
  </si>
  <si>
    <t>Result</t>
  </si>
  <si>
    <t>Remark</t>
  </si>
  <si>
    <r>
      <t>f</t>
    </r>
    <r>
      <rPr>
        <vertAlign val="subscript"/>
        <sz val="11"/>
        <rFont val="Arial"/>
        <family val="2"/>
      </rPr>
      <t>STEP</t>
    </r>
  </si>
  <si>
    <t>max 500KHz</t>
  </si>
  <si>
    <r>
      <t>t</t>
    </r>
    <r>
      <rPr>
        <vertAlign val="subscript"/>
        <sz val="11"/>
        <rFont val="Arial"/>
        <family val="2"/>
      </rPr>
      <t>WH_STEP</t>
    </r>
  </si>
  <si>
    <t>min 970ns</t>
  </si>
  <si>
    <r>
      <t>t</t>
    </r>
    <r>
      <rPr>
        <vertAlign val="subscript"/>
        <sz val="11"/>
        <rFont val="Arial"/>
        <family val="2"/>
      </rPr>
      <t>WL_STEP</t>
    </r>
  </si>
  <si>
    <t>970ns</t>
  </si>
  <si>
    <t>RWD_DIR
(Test 2)</t>
  </si>
  <si>
    <r>
      <t>t</t>
    </r>
    <r>
      <rPr>
        <vertAlign val="subscript"/>
        <sz val="11"/>
        <rFont val="Arial"/>
        <family val="2"/>
      </rPr>
      <t>H_DIR</t>
    </r>
  </si>
  <si>
    <t>min 200ns</t>
  </si>
  <si>
    <t>N/A</t>
  </si>
  <si>
    <r>
      <t>t</t>
    </r>
    <r>
      <rPr>
        <vertAlign val="subscript"/>
        <sz val="11"/>
        <rFont val="Arial"/>
        <family val="2"/>
      </rPr>
      <t>SU_DIR</t>
    </r>
  </si>
  <si>
    <t>RWD_MS1/MS2 (Test 3)</t>
  </si>
  <si>
    <r>
      <t>t</t>
    </r>
    <r>
      <rPr>
        <vertAlign val="subscript"/>
        <sz val="11"/>
        <rFont val="Arial"/>
        <family val="2"/>
      </rPr>
      <t>H_M1</t>
    </r>
  </si>
  <si>
    <r>
      <t>t</t>
    </r>
    <r>
      <rPr>
        <vertAlign val="subscript"/>
        <sz val="11"/>
        <rFont val="Arial"/>
        <family val="2"/>
      </rPr>
      <t>H_M2</t>
    </r>
  </si>
  <si>
    <r>
      <t>t</t>
    </r>
    <r>
      <rPr>
        <vertAlign val="subscript"/>
        <sz val="11"/>
        <rFont val="Arial"/>
        <family val="2"/>
      </rPr>
      <t>SU_M1</t>
    </r>
  </si>
  <si>
    <r>
      <t>t</t>
    </r>
    <r>
      <rPr>
        <vertAlign val="subscript"/>
        <sz val="11"/>
        <rFont val="Arial"/>
        <family val="2"/>
      </rPr>
      <t>SU_M2</t>
    </r>
  </si>
  <si>
    <t>Pass</t>
  </si>
  <si>
    <t>C. TEST SETUP</t>
  </si>
  <si>
    <t>1. PM45 MLB: 50172011-006 revision</t>
  </si>
  <si>
    <t>2. Probe Motor control signals</t>
  </si>
  <si>
    <t>3. Telnet to printer ip address using port 23, root access</t>
  </si>
  <si>
    <t>4. send  functest FORMFEED 1000</t>
  </si>
  <si>
    <t>5. Observe the waveforms</t>
  </si>
  <si>
    <t>D. TEST DETAILS</t>
  </si>
  <si>
    <t>1. Test 1</t>
  </si>
  <si>
    <t>2. Test 2</t>
  </si>
  <si>
    <t>4. Test 4</t>
  </si>
  <si>
    <t>5. Test 5</t>
  </si>
  <si>
    <t>6. Test 6</t>
  </si>
  <si>
    <r>
      <t>t</t>
    </r>
    <r>
      <rPr>
        <vertAlign val="subscript"/>
        <sz val="11"/>
        <rFont val="Arial"/>
        <family val="2"/>
      </rPr>
      <t>WAKE</t>
    </r>
  </si>
  <si>
    <t>2.14ms</t>
  </si>
  <si>
    <t>Spec</t>
  </si>
  <si>
    <t>Speed</t>
  </si>
  <si>
    <r>
      <t>V</t>
    </r>
    <r>
      <rPr>
        <sz val="7"/>
        <rFont val="Arial"/>
        <family val="2"/>
      </rPr>
      <t>33V_S</t>
    </r>
    <r>
      <rPr>
        <sz val="11"/>
        <rFont val="Arial"/>
        <family val="2"/>
      </rPr>
      <t xml:space="preserve"> </t>
    </r>
    <r>
      <rPr>
        <sz val="9"/>
        <rFont val="Arial"/>
        <family val="2"/>
      </rPr>
      <t>(RMS)</t>
    </r>
  </si>
  <si>
    <t xml:space="preserve">Test 1
</t>
  </si>
  <si>
    <t>No significant dip in motor voltage</t>
  </si>
  <si>
    <t>2ips</t>
  </si>
  <si>
    <t>4ips</t>
  </si>
  <si>
    <t>6ips</t>
  </si>
  <si>
    <t>8ips</t>
  </si>
  <si>
    <t>10ips</t>
  </si>
  <si>
    <t>12ips</t>
  </si>
  <si>
    <t>14ips</t>
  </si>
  <si>
    <t>1. PM45 MLB:  50172011-006</t>
  </si>
  <si>
    <t>2. Probe signals:  RWD_RESET_N, RWD_STEP and 33V_S</t>
  </si>
  <si>
    <t>3. Telnet to printer ip address using port 9100</t>
  </si>
  <si>
    <t>4. send  functest FORMFEED 5000</t>
  </si>
  <si>
    <t>5. Record the waveforms</t>
  </si>
  <si>
    <t>-</t>
  </si>
  <si>
    <t>E. SPECIFICATIONS</t>
  </si>
  <si>
    <t>Done By:</t>
  </si>
  <si>
    <t>Heng Chiang Yong, 14 May 2021</t>
  </si>
  <si>
    <t>Pass Radiated Emission (Class B)</t>
  </si>
  <si>
    <t>Test Case 
(Sheet)</t>
  </si>
  <si>
    <t>Results</t>
  </si>
  <si>
    <t>Result location</t>
  </si>
  <si>
    <t>1st DVT unit</t>
  </si>
  <si>
    <t>Setup in UL</t>
  </si>
  <si>
    <t>Refer to UL RE scan results in location listed in  B. Results Summary table</t>
  </si>
  <si>
    <t>EVO Main Uint EE test plan and report</t>
  </si>
  <si>
    <t>EVO</t>
  </si>
  <si>
    <t>Battery pack</t>
  </si>
  <si>
    <t>Lamp</t>
  </si>
  <si>
    <t>Main PCB</t>
  </si>
  <si>
    <t>Part Number</t>
  </si>
  <si>
    <t>Main Board</t>
  </si>
  <si>
    <t>Evo main uint PCB board PlanB Rev1</t>
  </si>
  <si>
    <t>Wireless module</t>
  </si>
  <si>
    <t>C00281-103-EL-IFR26650G2W-3S2P</t>
  </si>
  <si>
    <t>Nan Liu</t>
  </si>
  <si>
    <t>LiFePO4  9.6V 6700mAh bfrom BST Battery</t>
  </si>
  <si>
    <t xml:space="preserve">no charger test point </t>
  </si>
  <si>
    <t>Project Name</t>
  </si>
  <si>
    <t>Validate the Fly-back circuit through AC supply voltage range.</t>
  </si>
  <si>
    <t>Reviewer</t>
  </si>
  <si>
    <t>Nan</t>
  </si>
  <si>
    <t>Power Supply</t>
  </si>
  <si>
    <t>Board Level</t>
  </si>
  <si>
    <t xml:space="preserve">14V DC output voltage </t>
  </si>
  <si>
    <t xml:space="preserve">3.3V DC output voltage </t>
  </si>
  <si>
    <t>EVO Test Plan and Report</t>
  </si>
  <si>
    <t xml:space="preserve">AC Iutput voltage </t>
  </si>
  <si>
    <t>Validate the Fly-back circuit DC output through AC supply voltage range.</t>
  </si>
  <si>
    <t>Validate the 3.3V DC output through the AC supply range</t>
  </si>
  <si>
    <t>Functional Test</t>
  </si>
  <si>
    <t xml:space="preserve">Validate the system power consumption </t>
  </si>
  <si>
    <t>Charger Power cimsumption</t>
  </si>
  <si>
    <t>Lamp Power Consumption</t>
  </si>
  <si>
    <t>Measure and validate the system performance within the specified temperature ragne</t>
  </si>
  <si>
    <t xml:space="preserve">Brownout </t>
  </si>
  <si>
    <t>Charge the battery</t>
  </si>
  <si>
    <t>Manual Test and auto-Test</t>
  </si>
  <si>
    <t>Validate the brownout function to meet the UL requirements</t>
  </si>
  <si>
    <t>Validate the battery charge cuurent and charge time</t>
  </si>
  <si>
    <t>Validate the manual and scheduled test functions and error code/indications</t>
  </si>
  <si>
    <t>Heater</t>
  </si>
  <si>
    <t>Validate the the heating function and heater performance</t>
  </si>
  <si>
    <t>EMC/EMI Test</t>
  </si>
  <si>
    <t>Boaed Level Tests</t>
  </si>
  <si>
    <t>xx/xx/2024</t>
  </si>
  <si>
    <t>Sandby Mode</t>
  </si>
  <si>
    <t>Brownout Mode</t>
  </si>
  <si>
    <t>Test Mode</t>
  </si>
  <si>
    <t>Unit</t>
  </si>
  <si>
    <t>EVO Rev_X</t>
  </si>
  <si>
    <t>3rd DVT unit</t>
  </si>
  <si>
    <t>2ndDVT unit</t>
  </si>
  <si>
    <t>Evaluate the functions performing correctly</t>
  </si>
  <si>
    <t>AC Input Voltage
(Test 1)</t>
  </si>
  <si>
    <t>Current(mA)</t>
  </si>
  <si>
    <t>CC charge mode</t>
  </si>
  <si>
    <t>Standby mode</t>
  </si>
  <si>
    <t>Power Draw (W)</t>
  </si>
  <si>
    <t>Power Draw(W)</t>
  </si>
  <si>
    <t>AC Input(V)</t>
  </si>
  <si>
    <r>
      <t>Power_</t>
    </r>
    <r>
      <rPr>
        <sz val="8"/>
        <color theme="1"/>
        <rFont val="Calibri"/>
        <family val="2"/>
        <scheme val="minor"/>
      </rPr>
      <t>Max(W)</t>
    </r>
  </si>
  <si>
    <t>Shunt Resister Volt(mV)</t>
  </si>
  <si>
    <t>Heating mode</t>
  </si>
  <si>
    <t>AC test:</t>
  </si>
  <si>
    <t>DC test:</t>
  </si>
  <si>
    <t>Float charge mode</t>
  </si>
  <si>
    <t>14V DC output(V)</t>
  </si>
  <si>
    <t>3.3V DC Output(V)</t>
  </si>
  <si>
    <t>14V DC outputV)</t>
  </si>
  <si>
    <t>14V DC Output(V)</t>
  </si>
  <si>
    <t>Heater Current (mA)</t>
  </si>
  <si>
    <t>Heater Power Draw(W)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</si>
</sst>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409]d\-mmm\-yy;@"/>
    <numFmt numFmtId="165" formatCode="dd\ mmm\ yyyy"/>
    <numFmt numFmtId="166" formatCode="dd\-mmm\-yyyy"/>
    <numFmt numFmtId="167" formatCode="[$-409]d/mmm/yy;@"/>
    <numFmt numFmtId="168" formatCode="0.0000%"/>
  </numFmts>
  <fonts count="36">
    <font>
      <sz val="11"/>
      <color theme="1"/>
      <name val="Calibri"/>
      <family val="2"/>
      <scheme val="minor"/>
    </font>
    <font>
      <sz val="12"/>
      <name val="新細明體"/>
      <charset val="136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F81BD"/>
      <name val="Calibri"/>
      <family val="2"/>
      <scheme val="minor"/>
    </font>
    <font>
      <sz val="11"/>
      <color indexed="12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1"/>
      <color rgb="FFFF000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7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5B9B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4F81BD"/>
      </top>
      <bottom/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/>
    <xf numFmtId="164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3" fillId="0" borderId="0"/>
    <xf numFmtId="44" fontId="4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27" fillId="0" borderId="0">
      <alignment vertical="center"/>
    </xf>
  </cellStyleXfs>
  <cellXfs count="260">
    <xf numFmtId="0" fontId="0" fillId="0" borderId="0" xfId="0"/>
    <xf numFmtId="0" fontId="9" fillId="0" borderId="0" xfId="0" applyFont="1"/>
    <xf numFmtId="0" fontId="11" fillId="0" borderId="0" xfId="0" applyFont="1"/>
    <xf numFmtId="0" fontId="12" fillId="5" borderId="16" xfId="0" applyFont="1" applyFill="1" applyBorder="1" applyAlignment="1">
      <alignment horizontal="left"/>
    </xf>
    <xf numFmtId="0" fontId="12" fillId="5" borderId="16" xfId="0" applyFont="1" applyFill="1" applyBorder="1" applyAlignment="1">
      <alignment horizontal="left" indent="1"/>
    </xf>
    <xf numFmtId="0" fontId="13" fillId="8" borderId="0" xfId="0" applyFont="1" applyFill="1"/>
    <xf numFmtId="0" fontId="10" fillId="8" borderId="0" xfId="0" applyFont="1" applyFill="1"/>
    <xf numFmtId="0" fontId="9" fillId="0" borderId="0" xfId="11" applyFont="1"/>
    <xf numFmtId="0" fontId="14" fillId="0" borderId="0" xfId="11" applyFont="1"/>
    <xf numFmtId="0" fontId="17" fillId="0" borderId="0" xfId="11" applyFont="1" applyAlignment="1">
      <alignment horizontal="center"/>
    </xf>
    <xf numFmtId="0" fontId="9" fillId="0" borderId="5" xfId="11" applyFont="1" applyBorder="1"/>
    <xf numFmtId="0" fontId="9" fillId="0" borderId="4" xfId="11" applyFont="1" applyBorder="1" applyAlignment="1">
      <alignment horizontal="left"/>
    </xf>
    <xf numFmtId="15" fontId="9" fillId="0" borderId="4" xfId="11" applyNumberFormat="1" applyFont="1" applyBorder="1" applyAlignment="1">
      <alignment horizontal="center"/>
    </xf>
    <xf numFmtId="0" fontId="9" fillId="0" borderId="6" xfId="11" applyFont="1" applyBorder="1" applyAlignment="1">
      <alignment horizontal="center"/>
    </xf>
    <xf numFmtId="0" fontId="9" fillId="0" borderId="7" xfId="11" applyFont="1" applyBorder="1"/>
    <xf numFmtId="0" fontId="9" fillId="0" borderId="1" xfId="11" applyFont="1" applyBorder="1" applyAlignment="1">
      <alignment horizontal="left" wrapText="1"/>
    </xf>
    <xf numFmtId="15" fontId="9" fillId="0" borderId="1" xfId="11" applyNumberFormat="1" applyFont="1" applyBorder="1" applyAlignment="1">
      <alignment horizontal="center"/>
    </xf>
    <xf numFmtId="0" fontId="9" fillId="0" borderId="8" xfId="11" applyFont="1" applyBorder="1" applyAlignment="1">
      <alignment horizontal="center"/>
    </xf>
    <xf numFmtId="0" fontId="9" fillId="0" borderId="8" xfId="11" applyFont="1" applyBorder="1" applyAlignment="1">
      <alignment horizontal="center" wrapText="1"/>
    </xf>
    <xf numFmtId="0" fontId="9" fillId="0" borderId="1" xfId="11" quotePrefix="1" applyFont="1" applyBorder="1" applyAlignment="1">
      <alignment horizontal="left" wrapText="1"/>
    </xf>
    <xf numFmtId="0" fontId="9" fillId="0" borderId="9" xfId="11" applyFont="1" applyBorder="1"/>
    <xf numFmtId="0" fontId="9" fillId="0" borderId="10" xfId="11" applyFont="1" applyBorder="1" applyAlignment="1">
      <alignment horizontal="left" wrapText="1"/>
    </xf>
    <xf numFmtId="15" fontId="9" fillId="0" borderId="10" xfId="11" applyNumberFormat="1" applyFont="1" applyBorder="1" applyAlignment="1">
      <alignment horizontal="center"/>
    </xf>
    <xf numFmtId="0" fontId="9" fillId="0" borderId="14" xfId="11" applyFont="1" applyBorder="1" applyAlignment="1">
      <alignment horizontal="center"/>
    </xf>
    <xf numFmtId="0" fontId="18" fillId="0" borderId="0" xfId="11" applyFont="1"/>
    <xf numFmtId="0" fontId="14" fillId="0" borderId="17" xfId="11" applyFont="1" applyBorder="1"/>
    <xf numFmtId="0" fontId="14" fillId="0" borderId="17" xfId="11" applyFont="1" applyBorder="1" applyAlignment="1">
      <alignment horizontal="left" indent="3"/>
    </xf>
    <xf numFmtId="0" fontId="14" fillId="0" borderId="17" xfId="11" applyFont="1" applyBorder="1" applyAlignment="1">
      <alignment horizontal="left" indent="2"/>
    </xf>
    <xf numFmtId="0" fontId="14" fillId="0" borderId="23" xfId="11" applyFont="1" applyBorder="1" applyAlignment="1">
      <alignment horizontal="left" indent="3"/>
    </xf>
    <xf numFmtId="0" fontId="14" fillId="0" borderId="23" xfId="11" applyFont="1" applyBorder="1"/>
    <xf numFmtId="0" fontId="14" fillId="0" borderId="19" xfId="11" applyFont="1" applyBorder="1" applyAlignment="1">
      <alignment horizontal="left" indent="3"/>
    </xf>
    <xf numFmtId="0" fontId="14" fillId="0" borderId="18" xfId="11" applyFont="1" applyBorder="1" applyAlignment="1">
      <alignment horizontal="left" indent="2"/>
    </xf>
    <xf numFmtId="15" fontId="9" fillId="0" borderId="25" xfId="11" applyNumberFormat="1" applyFont="1" applyBorder="1" applyAlignment="1">
      <alignment horizontal="left" indent="3"/>
    </xf>
    <xf numFmtId="0" fontId="14" fillId="0" borderId="17" xfId="2" applyFont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5" fillId="10" borderId="1" xfId="1" applyFont="1" applyFill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1" applyFont="1" applyAlignment="1">
      <alignment vertical="center"/>
    </xf>
    <xf numFmtId="0" fontId="0" fillId="9" borderId="0" xfId="0" applyFill="1" applyAlignment="1">
      <alignment horizontal="center"/>
    </xf>
    <xf numFmtId="0" fontId="16" fillId="7" borderId="15" xfId="0" applyFont="1" applyFill="1" applyBorder="1" applyAlignment="1">
      <alignment vertical="center" wrapText="1"/>
    </xf>
    <xf numFmtId="0" fontId="9" fillId="0" borderId="0" xfId="1" applyFont="1"/>
    <xf numFmtId="0" fontId="9" fillId="0" borderId="0" xfId="1" applyFont="1" applyAlignment="1">
      <alignment wrapText="1"/>
    </xf>
    <xf numFmtId="0" fontId="0" fillId="0" borderId="3" xfId="0" applyBorder="1" applyAlignment="1">
      <alignment horizontal="center" vertical="center"/>
    </xf>
    <xf numFmtId="0" fontId="9" fillId="0" borderId="1" xfId="1" applyFont="1" applyBorder="1" applyAlignment="1">
      <alignment horizontal="left" vertical="center" indent="1"/>
    </xf>
    <xf numFmtId="0" fontId="9" fillId="0" borderId="2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indent="3"/>
    </xf>
    <xf numFmtId="0" fontId="9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 indent="3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9" fillId="2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7" borderId="0" xfId="0" applyFont="1" applyFill="1" applyAlignment="1">
      <alignment vertical="center" wrapText="1"/>
    </xf>
    <xf numFmtId="0" fontId="9" fillId="11" borderId="1" xfId="1" applyFont="1" applyFill="1" applyBorder="1" applyAlignment="1">
      <alignment horizontal="left" vertical="center" wrapText="1"/>
    </xf>
    <xf numFmtId="0" fontId="15" fillId="12" borderId="20" xfId="11" applyFont="1" applyFill="1" applyBorder="1"/>
    <xf numFmtId="0" fontId="14" fillId="12" borderId="21" xfId="11" applyFont="1" applyFill="1" applyBorder="1"/>
    <xf numFmtId="0" fontId="15" fillId="12" borderId="11" xfId="11" applyFont="1" applyFill="1" applyBorder="1"/>
    <xf numFmtId="0" fontId="15" fillId="12" borderId="12" xfId="11" applyFont="1" applyFill="1" applyBorder="1"/>
    <xf numFmtId="0" fontId="9" fillId="11" borderId="1" xfId="1" applyFont="1" applyFill="1" applyBorder="1" applyAlignment="1">
      <alignment horizontal="left" vertical="center" indent="2"/>
    </xf>
    <xf numFmtId="0" fontId="9" fillId="11" borderId="1" xfId="1" applyFont="1" applyFill="1" applyBorder="1" applyAlignment="1">
      <alignment horizontal="center" vertical="center" wrapText="1"/>
    </xf>
    <xf numFmtId="0" fontId="10" fillId="12" borderId="1" xfId="1" applyFont="1" applyFill="1" applyBorder="1" applyAlignment="1">
      <alignment horizontal="left" vertical="center" indent="1"/>
    </xf>
    <xf numFmtId="0" fontId="10" fillId="12" borderId="1" xfId="1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/>
    </xf>
    <xf numFmtId="0" fontId="20" fillId="10" borderId="1" xfId="1" applyFont="1" applyFill="1" applyBorder="1" applyAlignment="1">
      <alignment horizontal="center" vertical="center" wrapText="1"/>
    </xf>
    <xf numFmtId="0" fontId="15" fillId="12" borderId="1" xfId="1" applyFont="1" applyFill="1" applyBorder="1" applyAlignment="1">
      <alignment vertical="center"/>
    </xf>
    <xf numFmtId="0" fontId="14" fillId="11" borderId="1" xfId="1" applyFont="1" applyFill="1" applyBorder="1" applyAlignment="1">
      <alignment horizontal="left" vertical="center" indent="1"/>
    </xf>
    <xf numFmtId="0" fontId="9" fillId="0" borderId="1" xfId="1" applyFont="1" applyBorder="1" applyAlignment="1">
      <alignment horizontal="left" vertical="center" wrapText="1" inden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14" fontId="9" fillId="0" borderId="0" xfId="11" applyNumberFormat="1" applyFont="1"/>
    <xf numFmtId="165" fontId="9" fillId="0" borderId="0" xfId="11" applyNumberFormat="1" applyFont="1" applyAlignment="1">
      <alignment horizontal="left" indent="2"/>
    </xf>
    <xf numFmtId="0" fontId="9" fillId="0" borderId="1" xfId="1" quotePrefix="1" applyFont="1" applyBorder="1" applyAlignment="1">
      <alignment horizontal="left" vertical="center" indent="3"/>
    </xf>
    <xf numFmtId="0" fontId="16" fillId="7" borderId="15" xfId="0" applyFont="1" applyFill="1" applyBorder="1" applyAlignment="1">
      <alignment vertical="center"/>
    </xf>
    <xf numFmtId="0" fontId="9" fillId="7" borderId="0" xfId="0" applyFont="1" applyFill="1" applyAlignment="1">
      <alignment vertical="center"/>
    </xf>
    <xf numFmtId="0" fontId="14" fillId="0" borderId="1" xfId="1" applyFont="1" applyBorder="1" applyAlignment="1">
      <alignment horizontal="left" vertical="center" wrapText="1"/>
    </xf>
    <xf numFmtId="0" fontId="9" fillId="15" borderId="2" xfId="1" applyFont="1" applyFill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16" borderId="29" xfId="0" applyFont="1" applyFill="1" applyBorder="1"/>
    <xf numFmtId="0" fontId="0" fillId="16" borderId="29" xfId="0" applyFill="1" applyBorder="1" applyAlignment="1">
      <alignment horizontal="left"/>
    </xf>
    <xf numFmtId="0" fontId="0" fillId="0" borderId="30" xfId="0" applyBorder="1"/>
    <xf numFmtId="0" fontId="0" fillId="0" borderId="30" xfId="0" applyBorder="1" applyAlignment="1">
      <alignment horizontal="left"/>
    </xf>
    <xf numFmtId="0" fontId="12" fillId="5" borderId="0" xfId="0" applyFont="1" applyFill="1" applyAlignment="1">
      <alignment horizontal="left"/>
    </xf>
    <xf numFmtId="0" fontId="20" fillId="10" borderId="3" xfId="1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/>
    </xf>
    <xf numFmtId="0" fontId="15" fillId="12" borderId="12" xfId="11" applyFont="1" applyFill="1" applyBorder="1" applyAlignment="1">
      <alignment horizontal="center"/>
    </xf>
    <xf numFmtId="0" fontId="15" fillId="12" borderId="13" xfId="11" applyFont="1" applyFill="1" applyBorder="1" applyAlignment="1">
      <alignment horizontal="center"/>
    </xf>
    <xf numFmtId="0" fontId="14" fillId="12" borderId="20" xfId="11" applyFont="1" applyFill="1" applyBorder="1"/>
    <xf numFmtId="15" fontId="9" fillId="0" borderId="19" xfId="11" applyNumberFormat="1" applyFont="1" applyBorder="1" applyAlignment="1">
      <alignment horizontal="left" indent="3"/>
    </xf>
    <xf numFmtId="0" fontId="14" fillId="0" borderId="19" xfId="11" applyFont="1" applyBorder="1"/>
    <xf numFmtId="0" fontId="21" fillId="0" borderId="0" xfId="0" applyFont="1"/>
    <xf numFmtId="0" fontId="2" fillId="0" borderId="0" xfId="2" applyAlignment="1" applyProtection="1"/>
    <xf numFmtId="0" fontId="22" fillId="14" borderId="1" xfId="0" applyFont="1" applyFill="1" applyBorder="1" applyAlignment="1">
      <alignment horizontal="center"/>
    </xf>
    <xf numFmtId="0" fontId="4" fillId="0" borderId="0" xfId="11" applyFont="1" applyAlignment="1">
      <alignment horizontal="left" indent="2"/>
    </xf>
    <xf numFmtId="0" fontId="9" fillId="0" borderId="1" xfId="11" applyFont="1" applyBorder="1"/>
    <xf numFmtId="0" fontId="9" fillId="0" borderId="1" xfId="11" applyFont="1" applyBorder="1" applyAlignment="1">
      <alignment horizontal="center" wrapText="1"/>
    </xf>
    <xf numFmtId="0" fontId="4" fillId="19" borderId="0" xfId="1" applyFont="1" applyFill="1" applyAlignment="1">
      <alignment horizontal="center" vertical="center"/>
    </xf>
    <xf numFmtId="0" fontId="9" fillId="14" borderId="0" xfId="1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2" fillId="18" borderId="1" xfId="0" applyFont="1" applyFill="1" applyBorder="1"/>
    <xf numFmtId="0" fontId="0" fillId="6" borderId="0" xfId="0" applyFill="1" applyAlignment="1">
      <alignment horizontal="center"/>
    </xf>
    <xf numFmtId="0" fontId="9" fillId="4" borderId="0" xfId="1" applyFont="1" applyFill="1" applyAlignment="1">
      <alignment horizont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18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2" fillId="0" borderId="1" xfId="0" applyFont="1" applyBorder="1"/>
    <xf numFmtId="0" fontId="0" fillId="0" borderId="0" xfId="0" applyAlignment="1">
      <alignment vertical="center"/>
    </xf>
    <xf numFmtId="0" fontId="19" fillId="0" borderId="0" xfId="1" applyFont="1" applyAlignment="1">
      <alignment vertical="center"/>
    </xf>
    <xf numFmtId="166" fontId="19" fillId="0" borderId="0" xfId="1" applyNumberFormat="1" applyFont="1" applyAlignment="1">
      <alignment horizontal="left" vertical="center"/>
    </xf>
    <xf numFmtId="0" fontId="12" fillId="5" borderId="16" xfId="0" applyFont="1" applyFill="1" applyBorder="1" applyAlignment="1">
      <alignment horizontal="left" vertical="center" indent="1"/>
    </xf>
    <xf numFmtId="0" fontId="9" fillId="0" borderId="0" xfId="1" applyFont="1" applyAlignment="1">
      <alignment horizontal="left" vertical="center" wrapText="1" indent="1"/>
    </xf>
    <xf numFmtId="0" fontId="14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0" fontId="22" fillId="18" borderId="1" xfId="0" applyFont="1" applyFill="1" applyBorder="1" applyAlignment="1">
      <alignment horizontal="center"/>
    </xf>
    <xf numFmtId="0" fontId="22" fillId="1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0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21" fillId="0" borderId="0" xfId="0" applyNumberFormat="1" applyFont="1"/>
    <xf numFmtId="0" fontId="0" fillId="0" borderId="1" xfId="0" applyBorder="1" applyAlignment="1">
      <alignment horizontal="center"/>
    </xf>
    <xf numFmtId="0" fontId="22" fillId="0" borderId="0" xfId="0" quotePrefix="1" applyFont="1" applyAlignment="1">
      <alignment horizontal="center" wrapText="1"/>
    </xf>
    <xf numFmtId="0" fontId="22" fillId="18" borderId="0" xfId="0" applyFont="1" applyFill="1"/>
    <xf numFmtId="0" fontId="22" fillId="18" borderId="1" xfId="0" applyFont="1" applyFill="1" applyBorder="1" applyAlignment="1">
      <alignment horizontal="center" vertical="center" wrapText="1"/>
    </xf>
    <xf numFmtId="0" fontId="22" fillId="18" borderId="32" xfId="0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7" fillId="0" borderId="0" xfId="9" applyAlignment="1" applyProtection="1"/>
    <xf numFmtId="0" fontId="2" fillId="0" borderId="1" xfId="2" applyFill="1" applyBorder="1" applyAlignment="1" applyProtection="1">
      <alignment horizontal="left" vertical="center" indent="3"/>
    </xf>
    <xf numFmtId="0" fontId="2" fillId="0" borderId="1" xfId="2" applyBorder="1" applyAlignment="1" applyProtection="1">
      <alignment horizontal="left" vertical="center" indent="3"/>
    </xf>
    <xf numFmtId="0" fontId="22" fillId="18" borderId="1" xfId="0" quotePrefix="1" applyFont="1" applyFill="1" applyBorder="1" applyAlignment="1">
      <alignment horizontal="center" wrapText="1"/>
    </xf>
    <xf numFmtId="0" fontId="22" fillId="0" borderId="1" xfId="0" quotePrefix="1" applyFont="1" applyBorder="1" applyAlignment="1">
      <alignment horizontal="center"/>
    </xf>
    <xf numFmtId="15" fontId="22" fillId="18" borderId="1" xfId="0" applyNumberFormat="1" applyFont="1" applyFill="1" applyBorder="1" applyAlignment="1">
      <alignment horizontal="center" vertical="center"/>
    </xf>
    <xf numFmtId="15" fontId="22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" fillId="12" borderId="1" xfId="2" applyFill="1" applyBorder="1" applyAlignment="1" applyProtection="1">
      <alignment horizontal="left" vertical="center" indent="1"/>
    </xf>
    <xf numFmtId="0" fontId="0" fillId="0" borderId="26" xfId="0" applyBorder="1" applyAlignment="1">
      <alignment horizontal="center" vertical="center" wrapText="1"/>
    </xf>
    <xf numFmtId="0" fontId="31" fillId="0" borderId="1" xfId="0" applyFont="1" applyBorder="1"/>
    <xf numFmtId="0" fontId="26" fillId="0" borderId="1" xfId="0" applyFont="1" applyBorder="1" applyAlignment="1">
      <alignment horizontal="left" vertical="center"/>
    </xf>
    <xf numFmtId="15" fontId="22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horizontal="center"/>
    </xf>
    <xf numFmtId="0" fontId="2" fillId="0" borderId="0" xfId="2" applyBorder="1" applyAlignment="1" applyProtection="1">
      <alignment vertical="center" wrapText="1"/>
    </xf>
    <xf numFmtId="0" fontId="16" fillId="7" borderId="15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  <xf numFmtId="0" fontId="30" fillId="0" borderId="0" xfId="1" applyFont="1"/>
    <xf numFmtId="0" fontId="24" fillId="0" borderId="0" xfId="0" applyFont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0" fillId="0" borderId="32" xfId="0" applyBorder="1" applyAlignment="1">
      <alignment horizontal="center"/>
    </xf>
    <xf numFmtId="0" fontId="31" fillId="18" borderId="1" xfId="0" applyFont="1" applyFill="1" applyBorder="1" applyAlignment="1">
      <alignment horizontal="center"/>
    </xf>
    <xf numFmtId="0" fontId="22" fillId="18" borderId="35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2" fillId="18" borderId="1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3" fillId="0" borderId="0" xfId="0" applyFont="1"/>
    <xf numFmtId="0" fontId="10" fillId="0" borderId="0" xfId="0" applyFont="1"/>
    <xf numFmtId="0" fontId="22" fillId="20" borderId="1" xfId="0" applyFont="1" applyFill="1" applyBorder="1" applyAlignment="1">
      <alignment horizontal="center"/>
    </xf>
    <xf numFmtId="15" fontId="14" fillId="17" borderId="1" xfId="11" applyNumberFormat="1" applyFont="1" applyFill="1" applyBorder="1" applyAlignment="1">
      <alignment horizontal="center"/>
    </xf>
    <xf numFmtId="44" fontId="9" fillId="0" borderId="37" xfId="12" applyFont="1" applyFill="1" applyBorder="1" applyAlignment="1">
      <alignment horizontal="left" indent="3"/>
    </xf>
    <xf numFmtId="0" fontId="14" fillId="17" borderId="32" xfId="11" applyFont="1" applyFill="1" applyBorder="1" applyAlignment="1">
      <alignment horizontal="center"/>
    </xf>
    <xf numFmtId="0" fontId="15" fillId="12" borderId="39" xfId="11" applyFont="1" applyFill="1" applyBorder="1" applyAlignment="1">
      <alignment horizontal="center"/>
    </xf>
    <xf numFmtId="0" fontId="14" fillId="0" borderId="40" xfId="11" applyFont="1" applyBorder="1" applyAlignment="1">
      <alignment horizontal="center"/>
    </xf>
    <xf numFmtId="0" fontId="14" fillId="0" borderId="41" xfId="11" applyFont="1" applyBorder="1" applyAlignment="1">
      <alignment horizontal="center"/>
    </xf>
    <xf numFmtId="15" fontId="9" fillId="0" borderId="1" xfId="11" applyNumberFormat="1" applyFont="1" applyBorder="1" applyAlignment="1">
      <alignment horizontal="left" indent="3"/>
    </xf>
    <xf numFmtId="15" fontId="9" fillId="0" borderId="37" xfId="11" applyNumberFormat="1" applyFont="1" applyBorder="1" applyAlignment="1">
      <alignment horizontal="left" indent="3"/>
    </xf>
    <xf numFmtId="0" fontId="10" fillId="19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2" fillId="0" borderId="1" xfId="0" quotePrefix="1" applyFont="1" applyBorder="1"/>
    <xf numFmtId="2" fontId="0" fillId="0" borderId="0" xfId="0" applyNumberFormat="1" applyAlignment="1">
      <alignment horizontal="center"/>
    </xf>
    <xf numFmtId="0" fontId="22" fillId="20" borderId="31" xfId="0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1" fillId="0" borderId="1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5" fontId="9" fillId="0" borderId="31" xfId="11" applyNumberFormat="1" applyFont="1" applyBorder="1" applyAlignment="1">
      <alignment horizontal="left"/>
    </xf>
    <xf numFmtId="0" fontId="0" fillId="0" borderId="22" xfId="0" applyBorder="1"/>
    <xf numFmtId="15" fontId="14" fillId="17" borderId="1" xfId="1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5" fontId="9" fillId="0" borderId="31" xfId="11" applyNumberFormat="1" applyFont="1" applyBorder="1"/>
    <xf numFmtId="0" fontId="0" fillId="0" borderId="17" xfId="0" applyBorder="1"/>
    <xf numFmtId="15" fontId="9" fillId="0" borderId="31" xfId="11" applyNumberFormat="1" applyFont="1" applyBorder="1" applyAlignment="1">
      <alignment horizontal="left" indent="3"/>
    </xf>
    <xf numFmtId="0" fontId="0" fillId="0" borderId="17" xfId="0" applyBorder="1" applyAlignment="1">
      <alignment horizontal="left" indent="3"/>
    </xf>
    <xf numFmtId="0" fontId="0" fillId="0" borderId="22" xfId="0" applyBorder="1" applyAlignment="1">
      <alignment horizontal="left" indent="3"/>
    </xf>
    <xf numFmtId="15" fontId="9" fillId="0" borderId="38" xfId="11" applyNumberFormat="1" applyFont="1" applyBorder="1" applyAlignment="1">
      <alignment horizontal="left" indent="3"/>
    </xf>
    <xf numFmtId="0" fontId="0" fillId="0" borderId="23" xfId="0" applyBorder="1" applyAlignment="1">
      <alignment horizontal="left" indent="3"/>
    </xf>
    <xf numFmtId="0" fontId="0" fillId="0" borderId="24" xfId="0" applyBorder="1" applyAlignment="1">
      <alignment horizontal="left" indent="3"/>
    </xf>
    <xf numFmtId="0" fontId="21" fillId="0" borderId="1" xfId="0" applyFont="1" applyBorder="1" applyAlignment="1">
      <alignment horizontal="center"/>
    </xf>
    <xf numFmtId="0" fontId="22" fillId="18" borderId="31" xfId="0" applyFont="1" applyFill="1" applyBorder="1" applyAlignment="1">
      <alignment horizontal="center"/>
    </xf>
    <xf numFmtId="0" fontId="22" fillId="18" borderId="32" xfId="0" applyFont="1" applyFill="1" applyBorder="1" applyAlignment="1">
      <alignment horizontal="center"/>
    </xf>
    <xf numFmtId="0" fontId="22" fillId="18" borderId="1" xfId="0" applyFont="1" applyFill="1" applyBorder="1" applyAlignment="1">
      <alignment horizontal="center"/>
    </xf>
    <xf numFmtId="0" fontId="22" fillId="18" borderId="2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0" fontId="3" fillId="18" borderId="31" xfId="0" applyFont="1" applyFill="1" applyBorder="1" applyAlignment="1">
      <alignment horizontal="left"/>
    </xf>
    <xf numFmtId="0" fontId="32" fillId="0" borderId="32" xfId="0" applyFont="1" applyBorder="1" applyAlignment="1">
      <alignment horizontal="left"/>
    </xf>
    <xf numFmtId="0" fontId="22" fillId="18" borderId="4" xfId="0" applyFont="1" applyFill="1" applyBorder="1" applyAlignment="1">
      <alignment horizontal="center" vertical="center"/>
    </xf>
    <xf numFmtId="0" fontId="22" fillId="18" borderId="33" xfId="0" applyFont="1" applyFill="1" applyBorder="1" applyAlignment="1">
      <alignment horizontal="center" vertical="center" wrapText="1"/>
    </xf>
    <xf numFmtId="0" fontId="22" fillId="18" borderId="35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/>
    </xf>
    <xf numFmtId="0" fontId="22" fillId="18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0" borderId="0" xfId="0" applyFont="1"/>
    <xf numFmtId="0" fontId="0" fillId="0" borderId="0" xfId="0"/>
    <xf numFmtId="0" fontId="3" fillId="18" borderId="1" xfId="0" applyFont="1" applyFill="1" applyBorder="1" applyAlignment="1">
      <alignment horizontal="center" vertical="center" wrapText="1"/>
    </xf>
    <xf numFmtId="0" fontId="2" fillId="0" borderId="2" xfId="2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" fillId="0" borderId="1" xfId="2" applyBorder="1" applyAlignment="1" applyProtection="1">
      <alignment horizontal="center" wrapText="1"/>
    </xf>
    <xf numFmtId="0" fontId="9" fillId="0" borderId="1" xfId="0" applyFont="1" applyBorder="1" applyAlignment="1">
      <alignment horizontal="center" wrapText="1"/>
    </xf>
    <xf numFmtId="0" fontId="2" fillId="0" borderId="1" xfId="2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3" xfId="2" applyBorder="1" applyAlignment="1" applyProtection="1">
      <alignment horizontal="center" vertical="center" wrapText="1"/>
    </xf>
    <xf numFmtId="0" fontId="2" fillId="0" borderId="4" xfId="2" applyBorder="1" applyAlignment="1" applyProtection="1">
      <alignment horizontal="center" vertical="center"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Border="1"/>
    <xf numFmtId="2" fontId="21" fillId="0" borderId="31" xfId="0" applyNumberFormat="1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</cellXfs>
  <cellStyles count="18">
    <cellStyle name="Currency" xfId="12" builtinId="4"/>
    <cellStyle name="Hyperlink" xfId="2" builtinId="8"/>
    <cellStyle name="Hyperlink 2" xfId="4" xr:uid="{00000000-0005-0000-0000-000002000000}"/>
    <cellStyle name="Hyperlink 3" xfId="6" xr:uid="{00000000-0005-0000-0000-000003000000}"/>
    <cellStyle name="Hyperlink 4" xfId="9" xr:uid="{00000000-0005-0000-0000-000004000000}"/>
    <cellStyle name="Normal" xfId="0" builtinId="0"/>
    <cellStyle name="Normal 2" xfId="1" xr:uid="{00000000-0005-0000-0000-000006000000}"/>
    <cellStyle name="Normal 2 2" xfId="14" xr:uid="{21EAB4D4-6411-4B60-9083-1259A8603CE1}"/>
    <cellStyle name="Normal 3" xfId="3" xr:uid="{00000000-0005-0000-0000-000007000000}"/>
    <cellStyle name="Normal 3 2" xfId="8" xr:uid="{00000000-0005-0000-0000-000008000000}"/>
    <cellStyle name="Normal 3 3" xfId="13" xr:uid="{3FA71BC6-77B9-4BD9-9B42-B66351A37369}"/>
    <cellStyle name="Normal 4" xfId="5" xr:uid="{00000000-0005-0000-0000-000009000000}"/>
    <cellStyle name="Normal 4 2" xfId="16" xr:uid="{72B1CE46-3C56-4490-8276-C66A54645875}"/>
    <cellStyle name="Normal 5" xfId="7" xr:uid="{00000000-0005-0000-0000-00000A000000}"/>
    <cellStyle name="Normal 6" xfId="10" xr:uid="{00000000-0005-0000-0000-00000B000000}"/>
    <cellStyle name="Normal 6 2" xfId="11" xr:uid="{00000000-0005-0000-0000-00000C000000}"/>
    <cellStyle name="Normal 7" xfId="17" xr:uid="{D6EB0BAE-F368-4C22-B419-C1B1C0053124}"/>
    <cellStyle name="Normal 7 2" xfId="15" xr:uid="{0F3BA4E5-A04E-4968-98B9-C1DCF2EB964A}"/>
  </cellStyles>
  <dxfs count="0"/>
  <tableStyles count="0" defaultTableStyle="TableStyleMedium2" defaultPivotStyle="PivotStyleLight16"/>
  <colors>
    <mruColors>
      <color rgb="FF25B9B9"/>
      <color rgb="FFFF99CC"/>
      <color rgb="FF70AD47"/>
      <color rgb="FFCC99FF"/>
      <color rgb="FF32869B"/>
      <color rgb="FFE2EFDA"/>
      <color rgb="FF0000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565150</xdr:colOff>
      <xdr:row>0</xdr:row>
      <xdr:rowOff>91672</xdr:rowOff>
    </xdr:from>
    <xdr:to>
      <xdr:col>6</xdr:col>
      <xdr:colOff>571500</xdr:colOff>
      <xdr:row>0</xdr:row>
      <xdr:rowOff>1142999</xdr:rowOff>
    </xdr:to>
    <xdr:pic>
      <xdr:nvPicPr>
        <xdr:cNvPr id="3" name="Picture 2" descr="EvenliteLogoNew">
          <a:extLst>
            <a:ext uri="{FF2B5EF4-FFF2-40B4-BE49-F238E27FC236}">
              <a16:creationId xmlns:a16="http://schemas.microsoft.com/office/drawing/2014/main" id="{F71AB74C-A3C4-3037-A16A-1E1641B7A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450" y="91672"/>
          <a:ext cx="4724400" cy="105132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52</xdr:row>
      <xdr:rowOff>165100</xdr:rowOff>
    </xdr:from>
    <xdr:to>
      <xdr:col>1</xdr:col>
      <xdr:colOff>91712</xdr:colOff>
      <xdr:row>53</xdr:row>
      <xdr:rowOff>667384</xdr:rowOff>
    </xdr:to>
    <xdr:sp macro="" textlink="">
      <xdr:nvSpPr>
        <xdr:cNvPr id="3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438150" y="79616300"/>
          <a:ext cx="866775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625928</xdr:colOff>
      <xdr:row>460</xdr:row>
      <xdr:rowOff>27214</xdr:rowOff>
    </xdr:from>
    <xdr:to>
      <xdr:col>29</xdr:col>
      <xdr:colOff>57582</xdr:colOff>
      <xdr:row>468</xdr:row>
      <xdr:rowOff>135878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3388" y="88213474"/>
          <a:ext cx="9598639" cy="1567895"/>
        </a:xfrm>
        <a:prstGeom prst="rect">
          <a:avLst/>
        </a:prstGeom>
      </xdr:spPr>
    </xdr:pic>
    <xdr:clientData/>
  </xdr:twoCellAnchor>
  <xdr:twoCellAnchor editAs="oneCell">
    <xdr:from>
      <xdr:col>0</xdr:col>
      <xdr:colOff>985701</xdr:colOff>
      <xdr:row>460</xdr:row>
      <xdr:rowOff>15512</xdr:rowOff>
    </xdr:from>
    <xdr:to>
      <xdr:col>8</xdr:col>
      <xdr:colOff>724964</xdr:colOff>
      <xdr:row>503</xdr:row>
      <xdr:rowOff>94843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701" y="88201772"/>
          <a:ext cx="9530067" cy="7865066"/>
        </a:xfrm>
        <a:prstGeom prst="rect">
          <a:avLst/>
        </a:prstGeom>
      </xdr:spPr>
    </xdr:pic>
    <xdr:clientData/>
  </xdr:twoCellAnchor>
  <xdr:twoCellAnchor>
    <xdr:from>
      <xdr:col>0</xdr:col>
      <xdr:colOff>982980</xdr:colOff>
      <xdr:row>486</xdr:row>
      <xdr:rowOff>172266</xdr:rowOff>
    </xdr:from>
    <xdr:to>
      <xdr:col>13</xdr:col>
      <xdr:colOff>346709</xdr:colOff>
      <xdr:row>497</xdr:row>
      <xdr:rowOff>108857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82980" y="93113406"/>
          <a:ext cx="9521189" cy="194827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131173</xdr:colOff>
      <xdr:row>466</xdr:row>
      <xdr:rowOff>131444</xdr:rowOff>
    </xdr:from>
    <xdr:to>
      <xdr:col>28</xdr:col>
      <xdr:colOff>227511</xdr:colOff>
      <xdr:row>468</xdr:row>
      <xdr:rowOff>126274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943953" y="89414984"/>
          <a:ext cx="8996498" cy="36059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363583</xdr:colOff>
      <xdr:row>470</xdr:row>
      <xdr:rowOff>66130</xdr:rowOff>
    </xdr:from>
    <xdr:to>
      <xdr:col>28</xdr:col>
      <xdr:colOff>39748</xdr:colOff>
      <xdr:row>502</xdr:row>
      <xdr:rowOff>54821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76363" y="90081190"/>
          <a:ext cx="8595376" cy="57722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267</xdr:row>
      <xdr:rowOff>0</xdr:rowOff>
    </xdr:from>
    <xdr:to>
      <xdr:col>5</xdr:col>
      <xdr:colOff>197897</xdr:colOff>
      <xdr:row>282</xdr:row>
      <xdr:rowOff>209237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1" y="51755040"/>
          <a:ext cx="4787041" cy="363823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16</xdr:col>
      <xdr:colOff>250147</xdr:colOff>
      <xdr:row>283</xdr:row>
      <xdr:rowOff>22413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51755040"/>
          <a:ext cx="4776427" cy="3680012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267</xdr:row>
      <xdr:rowOff>0</xdr:rowOff>
    </xdr:from>
    <xdr:to>
      <xdr:col>46</xdr:col>
      <xdr:colOff>551215</xdr:colOff>
      <xdr:row>283</xdr:row>
      <xdr:rowOff>16922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8540" y="51755040"/>
          <a:ext cx="4818415" cy="367452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267</xdr:row>
      <xdr:rowOff>18602</xdr:rowOff>
    </xdr:from>
    <xdr:to>
      <xdr:col>26</xdr:col>
      <xdr:colOff>397954</xdr:colOff>
      <xdr:row>283</xdr:row>
      <xdr:rowOff>21501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9380" y="51773642"/>
          <a:ext cx="4802315" cy="3666213"/>
        </a:xfrm>
        <a:prstGeom prst="rect">
          <a:avLst/>
        </a:prstGeom>
      </xdr:spPr>
    </xdr:pic>
    <xdr:clientData/>
  </xdr:twoCellAnchor>
  <xdr:twoCellAnchor editAs="oneCell">
    <xdr:from>
      <xdr:col>1</xdr:col>
      <xdr:colOff>13112</xdr:colOff>
      <xdr:row>288</xdr:row>
      <xdr:rowOff>11206</xdr:rowOff>
    </xdr:from>
    <xdr:to>
      <xdr:col>5</xdr:col>
      <xdr:colOff>241039</xdr:colOff>
      <xdr:row>308</xdr:row>
      <xdr:rowOff>54050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332" y="56429686"/>
          <a:ext cx="4811357" cy="366805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16</xdr:col>
      <xdr:colOff>209222</xdr:colOff>
      <xdr:row>308</xdr:row>
      <xdr:rowOff>55021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56418480"/>
          <a:ext cx="4758362" cy="367452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288</xdr:row>
      <xdr:rowOff>0</xdr:rowOff>
    </xdr:from>
    <xdr:to>
      <xdr:col>26</xdr:col>
      <xdr:colOff>402407</xdr:colOff>
      <xdr:row>308</xdr:row>
      <xdr:rowOff>55021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9380" y="56418480"/>
          <a:ext cx="4804863" cy="36745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312</xdr:row>
      <xdr:rowOff>0</xdr:rowOff>
    </xdr:from>
    <xdr:to>
      <xdr:col>5</xdr:col>
      <xdr:colOff>199619</xdr:colOff>
      <xdr:row>332</xdr:row>
      <xdr:rowOff>58609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1" y="60876180"/>
          <a:ext cx="4792573" cy="3649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16</xdr:col>
      <xdr:colOff>211343</xdr:colOff>
      <xdr:row>332</xdr:row>
      <xdr:rowOff>57402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60876180"/>
          <a:ext cx="4737623" cy="3648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336</xdr:row>
      <xdr:rowOff>1</xdr:rowOff>
    </xdr:from>
    <xdr:to>
      <xdr:col>5</xdr:col>
      <xdr:colOff>199039</xdr:colOff>
      <xdr:row>356</xdr:row>
      <xdr:rowOff>38102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65280541"/>
          <a:ext cx="4791994" cy="365759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336</xdr:row>
      <xdr:rowOff>0</xdr:rowOff>
    </xdr:from>
    <xdr:to>
      <xdr:col>16</xdr:col>
      <xdr:colOff>248770</xdr:colOff>
      <xdr:row>356</xdr:row>
      <xdr:rowOff>56848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65280540"/>
          <a:ext cx="4771240" cy="367634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360</xdr:row>
      <xdr:rowOff>1</xdr:rowOff>
    </xdr:from>
    <xdr:to>
      <xdr:col>5</xdr:col>
      <xdr:colOff>199038</xdr:colOff>
      <xdr:row>380</xdr:row>
      <xdr:rowOff>38101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1" y="69715381"/>
          <a:ext cx="4788182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360</xdr:row>
      <xdr:rowOff>0</xdr:rowOff>
    </xdr:from>
    <xdr:to>
      <xdr:col>16</xdr:col>
      <xdr:colOff>213023</xdr:colOff>
      <xdr:row>380</xdr:row>
      <xdr:rowOff>57170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69715380"/>
          <a:ext cx="4752638" cy="36766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384</xdr:row>
      <xdr:rowOff>1</xdr:rowOff>
    </xdr:from>
    <xdr:to>
      <xdr:col>5</xdr:col>
      <xdr:colOff>234933</xdr:colOff>
      <xdr:row>404</xdr:row>
      <xdr:rowOff>55023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1" y="74150221"/>
          <a:ext cx="4824077" cy="367452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384</xdr:row>
      <xdr:rowOff>1</xdr:rowOff>
    </xdr:from>
    <xdr:to>
      <xdr:col>16</xdr:col>
      <xdr:colOff>169810</xdr:colOff>
      <xdr:row>404</xdr:row>
      <xdr:rowOff>15914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74150221"/>
          <a:ext cx="4715140" cy="3643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5</xdr:col>
      <xdr:colOff>199576</xdr:colOff>
      <xdr:row>428</xdr:row>
      <xdr:rowOff>17773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78585060"/>
          <a:ext cx="4792531" cy="36487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408</xdr:row>
      <xdr:rowOff>1</xdr:rowOff>
    </xdr:from>
    <xdr:to>
      <xdr:col>16</xdr:col>
      <xdr:colOff>248576</xdr:colOff>
      <xdr:row>428</xdr:row>
      <xdr:rowOff>56702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78585061"/>
          <a:ext cx="4771046" cy="36762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5</xdr:col>
      <xdr:colOff>237004</xdr:colOff>
      <xdr:row>452</xdr:row>
      <xdr:rowOff>58005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83019900"/>
          <a:ext cx="4826149" cy="367750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432</xdr:row>
      <xdr:rowOff>1</xdr:rowOff>
    </xdr:from>
    <xdr:to>
      <xdr:col>16</xdr:col>
      <xdr:colOff>227932</xdr:colOff>
      <xdr:row>452</xdr:row>
      <xdr:rowOff>58832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83019901"/>
          <a:ext cx="4761832" cy="3670711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288</xdr:row>
      <xdr:rowOff>0</xdr:rowOff>
    </xdr:from>
    <xdr:to>
      <xdr:col>46</xdr:col>
      <xdr:colOff>554580</xdr:colOff>
      <xdr:row>308</xdr:row>
      <xdr:rowOff>57514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8540" y="56418480"/>
          <a:ext cx="4827495" cy="36693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74</xdr:row>
      <xdr:rowOff>0</xdr:rowOff>
    </xdr:from>
    <xdr:to>
      <xdr:col>7</xdr:col>
      <xdr:colOff>1783885</xdr:colOff>
      <xdr:row>88</xdr:row>
      <xdr:rowOff>80532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296529"/>
          <a:ext cx="9695238" cy="2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%20Documents\Hydra\Documents\EE%20BoM\Reference\NPI_eeBOM_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%20Documents\Hydra\Documents\EE%20BoM\Venice%20EE%20BoM%20(EVT_PG2)%20rev%201%20201705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oneywellprod.sharepoint.com/teams/SGPPrinterEngineering-EETMTeam/Shared%20Documents/NPI%20PM43%20Refresh/EE/Test_Results/PSU/2.14.1%20System%20Power%20Consumption%20-%201204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duction"/>
      <sheetName val="Revision History"/>
      <sheetName val="BOM"/>
      <sheetName val="BOM Header"/>
      <sheetName val="Internal"/>
      <sheetName val="NPI_eeBOM_Templ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ion History"/>
      <sheetName val="Summary"/>
      <sheetName val="50134064-001 Venice MLB"/>
      <sheetName val="50134066-001  Rewinder"/>
      <sheetName val="50134430-001 Smart Ribbon Drive"/>
      <sheetName val="50134561-100-Dual LSS Upper"/>
      <sheetName val="50134563-100 Dual LSS Lower"/>
      <sheetName val="50134462-001 WiFi BT"/>
      <sheetName val="50134521-001 Front USB"/>
      <sheetName val="50134524-001 UI"/>
      <sheetName val="50134533-001 BT"/>
      <sheetName val="50134555-100 Media Low Sensor"/>
      <sheetName val="50134568-001 Label Taken Sensor"/>
      <sheetName val="50134574-001 Feed Button"/>
      <sheetName val="50134582-001 Head Li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14.1 System Power Consumption"/>
      <sheetName val="TPH Power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3"/>
  <sheetViews>
    <sheetView showGridLines="0" topLeftCell="A9" zoomScaleNormal="100" workbookViewId="0">
      <selection activeCell="C9" sqref="C9"/>
    </sheetView>
  </sheetViews>
  <sheetFormatPr defaultColWidth="9.42578125" defaultRowHeight="15"/>
  <cols>
    <col min="1" max="1" width="3.42578125" style="7" customWidth="1"/>
    <col min="2" max="2" width="34.42578125" style="7" customWidth="1"/>
    <col min="3" max="3" width="33.28515625" style="9" customWidth="1"/>
    <col min="4" max="4" width="48.5703125" style="7" customWidth="1"/>
    <col min="5" max="5" width="9.42578125" style="7"/>
    <col min="6" max="6" width="9.5703125" style="7" bestFit="1" customWidth="1"/>
    <col min="7" max="16384" width="9.42578125" style="7"/>
  </cols>
  <sheetData>
    <row r="1" spans="1:8" customFormat="1" ht="96.6" customHeight="1" thickBot="1">
      <c r="A1" s="4" t="s">
        <v>215</v>
      </c>
      <c r="B1" s="3"/>
      <c r="C1" s="3"/>
      <c r="D1" s="3"/>
      <c r="E1" s="3"/>
      <c r="F1" s="3"/>
      <c r="G1" s="3"/>
      <c r="H1" s="7"/>
    </row>
    <row r="2" spans="1:8">
      <c r="B2" s="7" t="s">
        <v>0</v>
      </c>
      <c r="C2" s="78">
        <v>45252</v>
      </c>
    </row>
    <row r="3" spans="1:8">
      <c r="B3" s="7" t="s">
        <v>1</v>
      </c>
      <c r="C3" s="102">
        <v>1</v>
      </c>
    </row>
    <row r="4" spans="1:8">
      <c r="B4" s="8"/>
    </row>
    <row r="5" spans="1:8" ht="24" thickBot="1">
      <c r="B5" s="24" t="s">
        <v>2</v>
      </c>
      <c r="C5" s="7"/>
      <c r="F5" s="77"/>
    </row>
    <row r="6" spans="1:8">
      <c r="A6" s="185">
        <v>1</v>
      </c>
      <c r="B6" s="61" t="s">
        <v>3</v>
      </c>
      <c r="C6" s="96"/>
      <c r="D6" s="96"/>
      <c r="E6" s="62"/>
    </row>
    <row r="7" spans="1:8">
      <c r="A7" s="186"/>
      <c r="B7" s="98" t="s">
        <v>228</v>
      </c>
      <c r="C7" s="188" t="s">
        <v>216</v>
      </c>
      <c r="D7" s="97"/>
      <c r="E7" s="32"/>
    </row>
    <row r="8" spans="1:8">
      <c r="A8" s="186"/>
      <c r="B8" s="25" t="s">
        <v>4</v>
      </c>
      <c r="C8" s="188" t="s">
        <v>37</v>
      </c>
      <c r="D8" s="97"/>
      <c r="E8" s="32"/>
    </row>
    <row r="9" spans="1:8" ht="15.75" thickBot="1">
      <c r="A9" s="187"/>
      <c r="B9" s="29"/>
      <c r="C9" s="189"/>
      <c r="D9" s="97"/>
      <c r="E9" s="32"/>
    </row>
    <row r="10" spans="1:8">
      <c r="A10" s="185">
        <v>3</v>
      </c>
      <c r="B10" s="61" t="s">
        <v>6</v>
      </c>
      <c r="C10" s="96"/>
      <c r="D10" s="96"/>
      <c r="E10" s="62"/>
    </row>
    <row r="11" spans="1:8">
      <c r="A11" s="186"/>
      <c r="B11" s="30" t="s">
        <v>219</v>
      </c>
      <c r="C11" s="97"/>
      <c r="D11" s="97"/>
      <c r="E11" s="32"/>
    </row>
    <row r="12" spans="1:8">
      <c r="A12" s="186"/>
      <c r="B12" s="26" t="s">
        <v>217</v>
      </c>
      <c r="C12" s="97"/>
      <c r="D12" s="97"/>
      <c r="E12" s="32"/>
    </row>
    <row r="13" spans="1:8">
      <c r="A13" s="186"/>
      <c r="B13" s="26" t="s">
        <v>218</v>
      </c>
      <c r="C13" s="97"/>
      <c r="D13" s="97"/>
      <c r="E13" s="32"/>
    </row>
    <row r="14" spans="1:8" ht="15.75" thickBot="1">
      <c r="A14" s="186"/>
      <c r="B14" s="26"/>
      <c r="C14" s="97"/>
      <c r="D14" s="97"/>
      <c r="E14" s="32"/>
    </row>
    <row r="15" spans="1:8">
      <c r="A15" s="185">
        <v>4</v>
      </c>
      <c r="B15" s="61" t="s">
        <v>8</v>
      </c>
      <c r="C15" s="96"/>
      <c r="D15" s="96"/>
      <c r="E15" s="62"/>
    </row>
    <row r="16" spans="1:8">
      <c r="A16" s="186"/>
      <c r="B16" s="27" t="s">
        <v>9</v>
      </c>
      <c r="C16" s="208" t="s">
        <v>227</v>
      </c>
      <c r="D16" s="209"/>
      <c r="E16" s="205"/>
    </row>
    <row r="17" spans="1:5">
      <c r="A17" s="186"/>
      <c r="B17" s="33"/>
    </row>
    <row r="18" spans="1:5">
      <c r="A18" s="186"/>
      <c r="B18" s="27" t="s">
        <v>10</v>
      </c>
      <c r="C18" s="210"/>
      <c r="D18" s="211"/>
      <c r="E18" s="212"/>
    </row>
    <row r="19" spans="1:5">
      <c r="A19" s="186"/>
      <c r="B19" s="27"/>
      <c r="C19" s="210"/>
      <c r="D19" s="211"/>
      <c r="E19" s="212"/>
    </row>
    <row r="20" spans="1:5">
      <c r="A20" s="186"/>
      <c r="B20" s="27" t="s">
        <v>11</v>
      </c>
      <c r="C20" s="210"/>
      <c r="D20" s="211"/>
      <c r="E20" s="212"/>
    </row>
    <row r="21" spans="1:5" ht="15.75" thickBot="1">
      <c r="A21" s="187"/>
      <c r="B21" s="31"/>
      <c r="C21" s="213"/>
      <c r="D21" s="214"/>
      <c r="E21" s="215"/>
    </row>
    <row r="22" spans="1:5">
      <c r="A22" s="185">
        <v>5</v>
      </c>
      <c r="B22" s="61" t="s">
        <v>12</v>
      </c>
      <c r="C22" s="96"/>
      <c r="D22" s="96"/>
      <c r="E22" s="62"/>
    </row>
    <row r="23" spans="1:5">
      <c r="A23" s="186"/>
      <c r="B23" s="184" t="s">
        <v>152</v>
      </c>
      <c r="C23" s="182" t="s">
        <v>220</v>
      </c>
      <c r="D23" s="206" t="s">
        <v>13</v>
      </c>
      <c r="E23" s="207"/>
    </row>
    <row r="24" spans="1:5">
      <c r="A24" s="186"/>
      <c r="B24" s="26" t="s">
        <v>221</v>
      </c>
      <c r="C24" s="16"/>
      <c r="D24" s="204" t="s">
        <v>222</v>
      </c>
      <c r="E24" s="205"/>
    </row>
    <row r="25" spans="1:5">
      <c r="A25" s="186"/>
      <c r="B25" s="26" t="s">
        <v>217</v>
      </c>
      <c r="C25" s="16" t="s">
        <v>224</v>
      </c>
      <c r="D25" s="204" t="s">
        <v>226</v>
      </c>
      <c r="E25" s="205"/>
    </row>
    <row r="26" spans="1:5">
      <c r="A26" s="186"/>
      <c r="B26" s="26" t="s">
        <v>218</v>
      </c>
      <c r="C26" s="16"/>
      <c r="D26" s="204"/>
      <c r="E26" s="205"/>
    </row>
    <row r="27" spans="1:5">
      <c r="A27" s="186"/>
      <c r="B27" s="26" t="s">
        <v>223</v>
      </c>
      <c r="C27" s="16"/>
      <c r="D27" s="204"/>
      <c r="E27" s="205"/>
    </row>
    <row r="28" spans="1:5">
      <c r="A28" s="186"/>
      <c r="B28" s="26"/>
      <c r="C28" s="16"/>
      <c r="D28" s="204"/>
      <c r="E28" s="205"/>
    </row>
    <row r="29" spans="1:5">
      <c r="A29" s="186"/>
      <c r="B29" s="26"/>
      <c r="C29" s="16"/>
      <c r="D29" s="204"/>
      <c r="E29" s="205"/>
    </row>
    <row r="30" spans="1:5">
      <c r="A30" s="186"/>
      <c r="B30" s="26"/>
      <c r="C30" s="16"/>
      <c r="D30" s="204"/>
      <c r="E30" s="205"/>
    </row>
    <row r="31" spans="1:5" ht="15.75" thickBot="1">
      <c r="A31" s="187"/>
      <c r="B31" s="28"/>
      <c r="C31" s="183"/>
      <c r="D31" s="204"/>
      <c r="E31" s="205"/>
    </row>
    <row r="33" spans="1:5" ht="24" thickBot="1">
      <c r="B33" s="24" t="s">
        <v>15</v>
      </c>
      <c r="C33" s="7"/>
    </row>
    <row r="34" spans="1:5" ht="15.75" thickBot="1">
      <c r="A34" s="63" t="s">
        <v>16</v>
      </c>
      <c r="B34" s="64" t="s">
        <v>1</v>
      </c>
      <c r="C34" s="94" t="s">
        <v>17</v>
      </c>
      <c r="D34" s="64" t="s">
        <v>13</v>
      </c>
      <c r="E34" s="95" t="s">
        <v>18</v>
      </c>
    </row>
    <row r="35" spans="1:5">
      <c r="A35" s="10">
        <v>1</v>
      </c>
      <c r="B35" s="11" t="s">
        <v>5</v>
      </c>
      <c r="C35" s="12">
        <v>45248</v>
      </c>
      <c r="D35" s="11" t="s">
        <v>19</v>
      </c>
      <c r="E35" s="13" t="s">
        <v>225</v>
      </c>
    </row>
    <row r="36" spans="1:5">
      <c r="A36" s="14"/>
      <c r="B36" s="15"/>
      <c r="C36" s="16"/>
      <c r="D36" s="15"/>
      <c r="E36" s="17"/>
    </row>
    <row r="37" spans="1:5">
      <c r="A37" s="14"/>
      <c r="B37" s="15"/>
      <c r="C37" s="16"/>
      <c r="D37" s="15"/>
      <c r="E37" s="18"/>
    </row>
    <row r="38" spans="1:5">
      <c r="A38" s="14"/>
      <c r="B38" s="19"/>
      <c r="C38" s="16"/>
      <c r="D38" s="19"/>
      <c r="E38" s="18"/>
    </row>
    <row r="39" spans="1:5">
      <c r="A39" s="14"/>
      <c r="B39" s="15"/>
      <c r="C39" s="16"/>
      <c r="D39" s="15"/>
      <c r="E39" s="18"/>
    </row>
    <row r="40" spans="1:5">
      <c r="A40" s="103"/>
      <c r="B40" s="15"/>
      <c r="C40" s="16"/>
      <c r="D40" s="15"/>
      <c r="E40" s="104"/>
    </row>
    <row r="41" spans="1:5">
      <c r="A41" s="103"/>
      <c r="B41" s="15"/>
      <c r="C41" s="16"/>
      <c r="D41" s="15"/>
      <c r="E41" s="104"/>
    </row>
    <row r="42" spans="1:5">
      <c r="A42" s="103"/>
      <c r="B42" s="15"/>
      <c r="C42" s="16"/>
      <c r="D42" s="15"/>
      <c r="E42" s="104"/>
    </row>
    <row r="43" spans="1:5" ht="15.75" thickBot="1">
      <c r="A43" s="20"/>
      <c r="B43" s="21"/>
      <c r="C43" s="22"/>
      <c r="D43" s="21"/>
      <c r="E43" s="23"/>
    </row>
  </sheetData>
  <mergeCells count="14">
    <mergeCell ref="D31:E31"/>
    <mergeCell ref="D23:E23"/>
    <mergeCell ref="C16:E16"/>
    <mergeCell ref="C18:E18"/>
    <mergeCell ref="C19:E19"/>
    <mergeCell ref="C20:E20"/>
    <mergeCell ref="C21:E21"/>
    <mergeCell ref="D24:E24"/>
    <mergeCell ref="D25:E25"/>
    <mergeCell ref="D26:E26"/>
    <mergeCell ref="D27:E27"/>
    <mergeCell ref="D28:E28"/>
    <mergeCell ref="D29:E29"/>
    <mergeCell ref="D30:E30"/>
  </mergeCells>
  <phoneticPr fontId="23" type="noConversion"/>
  <pageMargins left="0.75" right="0.75" top="1" bottom="1" header="0.5" footer="0.5"/>
  <pageSetup scale="63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F6F7-D184-410C-B543-19C99698392D}">
  <sheetPr codeName="Sheet2">
    <outlinePr summaryBelow="0" summaryRight="0"/>
  </sheetPr>
  <dimension ref="A1:Z92"/>
  <sheetViews>
    <sheetView zoomScaleNormal="100" workbookViewId="0">
      <pane xSplit="3" ySplit="9" topLeftCell="D29" activePane="bottomRight" state="frozen"/>
      <selection pane="topRight" activeCell="C97" sqref="C97"/>
      <selection pane="bottomLeft" activeCell="C97" sqref="C97"/>
      <selection pane="bottomRight" activeCell="B31" sqref="B31"/>
    </sheetView>
  </sheetViews>
  <sheetFormatPr defaultColWidth="9.42578125" defaultRowHeight="15" outlineLevelRow="1"/>
  <cols>
    <col min="1" max="1" width="17.5703125" customWidth="1"/>
    <col min="2" max="2" width="38" customWidth="1"/>
    <col min="3" max="3" width="56.42578125" style="38" customWidth="1"/>
    <col min="4" max="5" width="47.5703125" style="38" hidden="1" customWidth="1"/>
    <col min="6" max="6" width="53.42578125" style="38" hidden="1" customWidth="1"/>
    <col min="7" max="7" width="16.42578125" style="34" hidden="1" customWidth="1"/>
    <col min="8" max="8" width="12.5703125" style="34" customWidth="1"/>
    <col min="9" max="9" width="15.140625" style="34" customWidth="1"/>
    <col min="10" max="10" width="4" style="34" hidden="1" customWidth="1"/>
    <col min="11" max="11" width="13" style="34" hidden="1" customWidth="1"/>
    <col min="12" max="12" width="15.5703125" style="34" customWidth="1"/>
    <col min="13" max="13" width="13.42578125" style="34" customWidth="1"/>
    <col min="14" max="14" width="73.42578125" style="35" customWidth="1"/>
    <col min="15" max="26" width="3.5703125" style="34" customWidth="1"/>
  </cols>
  <sheetData>
    <row r="1" spans="1:26" ht="39" customHeight="1" thickBot="1">
      <c r="A1" s="124" t="s">
        <v>236</v>
      </c>
      <c r="B1" s="3"/>
      <c r="C1" s="3"/>
      <c r="D1" s="3"/>
      <c r="E1" s="3"/>
      <c r="F1" s="3"/>
      <c r="G1" s="3"/>
      <c r="H1" s="3"/>
      <c r="I1" s="91"/>
      <c r="J1" s="7"/>
      <c r="K1"/>
      <c r="L1" s="113">
        <f>COUNTA(L10:L37)</f>
        <v>23</v>
      </c>
      <c r="M1" s="113">
        <f>COUNTA(M10:M37)</f>
        <v>4</v>
      </c>
      <c r="N1" s="168" t="s">
        <v>21</v>
      </c>
      <c r="O1"/>
      <c r="P1"/>
      <c r="Q1"/>
      <c r="R1"/>
      <c r="S1"/>
      <c r="T1"/>
      <c r="U1"/>
      <c r="V1"/>
      <c r="W1"/>
      <c r="X1"/>
      <c r="Y1"/>
      <c r="Z1"/>
    </row>
    <row r="2" spans="1:26" s="121" customFormat="1" ht="24.75" customHeight="1">
      <c r="A2" s="122" t="s">
        <v>22</v>
      </c>
      <c r="B2" s="123">
        <f ca="1">TODAY()</f>
        <v>45261</v>
      </c>
      <c r="C2" s="34"/>
      <c r="D2" s="34"/>
      <c r="E2" s="34"/>
      <c r="F2" s="34"/>
      <c r="G2" s="34"/>
      <c r="H2" s="34"/>
      <c r="I2" s="34"/>
      <c r="J2" s="34"/>
      <c r="K2" s="34"/>
      <c r="L2" s="105">
        <f>COUNTIF(L10:L37,"PASS*")</f>
        <v>15</v>
      </c>
      <c r="M2" s="105">
        <f>COUNTIF(M10:M37,"PASS*")</f>
        <v>0</v>
      </c>
      <c r="N2" s="35" t="s">
        <v>23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" customHeight="1">
      <c r="A3" s="42"/>
      <c r="B3" s="42"/>
      <c r="C3" s="43"/>
      <c r="D3" s="43"/>
      <c r="E3" s="43"/>
      <c r="F3" s="43"/>
      <c r="L3" s="58">
        <f>COUNTIF(L10:L37,"FAIL*")</f>
        <v>0</v>
      </c>
      <c r="M3" s="58">
        <f>COUNTIF(M10:M37,"FAIL*")</f>
        <v>0</v>
      </c>
      <c r="N3" s="35" t="s">
        <v>24</v>
      </c>
    </row>
    <row r="4" spans="1:26" ht="12" customHeight="1">
      <c r="A4" s="167"/>
      <c r="B4" s="167"/>
      <c r="C4" s="43"/>
      <c r="D4" s="43"/>
      <c r="E4" s="43"/>
      <c r="F4" s="43"/>
      <c r="L4" s="111">
        <f>COUNTIF(L10:L37,"WIP*")</f>
        <v>0</v>
      </c>
      <c r="M4" s="111">
        <f>COUNTIF(M10:M37,"WIP*")</f>
        <v>0</v>
      </c>
      <c r="N4" s="35" t="s">
        <v>25</v>
      </c>
    </row>
    <row r="5" spans="1:26" ht="12" customHeight="1">
      <c r="A5" s="42"/>
      <c r="B5" s="42"/>
      <c r="C5" s="43"/>
      <c r="D5" s="43"/>
      <c r="E5" s="43"/>
      <c r="F5" s="43"/>
      <c r="L5" s="34">
        <f>COUNTIF(L10:L37,"TO DO 1")</f>
        <v>0</v>
      </c>
      <c r="M5" s="34">
        <f>COUNTIF(M10:M37,"TO DO 1")</f>
        <v>4</v>
      </c>
      <c r="N5" s="35" t="s">
        <v>26</v>
      </c>
    </row>
    <row r="6" spans="1:26" ht="12" customHeight="1">
      <c r="A6" s="42"/>
      <c r="B6" s="42"/>
      <c r="C6" s="43"/>
      <c r="D6" s="43"/>
      <c r="E6" s="43"/>
      <c r="F6" s="43"/>
      <c r="L6" s="34">
        <f>COUNTIF(L10:L37,"TO DO 2")</f>
        <v>0</v>
      </c>
      <c r="M6" s="34">
        <f>COUNTIF(M10:M37,"TO DO 2")</f>
        <v>0</v>
      </c>
      <c r="N6" s="35" t="s">
        <v>27</v>
      </c>
    </row>
    <row r="7" spans="1:26" ht="12" customHeight="1">
      <c r="A7" s="42"/>
      <c r="B7" s="42"/>
      <c r="C7" s="43"/>
      <c r="D7" s="43"/>
      <c r="E7" s="43"/>
      <c r="F7" s="43"/>
      <c r="L7" s="112">
        <f>COUNTIF(L10:L37,"N.A*")</f>
        <v>0</v>
      </c>
      <c r="M7" s="112">
        <f>COUNTIF(M10:M37,"N.A*")</f>
        <v>0</v>
      </c>
      <c r="N7" s="35" t="s">
        <v>28</v>
      </c>
    </row>
    <row r="8" spans="1:26" ht="12" customHeight="1">
      <c r="A8" s="42"/>
      <c r="B8" s="42"/>
      <c r="C8" s="43"/>
      <c r="D8" s="43"/>
      <c r="E8" s="43"/>
      <c r="F8" s="56" t="s">
        <v>29</v>
      </c>
    </row>
    <row r="9" spans="1:26" ht="31.5" customHeight="1">
      <c r="A9" s="71" t="s">
        <v>16</v>
      </c>
      <c r="B9" s="71" t="s">
        <v>30</v>
      </c>
      <c r="C9" s="71" t="s">
        <v>31</v>
      </c>
      <c r="D9" s="71" t="s">
        <v>32</v>
      </c>
      <c r="E9" s="71" t="s">
        <v>33</v>
      </c>
      <c r="F9" s="71" t="s">
        <v>34</v>
      </c>
      <c r="G9" s="71" t="s">
        <v>35</v>
      </c>
      <c r="H9" s="71" t="s">
        <v>18</v>
      </c>
      <c r="I9" s="92" t="s">
        <v>230</v>
      </c>
      <c r="J9" s="37"/>
      <c r="K9" s="36" t="s">
        <v>36</v>
      </c>
      <c r="L9" s="36" t="s">
        <v>37</v>
      </c>
      <c r="M9" s="36" t="s">
        <v>38</v>
      </c>
      <c r="N9" s="36" t="s">
        <v>39</v>
      </c>
    </row>
    <row r="10" spans="1:26" ht="22.5" customHeight="1" collapsed="1">
      <c r="A10" s="158">
        <v>1</v>
      </c>
      <c r="B10" s="72" t="s">
        <v>40</v>
      </c>
      <c r="C10" s="68"/>
      <c r="D10" s="68"/>
      <c r="E10" s="68"/>
      <c r="F10" s="68"/>
      <c r="G10" s="69"/>
      <c r="H10" s="69"/>
      <c r="I10" s="93"/>
      <c r="J10" s="44"/>
      <c r="K10" s="69"/>
      <c r="L10" s="190" t="s">
        <v>47</v>
      </c>
      <c r="M10" s="69"/>
      <c r="N10" s="70"/>
    </row>
    <row r="11" spans="1:26" ht="14.85" hidden="1" customHeight="1" outlineLevel="1">
      <c r="A11" s="50">
        <v>1.1000000000000001</v>
      </c>
      <c r="B11" s="45" t="s">
        <v>7</v>
      </c>
      <c r="C11" s="46" t="s">
        <v>41</v>
      </c>
      <c r="D11" s="46" t="s">
        <v>42</v>
      </c>
      <c r="E11" s="46" t="s">
        <v>43</v>
      </c>
      <c r="F11" s="46" t="s">
        <v>44</v>
      </c>
      <c r="G11" s="47"/>
      <c r="H11" s="48" t="s">
        <v>45</v>
      </c>
      <c r="I11" s="48" t="s">
        <v>46</v>
      </c>
      <c r="J11" s="44"/>
      <c r="K11" s="75" t="s">
        <v>28</v>
      </c>
      <c r="L11" s="107" t="s">
        <v>47</v>
      </c>
      <c r="M11" s="48"/>
      <c r="N11" s="108"/>
    </row>
    <row r="12" spans="1:26" ht="14.85" hidden="1" customHeight="1" outlineLevel="1">
      <c r="A12" s="50">
        <v>1.2</v>
      </c>
      <c r="B12" s="45" t="s">
        <v>48</v>
      </c>
      <c r="C12" s="46" t="s">
        <v>41</v>
      </c>
      <c r="D12" s="46" t="s">
        <v>42</v>
      </c>
      <c r="E12" s="46" t="s">
        <v>43</v>
      </c>
      <c r="F12" s="46" t="s">
        <v>44</v>
      </c>
      <c r="G12" s="47"/>
      <c r="H12" s="47" t="s">
        <v>45</v>
      </c>
      <c r="I12" s="48" t="s">
        <v>46</v>
      </c>
      <c r="J12" s="44"/>
      <c r="K12" s="75" t="s">
        <v>28</v>
      </c>
      <c r="L12" s="107" t="s">
        <v>47</v>
      </c>
      <c r="M12" s="48"/>
      <c r="N12" s="108"/>
    </row>
    <row r="13" spans="1:26" ht="14.85" hidden="1" customHeight="1" outlineLevel="1">
      <c r="A13" s="50">
        <v>1.3</v>
      </c>
      <c r="B13" s="45" t="s">
        <v>49</v>
      </c>
      <c r="C13" s="46" t="s">
        <v>41</v>
      </c>
      <c r="D13" s="46" t="s">
        <v>42</v>
      </c>
      <c r="E13" s="46" t="s">
        <v>43</v>
      </c>
      <c r="F13" s="46" t="s">
        <v>44</v>
      </c>
      <c r="G13" s="47"/>
      <c r="H13" s="47" t="s">
        <v>20</v>
      </c>
      <c r="I13" s="48" t="s">
        <v>46</v>
      </c>
      <c r="J13" s="44"/>
      <c r="K13" s="75" t="s">
        <v>28</v>
      </c>
      <c r="L13" s="107" t="s">
        <v>47</v>
      </c>
      <c r="M13" s="48"/>
      <c r="N13" s="108" t="s">
        <v>50</v>
      </c>
    </row>
    <row r="14" spans="1:26" ht="14.85" hidden="1" customHeight="1" outlineLevel="1">
      <c r="A14" s="50">
        <v>1.4</v>
      </c>
      <c r="B14" s="45" t="s">
        <v>14</v>
      </c>
      <c r="C14" s="46" t="s">
        <v>41</v>
      </c>
      <c r="D14" s="46" t="s">
        <v>42</v>
      </c>
      <c r="E14" s="46" t="s">
        <v>43</v>
      </c>
      <c r="F14" s="46" t="s">
        <v>44</v>
      </c>
      <c r="G14" s="47"/>
      <c r="H14" s="47" t="s">
        <v>20</v>
      </c>
      <c r="I14" s="48" t="s">
        <v>46</v>
      </c>
      <c r="J14" s="44"/>
      <c r="K14" s="75" t="s">
        <v>28</v>
      </c>
      <c r="L14" s="107" t="s">
        <v>47</v>
      </c>
      <c r="M14" s="48"/>
      <c r="N14" s="108"/>
    </row>
    <row r="15" spans="1:26" ht="14.85" hidden="1" customHeight="1" outlineLevel="1">
      <c r="A15" s="50">
        <v>1.5</v>
      </c>
      <c r="B15" s="45" t="s">
        <v>51</v>
      </c>
      <c r="C15" s="46" t="s">
        <v>41</v>
      </c>
      <c r="D15" s="46" t="s">
        <v>42</v>
      </c>
      <c r="E15" s="46" t="s">
        <v>43</v>
      </c>
      <c r="F15" s="46" t="s">
        <v>44</v>
      </c>
      <c r="G15" s="47"/>
      <c r="H15" s="47" t="s">
        <v>20</v>
      </c>
      <c r="I15" s="48" t="s">
        <v>46</v>
      </c>
      <c r="J15" s="44"/>
      <c r="K15" s="75" t="s">
        <v>28</v>
      </c>
      <c r="L15" s="107" t="s">
        <v>47</v>
      </c>
      <c r="M15" s="48"/>
      <c r="N15" s="108"/>
    </row>
    <row r="16" spans="1:26" ht="14.85" hidden="1" customHeight="1" outlineLevel="1">
      <c r="A16" s="50">
        <v>1.6</v>
      </c>
      <c r="B16" s="45" t="s">
        <v>52</v>
      </c>
      <c r="C16" s="46" t="s">
        <v>41</v>
      </c>
      <c r="D16" s="46" t="s">
        <v>42</v>
      </c>
      <c r="E16" s="46" t="s">
        <v>43</v>
      </c>
      <c r="F16" s="46" t="s">
        <v>44</v>
      </c>
      <c r="G16" s="47"/>
      <c r="H16" s="47" t="s">
        <v>20</v>
      </c>
      <c r="I16" s="48" t="s">
        <v>46</v>
      </c>
      <c r="J16" s="44"/>
      <c r="K16" s="75" t="s">
        <v>28</v>
      </c>
      <c r="L16" s="107" t="s">
        <v>47</v>
      </c>
      <c r="M16" s="48"/>
      <c r="N16" s="108"/>
    </row>
    <row r="17" spans="1:14" ht="14.85" hidden="1" customHeight="1" outlineLevel="1">
      <c r="A17" s="50">
        <v>1.7</v>
      </c>
      <c r="B17" s="45" t="s">
        <v>53</v>
      </c>
      <c r="C17" s="46" t="s">
        <v>41</v>
      </c>
      <c r="D17" s="46" t="s">
        <v>42</v>
      </c>
      <c r="E17" s="46" t="s">
        <v>43</v>
      </c>
      <c r="F17" s="46" t="s">
        <v>44</v>
      </c>
      <c r="G17" s="47"/>
      <c r="H17" s="47" t="s">
        <v>20</v>
      </c>
      <c r="I17" s="48" t="s">
        <v>46</v>
      </c>
      <c r="J17" s="44"/>
      <c r="K17" s="76" t="s">
        <v>28</v>
      </c>
      <c r="L17" s="107" t="s">
        <v>47</v>
      </c>
      <c r="M17" s="47"/>
      <c r="N17" s="109"/>
    </row>
    <row r="18" spans="1:14" ht="14.85" hidden="1" customHeight="1" outlineLevel="1">
      <c r="A18" s="50">
        <v>1.8</v>
      </c>
      <c r="B18" s="45" t="s">
        <v>54</v>
      </c>
      <c r="C18" s="46" t="s">
        <v>41</v>
      </c>
      <c r="D18" s="46" t="s">
        <v>42</v>
      </c>
      <c r="E18" s="46" t="s">
        <v>43</v>
      </c>
      <c r="F18" s="46" t="s">
        <v>44</v>
      </c>
      <c r="G18" s="47"/>
      <c r="H18" s="47" t="s">
        <v>20</v>
      </c>
      <c r="I18" s="48" t="s">
        <v>46</v>
      </c>
      <c r="J18" s="44"/>
      <c r="K18" s="76" t="s">
        <v>28</v>
      </c>
      <c r="L18" s="107" t="s">
        <v>47</v>
      </c>
      <c r="M18" s="47"/>
      <c r="N18" s="109" t="s">
        <v>55</v>
      </c>
    </row>
    <row r="19" spans="1:14" ht="14.85" hidden="1" customHeight="1" outlineLevel="1">
      <c r="A19" s="50">
        <v>1.9</v>
      </c>
      <c r="B19" s="45" t="s">
        <v>56</v>
      </c>
      <c r="C19" s="46" t="s">
        <v>41</v>
      </c>
      <c r="D19" s="46" t="s">
        <v>42</v>
      </c>
      <c r="E19" s="46" t="s">
        <v>43</v>
      </c>
      <c r="F19" s="46" t="s">
        <v>44</v>
      </c>
      <c r="G19" s="47"/>
      <c r="H19" s="47" t="s">
        <v>20</v>
      </c>
      <c r="I19" s="48" t="s">
        <v>46</v>
      </c>
      <c r="J19" s="44"/>
      <c r="K19" s="76" t="s">
        <v>28</v>
      </c>
      <c r="L19" s="107" t="s">
        <v>47</v>
      </c>
      <c r="M19" s="47" t="s">
        <v>57</v>
      </c>
      <c r="N19" s="109" t="s">
        <v>58</v>
      </c>
    </row>
    <row r="20" spans="1:14" ht="14.85" hidden="1" customHeight="1" outlineLevel="1">
      <c r="A20" s="79" t="s">
        <v>59</v>
      </c>
      <c r="B20" s="45" t="s">
        <v>60</v>
      </c>
      <c r="C20" s="46" t="s">
        <v>41</v>
      </c>
      <c r="D20" s="46" t="s">
        <v>42</v>
      </c>
      <c r="E20" s="46" t="s">
        <v>43</v>
      </c>
      <c r="F20" s="46" t="s">
        <v>44</v>
      </c>
      <c r="G20" s="47"/>
      <c r="H20" s="47" t="s">
        <v>20</v>
      </c>
      <c r="I20" s="48" t="s">
        <v>46</v>
      </c>
      <c r="J20" s="44"/>
      <c r="K20" s="76"/>
      <c r="L20" s="107" t="s">
        <v>47</v>
      </c>
      <c r="M20" s="47" t="s">
        <v>57</v>
      </c>
      <c r="N20" s="109" t="s">
        <v>58</v>
      </c>
    </row>
    <row r="21" spans="1:14" ht="14.85" hidden="1" customHeight="1" outlineLevel="1">
      <c r="A21" s="50">
        <v>1.1100000000000001</v>
      </c>
      <c r="B21" s="45" t="s">
        <v>61</v>
      </c>
      <c r="C21" s="46" t="s">
        <v>41</v>
      </c>
      <c r="D21" s="46" t="s">
        <v>42</v>
      </c>
      <c r="E21" s="46" t="s">
        <v>43</v>
      </c>
      <c r="F21" s="46" t="s">
        <v>44</v>
      </c>
      <c r="G21" s="47"/>
      <c r="H21" s="47" t="s">
        <v>20</v>
      </c>
      <c r="I21" s="48" t="s">
        <v>46</v>
      </c>
      <c r="J21" s="44"/>
      <c r="K21" s="76"/>
      <c r="L21" s="107" t="s">
        <v>47</v>
      </c>
      <c r="M21" s="47" t="s">
        <v>57</v>
      </c>
      <c r="N21" s="109" t="s">
        <v>58</v>
      </c>
    </row>
    <row r="22" spans="1:14" ht="14.85" hidden="1" customHeight="1" outlineLevel="1">
      <c r="A22" s="50">
        <v>1.1200000000000001</v>
      </c>
      <c r="B22" s="45" t="s">
        <v>62</v>
      </c>
      <c r="C22" s="46" t="s">
        <v>41</v>
      </c>
      <c r="D22" s="46" t="s">
        <v>42</v>
      </c>
      <c r="E22" s="46" t="s">
        <v>43</v>
      </c>
      <c r="F22" s="46" t="s">
        <v>44</v>
      </c>
      <c r="G22" s="47"/>
      <c r="H22" s="47" t="s">
        <v>20</v>
      </c>
      <c r="I22" s="48" t="s">
        <v>46</v>
      </c>
      <c r="J22" s="44"/>
      <c r="K22" s="76"/>
      <c r="L22" s="107" t="s">
        <v>47</v>
      </c>
      <c r="M22" s="47" t="s">
        <v>57</v>
      </c>
      <c r="N22" s="109" t="s">
        <v>58</v>
      </c>
    </row>
    <row r="23" spans="1:14" ht="21.95" customHeight="1">
      <c r="A23" s="67">
        <v>2</v>
      </c>
      <c r="B23" s="72" t="s">
        <v>233</v>
      </c>
      <c r="C23" s="68"/>
      <c r="D23" s="68"/>
      <c r="E23" s="68"/>
      <c r="F23" s="68"/>
      <c r="G23" s="69"/>
      <c r="H23" s="69"/>
      <c r="I23" s="69"/>
      <c r="J23" s="44"/>
      <c r="K23" s="69"/>
      <c r="L23" s="69"/>
      <c r="M23" s="69"/>
      <c r="N23" s="70"/>
    </row>
    <row r="24" spans="1:14" ht="23.45" customHeight="1" outlineLevel="1">
      <c r="A24" s="65">
        <v>2.1</v>
      </c>
      <c r="B24" s="73" t="s">
        <v>232</v>
      </c>
      <c r="C24" s="60"/>
      <c r="D24" s="60"/>
      <c r="E24" s="60"/>
      <c r="F24" s="60"/>
      <c r="G24" s="66"/>
      <c r="H24" s="60"/>
      <c r="I24" s="60"/>
      <c r="J24" s="49"/>
      <c r="K24" s="60"/>
      <c r="L24" s="60"/>
      <c r="M24" s="60"/>
      <c r="N24" s="60"/>
    </row>
    <row r="25" spans="1:14" ht="30" outlineLevel="1">
      <c r="A25" s="151" t="s">
        <v>63</v>
      </c>
      <c r="B25" s="45" t="s">
        <v>237</v>
      </c>
      <c r="C25" s="51" t="s">
        <v>229</v>
      </c>
      <c r="D25" s="51" t="s">
        <v>64</v>
      </c>
      <c r="E25" s="51" t="s">
        <v>65</v>
      </c>
      <c r="F25" s="51" t="s">
        <v>66</v>
      </c>
      <c r="G25" s="47"/>
      <c r="H25" s="48" t="s">
        <v>231</v>
      </c>
      <c r="I25" s="48"/>
      <c r="J25" s="44"/>
      <c r="K25" s="76" t="s">
        <v>28</v>
      </c>
      <c r="L25" s="107" t="s">
        <v>47</v>
      </c>
      <c r="M25" s="48"/>
      <c r="N25" s="108"/>
    </row>
    <row r="26" spans="1:14" ht="45" outlineLevel="1">
      <c r="A26" s="151" t="s">
        <v>67</v>
      </c>
      <c r="B26" s="45" t="s">
        <v>234</v>
      </c>
      <c r="C26" s="51" t="s">
        <v>238</v>
      </c>
      <c r="D26" s="51" t="s">
        <v>68</v>
      </c>
      <c r="E26" s="51" t="s">
        <v>69</v>
      </c>
      <c r="F26" s="51" t="s">
        <v>66</v>
      </c>
      <c r="G26" s="47"/>
      <c r="H26" s="48" t="s">
        <v>231</v>
      </c>
      <c r="I26" s="48"/>
      <c r="J26" s="44"/>
      <c r="K26" s="76" t="s">
        <v>28</v>
      </c>
      <c r="L26" s="166" t="s">
        <v>44</v>
      </c>
      <c r="M26" s="48"/>
      <c r="N26" s="108"/>
    </row>
    <row r="27" spans="1:14" ht="60" outlineLevel="1">
      <c r="A27" s="151" t="s">
        <v>70</v>
      </c>
      <c r="B27" s="74" t="s">
        <v>235</v>
      </c>
      <c r="C27" s="51" t="s">
        <v>239</v>
      </c>
      <c r="D27" s="51" t="s">
        <v>71</v>
      </c>
      <c r="E27" s="51" t="s">
        <v>72</v>
      </c>
      <c r="F27" s="51" t="s">
        <v>73</v>
      </c>
      <c r="G27" s="47"/>
      <c r="H27" s="48" t="s">
        <v>231</v>
      </c>
      <c r="I27" s="48"/>
      <c r="J27" s="44"/>
      <c r="K27" s="76" t="s">
        <v>28</v>
      </c>
      <c r="L27" s="166" t="s">
        <v>44</v>
      </c>
      <c r="M27" s="48"/>
      <c r="N27" s="108"/>
    </row>
    <row r="28" spans="1:14" ht="23.1" customHeight="1" outlineLevel="1">
      <c r="A28" s="65">
        <v>2.14</v>
      </c>
      <c r="B28" s="73" t="s">
        <v>74</v>
      </c>
      <c r="C28" s="60"/>
      <c r="D28" s="60"/>
      <c r="E28" s="60"/>
      <c r="F28" s="60"/>
      <c r="G28" s="66"/>
      <c r="H28" s="60"/>
      <c r="I28" s="60"/>
      <c r="J28" s="49"/>
      <c r="K28" s="60"/>
      <c r="L28" s="60"/>
      <c r="M28" s="60"/>
      <c r="N28" s="60"/>
    </row>
    <row r="29" spans="1:14" ht="55.35" customHeight="1" outlineLevel="1">
      <c r="A29" s="151" t="s">
        <v>75</v>
      </c>
      <c r="B29" s="45" t="s">
        <v>76</v>
      </c>
      <c r="C29" s="51" t="s">
        <v>241</v>
      </c>
      <c r="D29" s="51" t="s">
        <v>77</v>
      </c>
      <c r="E29" s="51" t="s">
        <v>78</v>
      </c>
      <c r="F29" s="82" t="s">
        <v>79</v>
      </c>
      <c r="G29" s="47"/>
      <c r="H29" s="52"/>
      <c r="I29" s="52"/>
      <c r="J29" s="44"/>
      <c r="K29" s="76" t="s">
        <v>28</v>
      </c>
      <c r="L29" s="166" t="s">
        <v>44</v>
      </c>
      <c r="M29" s="52"/>
      <c r="N29" s="51"/>
    </row>
    <row r="30" spans="1:14" ht="55.35" customHeight="1" outlineLevel="1">
      <c r="A30" s="151" t="s">
        <v>80</v>
      </c>
      <c r="B30" s="45" t="s">
        <v>242</v>
      </c>
      <c r="C30" s="51" t="s">
        <v>81</v>
      </c>
      <c r="D30" s="51" t="s">
        <v>77</v>
      </c>
      <c r="E30" s="51" t="s">
        <v>78</v>
      </c>
      <c r="F30" s="82" t="s">
        <v>79</v>
      </c>
      <c r="G30" s="47"/>
      <c r="H30" s="52"/>
      <c r="I30" s="52"/>
      <c r="J30" s="44"/>
      <c r="K30" s="75" t="s">
        <v>28</v>
      </c>
      <c r="L30" s="166" t="s">
        <v>44</v>
      </c>
      <c r="M30" s="52"/>
      <c r="N30" s="51"/>
    </row>
    <row r="31" spans="1:14" ht="55.35" customHeight="1" outlineLevel="1">
      <c r="A31" s="151" t="s">
        <v>82</v>
      </c>
      <c r="B31" s="45" t="s">
        <v>243</v>
      </c>
      <c r="C31" s="51" t="s">
        <v>83</v>
      </c>
      <c r="D31" s="51" t="s">
        <v>77</v>
      </c>
      <c r="E31" s="51" t="s">
        <v>78</v>
      </c>
      <c r="F31" s="82" t="s">
        <v>79</v>
      </c>
      <c r="G31" s="47"/>
      <c r="H31" s="52"/>
      <c r="I31" s="52"/>
      <c r="J31" s="44"/>
      <c r="K31" s="75" t="s">
        <v>28</v>
      </c>
      <c r="L31" s="166" t="s">
        <v>44</v>
      </c>
      <c r="M31" s="52"/>
      <c r="N31" s="51"/>
    </row>
    <row r="32" spans="1:14" ht="18.95" customHeight="1" outlineLevel="1">
      <c r="A32" s="65">
        <v>2.15</v>
      </c>
      <c r="B32" s="73" t="s">
        <v>84</v>
      </c>
      <c r="C32" s="60"/>
      <c r="D32" s="60"/>
      <c r="E32" s="60"/>
      <c r="F32" s="60"/>
      <c r="G32" s="66"/>
      <c r="H32" s="60"/>
      <c r="I32" s="60"/>
      <c r="J32" s="49"/>
      <c r="K32" s="60"/>
      <c r="L32" s="60"/>
      <c r="M32" s="60"/>
      <c r="N32" s="60"/>
    </row>
    <row r="33" spans="1:14" ht="45" outlineLevel="1">
      <c r="A33" s="151" t="s">
        <v>85</v>
      </c>
      <c r="B33" s="45" t="s">
        <v>86</v>
      </c>
      <c r="C33" s="51" t="s">
        <v>244</v>
      </c>
      <c r="D33" s="51" t="s">
        <v>87</v>
      </c>
      <c r="E33" s="51" t="s">
        <v>88</v>
      </c>
      <c r="F33" s="51" t="s">
        <v>89</v>
      </c>
      <c r="G33" s="47"/>
      <c r="H33" s="52"/>
      <c r="I33" s="52"/>
      <c r="J33" s="44"/>
      <c r="K33" s="75" t="s">
        <v>28</v>
      </c>
      <c r="L33" s="105" t="s">
        <v>47</v>
      </c>
      <c r="M33" s="52"/>
      <c r="N33" s="51" t="s">
        <v>90</v>
      </c>
    </row>
    <row r="34" spans="1:14" ht="20.45" customHeight="1">
      <c r="A34" s="67">
        <v>3</v>
      </c>
      <c r="B34" s="72" t="s">
        <v>240</v>
      </c>
      <c r="C34" s="68"/>
      <c r="D34" s="68"/>
      <c r="E34" s="68"/>
      <c r="F34" s="68"/>
      <c r="G34" s="69"/>
      <c r="H34" s="69"/>
      <c r="I34" s="69"/>
      <c r="J34" s="44"/>
      <c r="K34" s="69"/>
      <c r="L34" s="69"/>
      <c r="M34" s="69"/>
      <c r="N34" s="70"/>
    </row>
    <row r="35" spans="1:14" ht="45" outlineLevel="1">
      <c r="A35" s="152">
        <v>3.1</v>
      </c>
      <c r="B35" s="45" t="s">
        <v>245</v>
      </c>
      <c r="C35" s="46" t="s">
        <v>248</v>
      </c>
      <c r="D35" s="46" t="s">
        <v>91</v>
      </c>
      <c r="E35" s="46" t="s">
        <v>92</v>
      </c>
      <c r="F35" s="46" t="s">
        <v>93</v>
      </c>
      <c r="G35" s="47"/>
      <c r="H35" s="52"/>
      <c r="I35" s="52"/>
      <c r="J35" s="44"/>
      <c r="K35" s="75" t="s">
        <v>28</v>
      </c>
      <c r="L35" s="166" t="s">
        <v>44</v>
      </c>
      <c r="M35" s="52"/>
      <c r="N35" s="51"/>
    </row>
    <row r="36" spans="1:14" ht="20.100000000000001" customHeight="1" outlineLevel="1">
      <c r="A36" s="152">
        <v>3.2</v>
      </c>
      <c r="B36" s="45" t="s">
        <v>246</v>
      </c>
      <c r="C36" s="46" t="s">
        <v>249</v>
      </c>
      <c r="D36" s="46" t="s">
        <v>94</v>
      </c>
      <c r="E36" s="83" t="s">
        <v>95</v>
      </c>
      <c r="F36" s="83" t="s">
        <v>95</v>
      </c>
      <c r="G36" s="47"/>
      <c r="H36" s="52"/>
      <c r="I36" s="52"/>
      <c r="J36" s="44"/>
      <c r="K36" s="75" t="s">
        <v>28</v>
      </c>
      <c r="L36" s="166" t="s">
        <v>44</v>
      </c>
      <c r="M36" s="48"/>
      <c r="N36" s="108"/>
    </row>
    <row r="37" spans="1:14" ht="45" outlineLevel="1">
      <c r="A37" s="152">
        <v>3.3</v>
      </c>
      <c r="B37" s="45" t="s">
        <v>247</v>
      </c>
      <c r="C37" s="46" t="s">
        <v>250</v>
      </c>
      <c r="D37" s="46" t="s">
        <v>87</v>
      </c>
      <c r="E37" s="46" t="s">
        <v>96</v>
      </c>
      <c r="F37" s="46" t="s">
        <v>89</v>
      </c>
      <c r="G37" s="191"/>
      <c r="H37" s="192"/>
      <c r="I37" s="192"/>
      <c r="J37" s="44"/>
      <c r="K37" s="193" t="s">
        <v>28</v>
      </c>
      <c r="L37" s="194" t="s">
        <v>44</v>
      </c>
      <c r="M37" s="195"/>
      <c r="N37" s="196"/>
    </row>
    <row r="38" spans="1:14" ht="45" outlineLevel="1">
      <c r="A38" s="152">
        <v>3.4</v>
      </c>
      <c r="B38" s="45" t="s">
        <v>251</v>
      </c>
      <c r="C38" s="51" t="s">
        <v>252</v>
      </c>
      <c r="D38" s="51" t="s">
        <v>87</v>
      </c>
      <c r="E38" s="51" t="s">
        <v>96</v>
      </c>
      <c r="F38" s="51" t="s">
        <v>89</v>
      </c>
      <c r="G38" s="47"/>
      <c r="H38" s="52"/>
      <c r="I38" s="52"/>
      <c r="J38" s="47"/>
      <c r="K38" s="75" t="s">
        <v>28</v>
      </c>
      <c r="L38" s="166" t="s">
        <v>44</v>
      </c>
      <c r="M38" s="48"/>
      <c r="N38" s="108"/>
    </row>
    <row r="39" spans="1:14" ht="20.45" customHeight="1">
      <c r="A39" s="67">
        <v>4</v>
      </c>
      <c r="B39" s="72" t="s">
        <v>253</v>
      </c>
      <c r="C39" s="68"/>
      <c r="D39" s="68"/>
      <c r="E39" s="68"/>
      <c r="F39" s="68"/>
      <c r="G39" s="69"/>
      <c r="H39" s="69"/>
      <c r="I39" s="69"/>
      <c r="J39" s="44"/>
      <c r="K39" s="69"/>
      <c r="L39" s="69"/>
      <c r="M39" s="69"/>
      <c r="N39" s="70"/>
    </row>
    <row r="40" spans="1:14">
      <c r="A40" s="53"/>
      <c r="B40" s="125"/>
      <c r="C40" s="54"/>
      <c r="D40" s="54"/>
      <c r="E40" s="54"/>
      <c r="F40" s="126"/>
      <c r="H40" s="127"/>
      <c r="I40" s="128"/>
      <c r="L40" s="127"/>
      <c r="M40" s="129"/>
      <c r="N40" s="130"/>
    </row>
    <row r="42" spans="1:14">
      <c r="A42" s="39" t="s">
        <v>99</v>
      </c>
      <c r="B42" s="42"/>
      <c r="C42" s="43"/>
      <c r="D42" s="43"/>
      <c r="E42" s="43"/>
      <c r="F42" s="43"/>
      <c r="M42"/>
      <c r="N42" s="136"/>
    </row>
    <row r="43" spans="1:14">
      <c r="A43" s="105" t="s">
        <v>47</v>
      </c>
      <c r="B43" s="55" t="s">
        <v>100</v>
      </c>
      <c r="C43" s="56"/>
      <c r="D43" s="56"/>
      <c r="E43" s="56"/>
      <c r="F43" s="56"/>
      <c r="M43"/>
      <c r="N43" s="136"/>
    </row>
    <row r="44" spans="1:14">
      <c r="A44" s="106" t="s">
        <v>101</v>
      </c>
      <c r="B44" s="55" t="s">
        <v>102</v>
      </c>
      <c r="C44" s="56"/>
      <c r="D44" s="56"/>
      <c r="E44" s="56"/>
      <c r="F44" s="56"/>
      <c r="M44"/>
      <c r="N44" s="136"/>
    </row>
    <row r="45" spans="1:14">
      <c r="A45" s="57" t="s">
        <v>103</v>
      </c>
      <c r="B45" s="55" t="s">
        <v>104</v>
      </c>
      <c r="C45" s="56"/>
      <c r="D45" s="56"/>
      <c r="E45" s="56"/>
      <c r="F45" s="56"/>
      <c r="M45"/>
      <c r="N45" s="136"/>
    </row>
    <row r="46" spans="1:14">
      <c r="A46" s="58" t="s">
        <v>105</v>
      </c>
      <c r="B46" s="42" t="s">
        <v>106</v>
      </c>
      <c r="C46" s="56"/>
      <c r="D46" s="56"/>
      <c r="E46" s="56"/>
      <c r="F46" s="56"/>
      <c r="M46"/>
      <c r="N46" s="136"/>
    </row>
    <row r="47" spans="1:14">
      <c r="A47" s="75" t="s">
        <v>28</v>
      </c>
      <c r="B47" s="42" t="s">
        <v>107</v>
      </c>
      <c r="C47" s="43"/>
      <c r="D47" s="43"/>
      <c r="E47" s="43"/>
      <c r="F47" s="43"/>
      <c r="M47"/>
      <c r="N47" s="136"/>
    </row>
    <row r="48" spans="1:14">
      <c r="A48" s="111" t="s">
        <v>108</v>
      </c>
      <c r="B48" s="42" t="s">
        <v>109</v>
      </c>
      <c r="C48" s="43"/>
      <c r="D48" s="43"/>
      <c r="E48" s="43"/>
      <c r="F48" s="43"/>
      <c r="M48"/>
      <c r="N48" s="136"/>
    </row>
    <row r="49" spans="1:14">
      <c r="A49" s="40" t="s">
        <v>110</v>
      </c>
      <c r="B49" s="42" t="s">
        <v>111</v>
      </c>
      <c r="C49" s="43"/>
      <c r="D49" s="43"/>
      <c r="E49" s="43"/>
      <c r="F49" s="43"/>
      <c r="M49"/>
      <c r="N49" s="136"/>
    </row>
    <row r="50" spans="1:14">
      <c r="B50" s="42"/>
    </row>
    <row r="51" spans="1:14" s="7" customFormat="1">
      <c r="A51" s="8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165"/>
    </row>
    <row r="52" spans="1:14" s="7" customFormat="1">
      <c r="A52" s="81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169"/>
    </row>
    <row r="54" spans="1:14" ht="96" customHeight="1">
      <c r="A54" s="159" t="s">
        <v>112</v>
      </c>
      <c r="B54" s="84" t="s">
        <v>113</v>
      </c>
    </row>
    <row r="55" spans="1:14">
      <c r="A55" s="85" t="s">
        <v>114</v>
      </c>
      <c r="B55" s="86"/>
    </row>
    <row r="56" spans="1:14">
      <c r="A56" s="85" t="s">
        <v>115</v>
      </c>
      <c r="B56" s="85"/>
    </row>
    <row r="57" spans="1:14">
      <c r="A57" s="85" t="s">
        <v>116</v>
      </c>
      <c r="B57" s="85"/>
    </row>
    <row r="59" spans="1:14">
      <c r="A59" s="87" t="s">
        <v>117</v>
      </c>
      <c r="B59" s="88"/>
    </row>
    <row r="60" spans="1:14">
      <c r="A60" s="89">
        <v>1</v>
      </c>
      <c r="B60" s="90" t="s">
        <v>118</v>
      </c>
    </row>
    <row r="61" spans="1:14">
      <c r="A61" s="89">
        <v>2</v>
      </c>
      <c r="B61" s="90" t="s">
        <v>119</v>
      </c>
    </row>
    <row r="62" spans="1:14">
      <c r="A62" s="89">
        <v>3</v>
      </c>
      <c r="B62" s="90" t="s">
        <v>120</v>
      </c>
    </row>
    <row r="63" spans="1:14">
      <c r="A63" s="89">
        <v>4</v>
      </c>
      <c r="B63" s="90" t="s">
        <v>121</v>
      </c>
    </row>
    <row r="64" spans="1:14">
      <c r="A64" s="89">
        <v>5</v>
      </c>
      <c r="B64" s="90" t="s">
        <v>122</v>
      </c>
    </row>
    <row r="65" spans="1:2">
      <c r="A65" s="89">
        <v>6</v>
      </c>
      <c r="B65" s="90" t="s">
        <v>123</v>
      </c>
    </row>
    <row r="66" spans="1:2">
      <c r="A66" s="89">
        <v>7</v>
      </c>
      <c r="B66" s="90" t="s">
        <v>124</v>
      </c>
    </row>
    <row r="67" spans="1:2">
      <c r="A67" s="89">
        <v>8</v>
      </c>
      <c r="B67" s="90" t="s">
        <v>125</v>
      </c>
    </row>
    <row r="68" spans="1:2">
      <c r="A68" s="89">
        <v>9</v>
      </c>
      <c r="B68" s="90" t="s">
        <v>126</v>
      </c>
    </row>
    <row r="69" spans="1:2">
      <c r="A69" s="89">
        <v>10</v>
      </c>
      <c r="B69" s="90" t="s">
        <v>127</v>
      </c>
    </row>
    <row r="70" spans="1:2">
      <c r="A70" s="89">
        <v>11</v>
      </c>
      <c r="B70" s="89" t="s">
        <v>128</v>
      </c>
    </row>
    <row r="71" spans="1:2">
      <c r="A71" s="89">
        <v>12</v>
      </c>
      <c r="B71" s="89" t="s">
        <v>129</v>
      </c>
    </row>
    <row r="72" spans="1:2">
      <c r="A72" s="89">
        <v>13</v>
      </c>
      <c r="B72" s="89" t="s">
        <v>130</v>
      </c>
    </row>
    <row r="73" spans="1:2">
      <c r="A73" s="89">
        <v>14</v>
      </c>
      <c r="B73" s="89" t="s">
        <v>131</v>
      </c>
    </row>
    <row r="74" spans="1:2">
      <c r="A74" s="89">
        <v>15</v>
      </c>
      <c r="B74" s="89" t="s">
        <v>132</v>
      </c>
    </row>
    <row r="75" spans="1:2">
      <c r="A75" s="89">
        <v>16</v>
      </c>
      <c r="B75" s="89" t="s">
        <v>133</v>
      </c>
    </row>
    <row r="76" spans="1:2">
      <c r="A76" s="89">
        <v>17</v>
      </c>
      <c r="B76" s="89" t="s">
        <v>134</v>
      </c>
    </row>
    <row r="77" spans="1:2">
      <c r="A77" s="89">
        <v>18</v>
      </c>
      <c r="B77" s="89" t="s">
        <v>135</v>
      </c>
    </row>
    <row r="78" spans="1:2">
      <c r="A78" s="89">
        <v>19</v>
      </c>
      <c r="B78" s="89" t="s">
        <v>136</v>
      </c>
    </row>
    <row r="79" spans="1:2">
      <c r="A79" s="89">
        <v>20</v>
      </c>
      <c r="B79" s="89" t="s">
        <v>137</v>
      </c>
    </row>
    <row r="80" spans="1:2">
      <c r="A80" s="89">
        <v>21</v>
      </c>
      <c r="B80" s="89" t="s">
        <v>138</v>
      </c>
    </row>
    <row r="81" spans="1:2">
      <c r="A81" s="89">
        <v>22</v>
      </c>
      <c r="B81" s="89" t="s">
        <v>139</v>
      </c>
    </row>
    <row r="82" spans="1:2">
      <c r="A82" s="89">
        <v>23</v>
      </c>
      <c r="B82" s="89" t="s">
        <v>140</v>
      </c>
    </row>
    <row r="83" spans="1:2">
      <c r="A83" s="89">
        <v>24</v>
      </c>
      <c r="B83" s="89" t="s">
        <v>141</v>
      </c>
    </row>
    <row r="84" spans="1:2">
      <c r="A84" s="89">
        <v>25</v>
      </c>
      <c r="B84" s="89" t="s">
        <v>142</v>
      </c>
    </row>
    <row r="85" spans="1:2">
      <c r="A85" s="89">
        <v>26</v>
      </c>
      <c r="B85" s="89" t="s">
        <v>143</v>
      </c>
    </row>
    <row r="86" spans="1:2">
      <c r="A86" s="89">
        <v>27</v>
      </c>
      <c r="B86" s="89" t="s">
        <v>144</v>
      </c>
    </row>
    <row r="87" spans="1:2">
      <c r="A87" s="89">
        <v>28</v>
      </c>
      <c r="B87" s="89" t="s">
        <v>145</v>
      </c>
    </row>
    <row r="88" spans="1:2">
      <c r="A88" s="89">
        <v>29</v>
      </c>
      <c r="B88" s="89"/>
    </row>
    <row r="89" spans="1:2">
      <c r="A89" s="89">
        <v>30</v>
      </c>
      <c r="B89" s="89"/>
    </row>
    <row r="90" spans="1:2">
      <c r="A90" s="89">
        <v>31</v>
      </c>
      <c r="B90" s="89"/>
    </row>
    <row r="91" spans="1:2">
      <c r="A91" s="89">
        <v>32</v>
      </c>
      <c r="B91" s="89"/>
    </row>
    <row r="92" spans="1:2">
      <c r="A92" s="89">
        <v>33</v>
      </c>
      <c r="B92" s="89"/>
    </row>
  </sheetData>
  <autoFilter ref="A9:N39" xr:uid="{00000000-0009-0000-0000-000005000000}"/>
  <phoneticPr fontId="23" type="noConversion"/>
  <hyperlinks>
    <hyperlink ref="A25" location="'2.1.1 Power Up Sequence '!A1" display="2.1.1" xr:uid="{B5B8EEB2-1F5A-4AF5-A5FA-E1B26A79EE8E}"/>
    <hyperlink ref="A26" location="'2.1.2 Voltage Measuremnt'!A1" display="2.1.2" xr:uid="{90C2CE16-6035-4588-9AB4-2AA8C2FBE846}"/>
    <hyperlink ref="A27" location="'2.1.3 Current and Power'!A1" display="2.1.3" xr:uid="{6A5D8E3B-4A37-44BF-8D9D-C597AD3AD254}"/>
    <hyperlink ref="A29" location="'2.14.1 System Power Consumption'!A1" display="2.14.1" xr:uid="{D75DC721-31B2-411D-A3A3-143B5A69E8F7}"/>
    <hyperlink ref="A30:A31" location="'2.14.2-7 Power Consumption'!A1" display="2.14.2" xr:uid="{C1E6F497-D5E8-4E7B-92E2-8DBB3208729B}"/>
    <hyperlink ref="A36" location="'3.2 OCP and OVP'!A1" display="'3.2 OCP and OVP'!A1" xr:uid="{1BF7CB8E-E7A4-4138-A6FC-7346FFAA0051}"/>
    <hyperlink ref="A35" location="'3.1 PSU Load&amp;Line Regulation'!A1" display="'3.1 PSU Load&amp;Line Regulation'!A1" xr:uid="{83697087-F53C-41D1-AAEC-443ACB8D5A1C}"/>
    <hyperlink ref="A37" location="'3.3 Temperature Rise'!A1" display="'3.3 Temperature Rise'!A1" xr:uid="{49656F7C-D94F-4349-BD4D-98805BC5D9AC}"/>
    <hyperlink ref="A33" location="'2.15.1 Operating Temperature'!A1" display="2.15.1" xr:uid="{B248AAA2-B814-452E-9D2A-C353A39330F3}"/>
    <hyperlink ref="A10" location="'1. Visual Ins (Rev2)'!A1" display="'1. Visual Ins (Rev2)'!A1" xr:uid="{1E73F46C-CB7B-4487-9287-90840815E190}"/>
    <hyperlink ref="A38" location="'3.3 Temperature Rise'!A1" display="'3.3 Temperature Rise'!A1" xr:uid="{809C300C-28E6-4FE7-AF4C-EADB48B00930}"/>
  </hyperlinks>
  <pageMargins left="0.7" right="0.7" top="0.75" bottom="0.75" header="0.3" footer="0.3"/>
  <pageSetup orientation="portrait" r:id="rId1"/>
  <ignoredErrors>
    <ignoredError sqref="A2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62B72-AE55-4C42-A4BD-69F72E7E6F2E}">
  <sheetPr codeName="Sheet17">
    <tabColor rgb="FF92D050"/>
  </sheetPr>
  <dimension ref="A1:AO459"/>
  <sheetViews>
    <sheetView tabSelected="1" zoomScaleNormal="100" workbookViewId="0">
      <selection activeCell="A14" sqref="A14:A15"/>
    </sheetView>
  </sheetViews>
  <sheetFormatPr defaultRowHeight="15"/>
  <cols>
    <col min="1" max="1" width="17.42578125" customWidth="1"/>
    <col min="2" max="2" width="12.5703125" customWidth="1"/>
    <col min="3" max="4" width="17.85546875" customWidth="1"/>
    <col min="5" max="8" width="19.140625" customWidth="1"/>
    <col min="9" max="9" width="23.140625" customWidth="1"/>
    <col min="10" max="10" width="16.5703125" customWidth="1"/>
    <col min="11" max="11" width="14.42578125" customWidth="1"/>
    <col min="12" max="12" width="13.5703125" customWidth="1"/>
    <col min="13" max="22" width="9.5703125" customWidth="1"/>
  </cols>
  <sheetData>
    <row r="1" spans="1:18" ht="27" thickBot="1">
      <c r="A1" s="4">
        <v>2</v>
      </c>
      <c r="B1" s="3" t="s">
        <v>254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1" customFormat="1" ht="24.95" customHeight="1">
      <c r="A2" s="100" t="s">
        <v>146</v>
      </c>
    </row>
    <row r="3" spans="1:18" s="1" customFormat="1" ht="18.75">
      <c r="A3" s="5" t="s">
        <v>147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1" customFormat="1" ht="15" customHeight="1">
      <c r="A4" s="1" t="s">
        <v>148</v>
      </c>
    </row>
    <row r="5" spans="1:18" s="1" customFormat="1">
      <c r="A5" s="1" t="s">
        <v>149</v>
      </c>
    </row>
    <row r="6" spans="1:18" s="1" customFormat="1">
      <c r="A6" s="1" t="s">
        <v>150</v>
      </c>
    </row>
    <row r="7" spans="1:18" s="1" customFormat="1"/>
    <row r="8" spans="1:18" s="1" customFormat="1" ht="18.75">
      <c r="A8" s="5" t="s">
        <v>151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s="1" customFormat="1"/>
    <row r="10" spans="1:18" s="1" customFormat="1">
      <c r="A10" s="146" t="s">
        <v>152</v>
      </c>
      <c r="B10" s="217" t="s">
        <v>153</v>
      </c>
      <c r="C10" s="218"/>
      <c r="D10" s="146"/>
      <c r="E10" s="131" t="s">
        <v>154</v>
      </c>
      <c r="F10" s="131"/>
      <c r="G10" s="131"/>
      <c r="H10" s="131"/>
      <c r="I10" s="219" t="s">
        <v>155</v>
      </c>
      <c r="J10" s="219"/>
    </row>
    <row r="11" spans="1:18" s="1" customFormat="1" ht="18.75">
      <c r="A11" s="228" t="s">
        <v>264</v>
      </c>
      <c r="B11" s="131" t="s">
        <v>156</v>
      </c>
      <c r="C11" s="174" t="s">
        <v>157</v>
      </c>
      <c r="D11" s="174"/>
      <c r="E11" s="181" t="s">
        <v>47</v>
      </c>
      <c r="F11" s="199"/>
      <c r="G11" s="199"/>
      <c r="H11" s="199"/>
      <c r="I11" s="225"/>
      <c r="J11" s="226"/>
    </row>
    <row r="12" spans="1:18" s="1" customFormat="1" ht="18.75">
      <c r="A12" s="236"/>
      <c r="B12" s="131" t="s">
        <v>158</v>
      </c>
      <c r="C12" s="173" t="s">
        <v>159</v>
      </c>
      <c r="D12" s="173"/>
      <c r="E12" s="181" t="s">
        <v>47</v>
      </c>
      <c r="F12" s="199"/>
      <c r="G12" s="199"/>
      <c r="H12" s="199"/>
      <c r="I12" s="223"/>
      <c r="J12" s="224"/>
    </row>
    <row r="13" spans="1:18" s="1" customFormat="1" ht="18.75">
      <c r="A13" s="237"/>
      <c r="B13" s="131" t="s">
        <v>160</v>
      </c>
      <c r="C13" s="173" t="s">
        <v>161</v>
      </c>
      <c r="D13" s="173"/>
      <c r="E13" s="181" t="s">
        <v>47</v>
      </c>
      <c r="F13" s="199"/>
      <c r="G13" s="199"/>
      <c r="H13" s="199"/>
      <c r="I13" s="223"/>
      <c r="J13" s="224"/>
    </row>
    <row r="14" spans="1:18" s="1" customFormat="1" ht="18.75">
      <c r="A14" s="220" t="s">
        <v>162</v>
      </c>
      <c r="B14" s="131" t="s">
        <v>163</v>
      </c>
      <c r="C14" s="173" t="s">
        <v>164</v>
      </c>
      <c r="D14" s="173"/>
      <c r="E14" s="133" t="s">
        <v>165</v>
      </c>
      <c r="F14" s="133"/>
      <c r="G14" s="133"/>
      <c r="H14" s="133"/>
      <c r="I14" s="222"/>
      <c r="J14" s="222"/>
    </row>
    <row r="15" spans="1:18" s="1" customFormat="1" ht="18.75">
      <c r="A15" s="221"/>
      <c r="B15" s="131" t="s">
        <v>166</v>
      </c>
      <c r="C15" s="173" t="s">
        <v>164</v>
      </c>
      <c r="D15" s="173"/>
      <c r="E15" s="181" t="s">
        <v>47</v>
      </c>
      <c r="F15" s="181"/>
      <c r="G15" s="181"/>
      <c r="H15" s="181"/>
      <c r="I15" s="222"/>
      <c r="J15" s="222"/>
    </row>
    <row r="16" spans="1:18" s="1" customFormat="1" ht="18.75">
      <c r="A16" s="220" t="s">
        <v>167</v>
      </c>
      <c r="B16" s="131" t="s">
        <v>168</v>
      </c>
      <c r="C16" s="173" t="s">
        <v>164</v>
      </c>
      <c r="D16" s="173"/>
      <c r="E16" s="133" t="s">
        <v>165</v>
      </c>
      <c r="F16" s="133"/>
      <c r="G16" s="133"/>
      <c r="H16" s="133"/>
      <c r="I16" s="222"/>
      <c r="J16" s="222"/>
    </row>
    <row r="17" spans="1:10" s="1" customFormat="1" ht="18.75">
      <c r="A17" s="221"/>
      <c r="B17" s="131" t="s">
        <v>169</v>
      </c>
      <c r="C17" s="173" t="s">
        <v>164</v>
      </c>
      <c r="D17" s="173"/>
      <c r="E17" s="133" t="s">
        <v>165</v>
      </c>
      <c r="F17" s="133"/>
      <c r="G17" s="133"/>
      <c r="H17" s="133"/>
      <c r="I17" s="222"/>
      <c r="J17" s="222"/>
    </row>
    <row r="18" spans="1:10" s="1" customFormat="1" ht="18.75">
      <c r="A18" s="221"/>
      <c r="B18" s="131" t="s">
        <v>170</v>
      </c>
      <c r="C18" s="173" t="s">
        <v>164</v>
      </c>
      <c r="D18" s="173"/>
      <c r="E18" s="181" t="s">
        <v>47</v>
      </c>
      <c r="F18" s="181"/>
      <c r="G18" s="181"/>
      <c r="H18" s="181"/>
      <c r="I18" s="222"/>
      <c r="J18" s="222"/>
    </row>
    <row r="19" spans="1:10" s="1" customFormat="1" ht="18.75">
      <c r="A19" s="227"/>
      <c r="B19" s="131" t="s">
        <v>171</v>
      </c>
      <c r="C19" s="173" t="s">
        <v>164</v>
      </c>
      <c r="D19" s="173"/>
      <c r="E19" s="181" t="s">
        <v>47</v>
      </c>
      <c r="F19" s="181"/>
      <c r="G19" s="181"/>
      <c r="H19" s="181"/>
      <c r="I19" s="222"/>
      <c r="J19" s="222"/>
    </row>
    <row r="20" spans="1:10" s="1" customFormat="1">
      <c r="A20" s="172"/>
      <c r="B20" s="131"/>
      <c r="C20" s="173"/>
      <c r="D20" s="173"/>
      <c r="E20" s="133"/>
      <c r="F20" s="200"/>
      <c r="G20" s="200"/>
      <c r="H20" s="200"/>
      <c r="I20" s="223"/>
      <c r="J20" s="224"/>
    </row>
    <row r="21" spans="1:10" s="1" customFormat="1">
      <c r="A21" s="228"/>
      <c r="B21" s="131"/>
      <c r="C21" s="131"/>
      <c r="D21" s="131"/>
      <c r="E21" s="101"/>
      <c r="F21" s="101"/>
      <c r="G21" s="101"/>
      <c r="H21" s="101"/>
      <c r="I21" s="230"/>
      <c r="J21" s="230"/>
    </row>
    <row r="22" spans="1:10" s="1" customFormat="1">
      <c r="A22" s="229"/>
      <c r="B22" s="131"/>
      <c r="C22" s="131"/>
      <c r="D22" s="131"/>
      <c r="E22" s="101"/>
      <c r="F22" s="101"/>
      <c r="G22" s="101"/>
      <c r="H22" s="101"/>
      <c r="I22" s="230"/>
      <c r="J22" s="230"/>
    </row>
    <row r="23" spans="1:10" s="1" customFormat="1">
      <c r="A23" s="228"/>
      <c r="B23" s="131"/>
      <c r="C23" s="131"/>
      <c r="D23" s="131"/>
      <c r="E23" s="101"/>
      <c r="F23" s="101"/>
      <c r="G23" s="101"/>
      <c r="H23" s="101"/>
      <c r="I23" s="230"/>
      <c r="J23" s="230"/>
    </row>
    <row r="24" spans="1:10" s="1" customFormat="1">
      <c r="A24" s="229"/>
      <c r="B24" s="131"/>
      <c r="C24" s="131"/>
      <c r="D24" s="131"/>
      <c r="E24" s="101"/>
      <c r="F24" s="101"/>
      <c r="G24" s="101"/>
      <c r="H24" s="101"/>
      <c r="I24" s="230"/>
      <c r="J24" s="230"/>
    </row>
    <row r="25" spans="1:10" s="1" customFormat="1">
      <c r="A25" s="228"/>
      <c r="B25" s="131"/>
      <c r="C25" s="131"/>
      <c r="D25" s="131"/>
      <c r="E25" s="101"/>
      <c r="F25" s="101"/>
      <c r="G25" s="101"/>
      <c r="H25" s="101"/>
      <c r="I25" s="230"/>
      <c r="J25" s="230"/>
    </row>
    <row r="26" spans="1:10" s="1" customFormat="1">
      <c r="A26" s="229"/>
      <c r="B26" s="131"/>
      <c r="C26" s="131"/>
      <c r="D26" s="131"/>
      <c r="E26" s="101"/>
      <c r="F26" s="101"/>
      <c r="G26" s="101"/>
      <c r="H26" s="101"/>
      <c r="I26" s="230"/>
      <c r="J26" s="230"/>
    </row>
    <row r="27" spans="1:10" s="1" customFormat="1">
      <c r="A27" s="228"/>
      <c r="B27" s="131"/>
      <c r="C27" s="131"/>
      <c r="D27" s="131"/>
      <c r="E27" s="101"/>
      <c r="F27" s="101"/>
      <c r="G27" s="101"/>
      <c r="H27" s="101"/>
      <c r="I27" s="230"/>
      <c r="J27" s="230"/>
    </row>
    <row r="28" spans="1:10" s="1" customFormat="1">
      <c r="A28" s="229"/>
      <c r="B28" s="131"/>
      <c r="C28" s="131"/>
      <c r="D28" s="131"/>
      <c r="E28" s="101"/>
      <c r="F28" s="101"/>
      <c r="G28" s="101"/>
      <c r="H28" s="101"/>
      <c r="I28" s="230"/>
      <c r="J28" s="230"/>
    </row>
    <row r="29" spans="1:10" s="1" customFormat="1">
      <c r="A29" s="228"/>
      <c r="B29" s="131"/>
      <c r="C29" s="131"/>
      <c r="D29" s="131"/>
      <c r="E29" s="101"/>
      <c r="F29" s="101"/>
      <c r="G29" s="101"/>
      <c r="H29" s="101"/>
      <c r="I29" s="230"/>
      <c r="J29" s="230"/>
    </row>
    <row r="30" spans="1:10" s="1" customFormat="1">
      <c r="A30" s="229"/>
      <c r="B30" s="131"/>
      <c r="C30" s="131"/>
      <c r="D30" s="131"/>
      <c r="E30" s="101"/>
      <c r="F30" s="101"/>
      <c r="G30" s="101"/>
      <c r="H30" s="101"/>
      <c r="I30" s="230"/>
      <c r="J30" s="230"/>
    </row>
    <row r="31" spans="1:10" s="1" customFormat="1">
      <c r="A31" s="231"/>
      <c r="B31" s="131"/>
      <c r="C31" s="171"/>
      <c r="D31" s="171"/>
      <c r="E31" s="133"/>
      <c r="F31" s="133"/>
      <c r="G31" s="133"/>
      <c r="H31" s="133"/>
      <c r="I31" s="230"/>
      <c r="J31" s="230"/>
    </row>
    <row r="32" spans="1:10" s="1" customFormat="1">
      <c r="A32" s="231"/>
      <c r="B32" s="131"/>
      <c r="C32" s="171"/>
      <c r="D32" s="171"/>
      <c r="E32" s="133"/>
      <c r="F32" s="133"/>
      <c r="G32" s="133"/>
      <c r="H32" s="133"/>
      <c r="I32" s="230"/>
      <c r="J32" s="230"/>
    </row>
    <row r="33" spans="1:18" s="1" customFormat="1">
      <c r="A33" s="147"/>
      <c r="B33" s="115"/>
      <c r="C33" s="115"/>
      <c r="D33" s="115"/>
      <c r="E33" s="115"/>
      <c r="F33" s="115"/>
      <c r="G33" s="115"/>
      <c r="H33" s="115"/>
      <c r="I33" s="116"/>
      <c r="J33" s="116"/>
    </row>
    <row r="34" spans="1:18" s="1" customFormat="1">
      <c r="A34" s="147"/>
      <c r="B34" s="115"/>
      <c r="C34" s="115"/>
      <c r="D34" s="115"/>
      <c r="E34" s="115"/>
      <c r="F34" s="115"/>
      <c r="G34" s="115"/>
      <c r="H34" s="115"/>
      <c r="I34" s="116"/>
      <c r="J34" s="116"/>
    </row>
    <row r="35" spans="1:18" s="1" customFormat="1">
      <c r="A35" s="147"/>
      <c r="B35" s="115"/>
      <c r="C35" s="115"/>
      <c r="D35" s="115"/>
      <c r="E35" s="115"/>
      <c r="F35" s="115"/>
      <c r="G35" s="115"/>
      <c r="H35" s="115"/>
      <c r="I35" s="116"/>
      <c r="J35" s="116"/>
    </row>
    <row r="36" spans="1:18" s="1" customFormat="1">
      <c r="A36" s="114"/>
      <c r="B36" s="116"/>
      <c r="C36" s="115"/>
      <c r="D36" s="115"/>
      <c r="E36" s="115"/>
      <c r="F36" s="115"/>
      <c r="G36" s="115"/>
      <c r="H36" s="115"/>
      <c r="I36" s="116"/>
    </row>
    <row r="37" spans="1:18" s="1" customFormat="1"/>
    <row r="38" spans="1:18" s="1" customFormat="1" ht="18.75">
      <c r="A38" s="5" t="s">
        <v>173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s="1" customFormat="1">
      <c r="A39" s="1" t="s">
        <v>174</v>
      </c>
    </row>
    <row r="40" spans="1:18" s="1" customFormat="1">
      <c r="A40" s="1" t="s">
        <v>175</v>
      </c>
    </row>
    <row r="41" spans="1:18" s="1" customFormat="1">
      <c r="A41" s="1" t="s">
        <v>176</v>
      </c>
    </row>
    <row r="42" spans="1:18" s="1" customFormat="1">
      <c r="A42" s="1" t="s">
        <v>177</v>
      </c>
    </row>
    <row r="43" spans="1:18" s="1" customFormat="1">
      <c r="A43" s="1" t="s">
        <v>178</v>
      </c>
    </row>
    <row r="44" spans="1:18" s="1" customFormat="1"/>
    <row r="45" spans="1:18" s="1" customFormat="1" ht="18.75">
      <c r="A45" s="5" t="s">
        <v>179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8.75">
      <c r="A46" s="2" t="s">
        <v>180</v>
      </c>
    </row>
    <row r="47" spans="1:18" ht="18.75">
      <c r="A47" s="2"/>
    </row>
    <row r="48" spans="1:18" ht="18.75">
      <c r="A48" s="2" t="s">
        <v>274</v>
      </c>
    </row>
    <row r="49" spans="1:13">
      <c r="C49" s="216" t="s">
        <v>267</v>
      </c>
      <c r="D49" s="216"/>
      <c r="E49" s="216" t="s">
        <v>266</v>
      </c>
      <c r="F49" s="216"/>
      <c r="G49" s="216" t="s">
        <v>276</v>
      </c>
      <c r="H49" s="216"/>
      <c r="I49" s="216" t="s">
        <v>273</v>
      </c>
      <c r="J49" s="216"/>
      <c r="L49" s="255"/>
      <c r="M49" s="253"/>
    </row>
    <row r="50" spans="1:13" ht="18.75">
      <c r="A50" s="2"/>
      <c r="B50" s="142" t="s">
        <v>270</v>
      </c>
      <c r="C50" s="142" t="s">
        <v>265</v>
      </c>
      <c r="D50" s="142" t="s">
        <v>268</v>
      </c>
      <c r="E50" s="142" t="s">
        <v>265</v>
      </c>
      <c r="F50" s="142" t="s">
        <v>269</v>
      </c>
      <c r="G50" s="142" t="s">
        <v>265</v>
      </c>
      <c r="H50" s="142" t="s">
        <v>269</v>
      </c>
      <c r="I50" s="142" t="s">
        <v>265</v>
      </c>
      <c r="J50" s="142" t="s">
        <v>269</v>
      </c>
      <c r="L50" s="253"/>
      <c r="M50" s="253"/>
    </row>
    <row r="51" spans="1:13" ht="18.75">
      <c r="A51" s="2"/>
      <c r="B51" s="142">
        <v>310</v>
      </c>
      <c r="C51" s="201">
        <v>7.01</v>
      </c>
      <c r="D51" s="201">
        <v>0.84</v>
      </c>
      <c r="E51" s="201">
        <v>134.4</v>
      </c>
      <c r="F51" s="201">
        <v>16.510000000000002</v>
      </c>
      <c r="G51" s="201">
        <v>64.8</v>
      </c>
      <c r="H51" s="201">
        <v>7.56</v>
      </c>
      <c r="I51" s="201">
        <v>205.9</v>
      </c>
      <c r="J51" s="201">
        <v>26.05</v>
      </c>
      <c r="L51" s="254"/>
      <c r="M51" s="254"/>
    </row>
    <row r="52" spans="1:13" ht="18.75">
      <c r="A52" s="2"/>
      <c r="B52" s="142">
        <v>277</v>
      </c>
      <c r="C52" s="201">
        <v>6.6</v>
      </c>
      <c r="D52" s="201">
        <v>0.68</v>
      </c>
      <c r="E52" s="201">
        <v>144.69999999999999</v>
      </c>
      <c r="F52" s="201">
        <v>17.28</v>
      </c>
      <c r="G52" s="201">
        <v>70.3</v>
      </c>
      <c r="H52" s="201">
        <v>7.42</v>
      </c>
      <c r="I52" s="201">
        <v>222.4</v>
      </c>
      <c r="J52" s="201">
        <v>25.89</v>
      </c>
      <c r="L52" s="254"/>
      <c r="M52" s="254"/>
    </row>
    <row r="53" spans="1:13" ht="18.75">
      <c r="A53" s="2"/>
      <c r="B53" s="142">
        <v>220</v>
      </c>
      <c r="C53" s="201">
        <v>6.11</v>
      </c>
      <c r="D53" s="201">
        <v>0.25</v>
      </c>
      <c r="E53" s="201">
        <v>179.2</v>
      </c>
      <c r="F53" s="201">
        <v>16.72</v>
      </c>
      <c r="G53" s="201">
        <v>82.3</v>
      </c>
      <c r="H53" s="201">
        <v>7.19</v>
      </c>
      <c r="I53" s="201">
        <v>261</v>
      </c>
      <c r="J53" s="201">
        <v>25.91</v>
      </c>
      <c r="L53" s="254"/>
      <c r="M53" s="254"/>
    </row>
    <row r="54" spans="1:13" ht="18.75">
      <c r="A54" s="2"/>
      <c r="B54" s="142">
        <v>120</v>
      </c>
      <c r="C54" s="201">
        <v>7.03</v>
      </c>
      <c r="D54" s="201">
        <v>0.26</v>
      </c>
      <c r="E54" s="201">
        <v>266.89999999999998</v>
      </c>
      <c r="F54" s="201">
        <v>17.18</v>
      </c>
      <c r="G54" s="201">
        <v>125.5</v>
      </c>
      <c r="H54" s="201">
        <v>6.98</v>
      </c>
      <c r="I54" s="201">
        <v>412</v>
      </c>
      <c r="J54" s="201">
        <v>25.61</v>
      </c>
      <c r="L54" s="254"/>
      <c r="M54" s="254"/>
    </row>
    <row r="55" spans="1:13" ht="18.75">
      <c r="A55" s="2"/>
    </row>
    <row r="56" spans="1:13" ht="18.75">
      <c r="A56" s="2" t="s">
        <v>181</v>
      </c>
    </row>
    <row r="57" spans="1:13" ht="18.75">
      <c r="A57" s="2"/>
    </row>
    <row r="58" spans="1:13" ht="18.75">
      <c r="A58" s="2" t="s">
        <v>275</v>
      </c>
    </row>
    <row r="59" spans="1:13" ht="18.75">
      <c r="A59" s="2"/>
      <c r="C59" s="216" t="s">
        <v>267</v>
      </c>
      <c r="D59" s="216"/>
      <c r="E59" s="216" t="s">
        <v>266</v>
      </c>
      <c r="F59" s="216"/>
      <c r="G59" s="257" t="s">
        <v>273</v>
      </c>
      <c r="H59" s="258"/>
      <c r="I59" s="259"/>
      <c r="J59" s="253"/>
      <c r="K59" s="253"/>
      <c r="L59" s="253"/>
    </row>
    <row r="60" spans="1:13" ht="18.75">
      <c r="A60" s="2"/>
      <c r="B60" s="142" t="s">
        <v>270</v>
      </c>
      <c r="C60" s="202" t="s">
        <v>277</v>
      </c>
      <c r="D60" s="202" t="s">
        <v>278</v>
      </c>
      <c r="E60" s="202" t="s">
        <v>279</v>
      </c>
      <c r="F60" s="202" t="s">
        <v>278</v>
      </c>
      <c r="G60" s="202" t="s">
        <v>280</v>
      </c>
      <c r="H60" s="202" t="s">
        <v>281</v>
      </c>
      <c r="I60" s="202" t="s">
        <v>282</v>
      </c>
      <c r="J60" s="256"/>
      <c r="K60" s="256"/>
      <c r="L60" s="256"/>
    </row>
    <row r="61" spans="1:13" ht="18.75">
      <c r="A61" s="2"/>
      <c r="B61" s="142">
        <v>310</v>
      </c>
      <c r="C61" s="201">
        <v>14.31</v>
      </c>
      <c r="D61" s="201">
        <v>3.32</v>
      </c>
      <c r="E61" s="201">
        <v>14.19</v>
      </c>
      <c r="F61" s="201">
        <v>3.32</v>
      </c>
      <c r="G61" s="201">
        <v>13.816000000000001</v>
      </c>
      <c r="H61" s="201">
        <v>1641</v>
      </c>
      <c r="I61" s="201">
        <f>G61*H61/1000</f>
        <v>22.672056000000001</v>
      </c>
      <c r="J61" s="256"/>
      <c r="K61" s="256"/>
      <c r="L61" s="256"/>
    </row>
    <row r="62" spans="1:13" ht="18.75">
      <c r="A62" s="2"/>
      <c r="B62" s="142">
        <v>277</v>
      </c>
      <c r="C62" s="201">
        <v>14.31</v>
      </c>
      <c r="D62" s="201">
        <v>3.32</v>
      </c>
      <c r="E62" s="201">
        <v>14.19</v>
      </c>
      <c r="F62" s="201">
        <v>3.32</v>
      </c>
      <c r="G62" s="201">
        <v>13.811</v>
      </c>
      <c r="H62" s="201">
        <v>1616</v>
      </c>
      <c r="I62" s="201">
        <f t="shared" ref="I62:I64" si="0">C62*H62/1000</f>
        <v>23.124959999999998</v>
      </c>
      <c r="J62" s="256"/>
      <c r="K62" s="256"/>
      <c r="L62" s="256"/>
    </row>
    <row r="63" spans="1:13" ht="18.75">
      <c r="A63" s="2"/>
      <c r="B63" s="142">
        <v>220</v>
      </c>
      <c r="C63" s="201">
        <v>14.3</v>
      </c>
      <c r="D63" s="201">
        <v>3.32</v>
      </c>
      <c r="E63" s="201">
        <v>14.27</v>
      </c>
      <c r="F63" s="201">
        <v>3.32</v>
      </c>
      <c r="G63" s="201">
        <v>13.8</v>
      </c>
      <c r="H63" s="201">
        <v>1613</v>
      </c>
      <c r="I63" s="201">
        <f t="shared" si="0"/>
        <v>23.065900000000003</v>
      </c>
      <c r="J63" s="256"/>
      <c r="K63" s="256"/>
      <c r="L63" s="256"/>
    </row>
    <row r="64" spans="1:13" ht="18.75">
      <c r="A64" s="2"/>
      <c r="B64" s="142">
        <v>120</v>
      </c>
      <c r="C64" s="201">
        <v>14.3</v>
      </c>
      <c r="D64" s="201">
        <v>3.32</v>
      </c>
      <c r="E64" s="201">
        <v>14.3</v>
      </c>
      <c r="F64" s="201">
        <v>3.32</v>
      </c>
      <c r="G64" s="201">
        <v>13.8</v>
      </c>
      <c r="H64" s="201">
        <v>1608</v>
      </c>
      <c r="I64" s="201">
        <f t="shared" si="0"/>
        <v>22.994400000000002</v>
      </c>
      <c r="J64" s="254"/>
      <c r="K64" s="254"/>
      <c r="L64" s="254"/>
    </row>
    <row r="65" spans="1:12" ht="18.75">
      <c r="A65" s="2"/>
    </row>
    <row r="66" spans="1:12" ht="18.75">
      <c r="A66" s="2"/>
    </row>
    <row r="67" spans="1:12" ht="14.85" customHeight="1">
      <c r="A67" s="2"/>
      <c r="L67" s="119"/>
    </row>
    <row r="70" spans="1:12">
      <c r="J70" s="134" t="s">
        <v>272</v>
      </c>
      <c r="K70" s="134" t="s">
        <v>265</v>
      </c>
      <c r="L70" s="134" t="s">
        <v>271</v>
      </c>
    </row>
    <row r="75" spans="1:12">
      <c r="J75" s="203">
        <v>93</v>
      </c>
      <c r="K75" s="198">
        <f>J75/0.068</f>
        <v>1367.6470588235293</v>
      </c>
      <c r="L75" s="198">
        <f>K75*10.95/1000</f>
        <v>14.975735294117644</v>
      </c>
    </row>
    <row r="83" spans="1:41" s="99" customFormat="1">
      <c r="S83"/>
      <c r="T83"/>
      <c r="U83"/>
      <c r="V83"/>
      <c r="W83"/>
      <c r="X83"/>
      <c r="Y83"/>
      <c r="Z83"/>
      <c r="AA83"/>
      <c r="AB83"/>
      <c r="AC83"/>
      <c r="AD83"/>
      <c r="AE83"/>
    </row>
    <row r="86" spans="1:41">
      <c r="S86" s="99"/>
      <c r="AA86" s="99"/>
      <c r="AB86" s="99"/>
      <c r="AC86" s="99"/>
      <c r="AD86" s="99"/>
      <c r="AE86" s="99"/>
    </row>
    <row r="90" spans="1:41">
      <c r="K90" s="177"/>
      <c r="L90" s="178"/>
      <c r="T90" s="177"/>
      <c r="U90" s="178"/>
      <c r="V90" s="134"/>
      <c r="W90" s="134"/>
      <c r="X90" s="134"/>
      <c r="AO90" s="134"/>
    </row>
    <row r="91" spans="1:41">
      <c r="K91" s="118"/>
      <c r="L91" s="119"/>
    </row>
    <row r="92" spans="1:41" ht="18.75">
      <c r="A92" s="2"/>
    </row>
    <row r="108" s="99" customFormat="1"/>
    <row r="109" ht="12" customHeight="1"/>
    <row r="114" spans="1:12">
      <c r="B114" s="115"/>
      <c r="C114" s="139"/>
      <c r="D114" s="139"/>
      <c r="E114" s="134"/>
      <c r="F114" s="134"/>
      <c r="G114" s="134"/>
      <c r="H114" s="134"/>
      <c r="I114" s="134"/>
      <c r="J114" s="134"/>
      <c r="K114" s="115"/>
      <c r="L114" s="139"/>
    </row>
    <row r="115" spans="1:12" ht="18.75">
      <c r="A115" s="2" t="s">
        <v>182</v>
      </c>
      <c r="C115" s="140"/>
      <c r="D115" s="140"/>
      <c r="L115" s="140"/>
    </row>
    <row r="116" spans="1:12">
      <c r="C116" s="140"/>
      <c r="D116" s="140"/>
      <c r="L116" s="140"/>
    </row>
    <row r="117" spans="1:12">
      <c r="C117" s="140"/>
      <c r="D117" s="140"/>
      <c r="L117" s="140"/>
    </row>
    <row r="118" spans="1:12">
      <c r="C118" s="140"/>
      <c r="D118" s="140"/>
      <c r="L118" s="140"/>
    </row>
    <row r="119" spans="1:12">
      <c r="C119" s="140"/>
      <c r="D119" s="140"/>
      <c r="L119" s="140"/>
    </row>
    <row r="120" spans="1:12">
      <c r="C120" s="140"/>
      <c r="D120" s="140"/>
      <c r="L120" s="140"/>
    </row>
    <row r="121" spans="1:12">
      <c r="C121" s="140"/>
      <c r="D121" s="140"/>
      <c r="L121" s="140"/>
    </row>
    <row r="122" spans="1:12">
      <c r="C122" s="140"/>
      <c r="D122" s="140"/>
      <c r="L122" s="140"/>
    </row>
    <row r="123" spans="1:12">
      <c r="C123" s="140"/>
      <c r="D123" s="140"/>
      <c r="L123" s="140"/>
    </row>
    <row r="124" spans="1:12">
      <c r="C124" s="140"/>
      <c r="D124" s="140"/>
      <c r="L124" s="140"/>
    </row>
    <row r="125" spans="1:12">
      <c r="C125" s="140"/>
      <c r="D125" s="140"/>
      <c r="L125" s="140"/>
    </row>
    <row r="126" spans="1:12">
      <c r="C126" s="140"/>
      <c r="D126" s="140"/>
      <c r="L126" s="140"/>
    </row>
    <row r="127" spans="1:12">
      <c r="C127" s="140"/>
      <c r="D127" s="140"/>
      <c r="L127" s="140"/>
    </row>
    <row r="128" spans="1:12">
      <c r="C128" s="140"/>
      <c r="D128" s="140"/>
      <c r="L128" s="140"/>
    </row>
    <row r="129" spans="1:13">
      <c r="C129" s="140"/>
      <c r="D129" s="140"/>
      <c r="L129" s="140"/>
    </row>
    <row r="130" spans="1:13">
      <c r="C130" s="140"/>
      <c r="D130" s="140"/>
      <c r="L130" s="140"/>
    </row>
    <row r="131" spans="1:13">
      <c r="A131" s="99"/>
      <c r="B131" s="99"/>
      <c r="C131" s="141"/>
      <c r="D131" s="141"/>
      <c r="E131" s="99"/>
      <c r="F131" s="99"/>
      <c r="G131" s="99"/>
      <c r="H131" s="99"/>
      <c r="I131" s="99"/>
      <c r="J131" s="99"/>
      <c r="K131" s="99"/>
      <c r="L131" s="141"/>
      <c r="M131" s="99"/>
    </row>
    <row r="132" spans="1:13">
      <c r="C132" s="140"/>
      <c r="D132" s="140"/>
      <c r="L132" s="140"/>
    </row>
    <row r="133" spans="1:13">
      <c r="C133" s="140"/>
      <c r="D133" s="140"/>
      <c r="L133" s="140"/>
    </row>
    <row r="134" spans="1:13">
      <c r="C134" s="140"/>
      <c r="D134" s="140"/>
      <c r="L134" s="140"/>
    </row>
    <row r="135" spans="1:13">
      <c r="C135" s="140"/>
      <c r="D135" s="140"/>
      <c r="L135" s="140"/>
    </row>
    <row r="136" spans="1:13">
      <c r="C136" s="140"/>
      <c r="D136" s="140"/>
      <c r="L136" s="140"/>
    </row>
    <row r="137" spans="1:13">
      <c r="C137" s="140"/>
      <c r="D137" s="140"/>
      <c r="L137" s="140"/>
    </row>
    <row r="138" spans="1:13" ht="18.75">
      <c r="A138" s="2" t="s">
        <v>183</v>
      </c>
      <c r="C138" s="140"/>
      <c r="D138" s="140"/>
      <c r="L138" s="140"/>
    </row>
    <row r="139" spans="1:13">
      <c r="C139" s="140"/>
      <c r="D139" s="140"/>
      <c r="L139" s="140"/>
    </row>
    <row r="140" spans="1:13">
      <c r="C140" s="140"/>
      <c r="D140" s="140"/>
      <c r="L140" s="140"/>
    </row>
    <row r="141" spans="1:13">
      <c r="C141" s="140"/>
      <c r="D141" s="140"/>
      <c r="L141" s="140"/>
    </row>
    <row r="142" spans="1:13">
      <c r="C142" s="140"/>
      <c r="D142" s="140"/>
      <c r="L142" s="140"/>
    </row>
    <row r="143" spans="1:13">
      <c r="C143" s="140"/>
      <c r="D143" s="140"/>
      <c r="L143" s="140"/>
    </row>
    <row r="144" spans="1:13">
      <c r="C144" s="140"/>
      <c r="D144" s="140"/>
      <c r="L144" s="140"/>
    </row>
    <row r="145" spans="1:13">
      <c r="C145" s="140"/>
      <c r="D145" s="140"/>
      <c r="L145" s="140"/>
    </row>
    <row r="146" spans="1:13">
      <c r="C146" s="140"/>
      <c r="D146" s="140"/>
      <c r="L146" s="140"/>
    </row>
    <row r="147" spans="1:13">
      <c r="C147" s="140"/>
      <c r="D147" s="140"/>
      <c r="L147" s="140"/>
    </row>
    <row r="148" spans="1:13">
      <c r="C148" s="140"/>
      <c r="D148" s="140"/>
      <c r="L148" s="140"/>
    </row>
    <row r="149" spans="1:13">
      <c r="C149" s="140"/>
      <c r="D149" s="140"/>
      <c r="L149" s="140"/>
    </row>
    <row r="150" spans="1:13">
      <c r="C150" s="140"/>
      <c r="D150" s="140"/>
      <c r="L150" s="140"/>
    </row>
    <row r="151" spans="1:13">
      <c r="C151" s="140"/>
      <c r="D151" s="140"/>
      <c r="L151" s="140"/>
    </row>
    <row r="152" spans="1:13">
      <c r="C152" s="140"/>
      <c r="D152" s="140"/>
      <c r="L152" s="140"/>
    </row>
    <row r="153" spans="1:13">
      <c r="C153" s="140"/>
      <c r="D153" s="140"/>
      <c r="L153" s="140"/>
    </row>
    <row r="154" spans="1:13">
      <c r="A154" s="99"/>
      <c r="B154" s="99"/>
      <c r="C154" s="141"/>
      <c r="D154" s="141"/>
      <c r="E154" s="99"/>
      <c r="F154" s="99"/>
      <c r="G154" s="99"/>
      <c r="H154" s="99"/>
      <c r="I154" s="99"/>
      <c r="J154" s="99"/>
      <c r="K154" s="99"/>
      <c r="L154" s="141"/>
      <c r="M154" s="99"/>
    </row>
    <row r="155" spans="1:13">
      <c r="C155" s="140"/>
      <c r="D155" s="140"/>
      <c r="L155" s="140"/>
    </row>
    <row r="156" spans="1:13">
      <c r="C156" s="140"/>
      <c r="D156" s="140"/>
      <c r="L156" s="140"/>
    </row>
    <row r="157" spans="1:13">
      <c r="C157" s="140"/>
      <c r="D157" s="140"/>
      <c r="L157" s="140"/>
    </row>
    <row r="158" spans="1:13">
      <c r="C158" s="140"/>
      <c r="D158" s="140"/>
      <c r="L158" s="140"/>
    </row>
    <row r="159" spans="1:13">
      <c r="C159" s="140"/>
      <c r="D159" s="140"/>
      <c r="L159" s="140"/>
    </row>
    <row r="160" spans="1:13">
      <c r="C160" s="140"/>
      <c r="D160" s="140"/>
      <c r="L160" s="140"/>
    </row>
    <row r="161" spans="1:13" ht="18.75">
      <c r="A161" s="2" t="s">
        <v>184</v>
      </c>
      <c r="C161" s="140"/>
      <c r="D161" s="140"/>
      <c r="L161" s="140"/>
    </row>
    <row r="162" spans="1:13">
      <c r="C162" s="140"/>
      <c r="D162" s="140"/>
      <c r="L162" s="140"/>
    </row>
    <row r="163" spans="1:13">
      <c r="C163" s="140"/>
      <c r="D163" s="140"/>
      <c r="L163" s="140"/>
    </row>
    <row r="164" spans="1:13">
      <c r="C164" s="140"/>
      <c r="D164" s="140"/>
      <c r="L164" s="140"/>
    </row>
    <row r="165" spans="1:13">
      <c r="C165" s="140"/>
      <c r="D165" s="140"/>
      <c r="L165" s="140"/>
    </row>
    <row r="166" spans="1:13">
      <c r="C166" s="140"/>
      <c r="D166" s="140"/>
      <c r="L166" s="140"/>
    </row>
    <row r="167" spans="1:13">
      <c r="C167" s="140"/>
      <c r="D167" s="140"/>
      <c r="L167" s="140"/>
    </row>
    <row r="168" spans="1:13">
      <c r="C168" s="140"/>
      <c r="D168" s="140"/>
      <c r="L168" s="140"/>
    </row>
    <row r="169" spans="1:13">
      <c r="C169" s="140"/>
      <c r="D169" s="140"/>
      <c r="L169" s="140"/>
    </row>
    <row r="170" spans="1:13">
      <c r="C170" s="140"/>
      <c r="D170" s="140"/>
      <c r="L170" s="140"/>
    </row>
    <row r="171" spans="1:13">
      <c r="C171" s="140"/>
      <c r="D171" s="140"/>
      <c r="L171" s="140"/>
    </row>
    <row r="172" spans="1:13">
      <c r="C172" s="140"/>
      <c r="D172" s="140"/>
      <c r="L172" s="140"/>
    </row>
    <row r="173" spans="1:13">
      <c r="C173" s="140"/>
      <c r="D173" s="140"/>
      <c r="L173" s="140"/>
    </row>
    <row r="174" spans="1:13">
      <c r="C174" s="140"/>
      <c r="D174" s="140"/>
      <c r="L174" s="140"/>
    </row>
    <row r="175" spans="1:13">
      <c r="C175" s="140"/>
      <c r="D175" s="140"/>
      <c r="L175" s="140"/>
    </row>
    <row r="176" spans="1:13">
      <c r="A176" s="99"/>
      <c r="B176" s="99"/>
      <c r="C176" s="141"/>
      <c r="D176" s="141"/>
      <c r="E176" s="99"/>
      <c r="F176" s="99"/>
      <c r="G176" s="99"/>
      <c r="H176" s="99"/>
      <c r="I176" s="99"/>
      <c r="J176" s="99"/>
      <c r="K176" s="99"/>
      <c r="L176" s="141"/>
      <c r="M176" s="99"/>
    </row>
    <row r="177" spans="1:12">
      <c r="C177" s="140"/>
      <c r="D177" s="140"/>
      <c r="L177" s="140"/>
    </row>
    <row r="178" spans="1:12">
      <c r="C178" s="140"/>
      <c r="D178" s="140"/>
      <c r="L178" s="140"/>
    </row>
    <row r="179" spans="1:12">
      <c r="C179" s="140"/>
      <c r="D179" s="140"/>
      <c r="L179" s="140"/>
    </row>
    <row r="180" spans="1:12">
      <c r="C180" s="140"/>
      <c r="D180" s="140"/>
      <c r="L180" s="140"/>
    </row>
    <row r="181" spans="1:12">
      <c r="C181" s="140"/>
      <c r="D181" s="140"/>
      <c r="L181" s="140"/>
    </row>
    <row r="182" spans="1:12">
      <c r="C182" s="140"/>
      <c r="D182" s="140"/>
      <c r="L182" s="140"/>
    </row>
    <row r="183" spans="1:12" ht="18.75">
      <c r="A183" s="2"/>
      <c r="C183" s="140"/>
      <c r="D183" s="140"/>
      <c r="L183" s="140"/>
    </row>
    <row r="184" spans="1:12">
      <c r="C184" s="140"/>
      <c r="D184" s="140"/>
      <c r="L184" s="140"/>
    </row>
    <row r="185" spans="1:12">
      <c r="C185" s="140"/>
      <c r="D185" s="140"/>
      <c r="L185" s="140"/>
    </row>
    <row r="186" spans="1:12">
      <c r="C186" s="140"/>
      <c r="D186" s="140"/>
      <c r="L186" s="140"/>
    </row>
    <row r="187" spans="1:12">
      <c r="C187" s="140"/>
      <c r="D187" s="140"/>
      <c r="L187" s="140"/>
    </row>
    <row r="188" spans="1:12">
      <c r="C188" s="140"/>
      <c r="D188" s="140"/>
      <c r="L188" s="140"/>
    </row>
    <row r="189" spans="1:12">
      <c r="C189" s="140"/>
      <c r="D189" s="140"/>
      <c r="L189" s="140"/>
    </row>
    <row r="190" spans="1:12">
      <c r="C190" s="140"/>
      <c r="D190" s="140"/>
      <c r="L190" s="140"/>
    </row>
    <row r="191" spans="1:12">
      <c r="C191" s="140"/>
      <c r="D191" s="140"/>
      <c r="L191" s="140"/>
    </row>
    <row r="192" spans="1:12">
      <c r="C192" s="140"/>
      <c r="D192" s="140"/>
      <c r="L192" s="140"/>
    </row>
    <row r="193" spans="1:13">
      <c r="C193" s="140"/>
      <c r="D193" s="140"/>
      <c r="L193" s="140"/>
    </row>
    <row r="194" spans="1:13">
      <c r="C194" s="140"/>
      <c r="D194" s="140"/>
      <c r="L194" s="140"/>
    </row>
    <row r="195" spans="1:13">
      <c r="C195" s="140"/>
      <c r="D195" s="140"/>
      <c r="L195" s="140"/>
    </row>
    <row r="196" spans="1:13">
      <c r="C196" s="140"/>
      <c r="D196" s="140"/>
      <c r="L196" s="140"/>
    </row>
    <row r="197" spans="1:13">
      <c r="C197" s="140"/>
      <c r="D197" s="140"/>
      <c r="L197" s="140"/>
    </row>
    <row r="198" spans="1:13">
      <c r="C198" s="140"/>
      <c r="D198" s="140"/>
      <c r="L198" s="140"/>
    </row>
    <row r="199" spans="1:13">
      <c r="A199" s="99"/>
      <c r="B199" s="99"/>
      <c r="C199" s="141"/>
      <c r="D199" s="141"/>
      <c r="E199" s="99"/>
      <c r="F199" s="99"/>
      <c r="G199" s="99"/>
      <c r="H199" s="99"/>
      <c r="I199" s="99"/>
      <c r="J199" s="99"/>
      <c r="K199" s="99"/>
      <c r="L199" s="141"/>
      <c r="M199" s="99"/>
    </row>
    <row r="200" spans="1:13">
      <c r="C200" s="140"/>
      <c r="D200" s="140"/>
      <c r="L200" s="140"/>
    </row>
    <row r="201" spans="1:13">
      <c r="C201" s="140"/>
      <c r="D201" s="140"/>
      <c r="L201" s="140"/>
    </row>
    <row r="202" spans="1:13">
      <c r="C202" s="140"/>
      <c r="D202" s="140"/>
      <c r="L202" s="140"/>
    </row>
    <row r="203" spans="1:13">
      <c r="C203" s="140"/>
      <c r="D203" s="140"/>
      <c r="L203" s="140"/>
    </row>
    <row r="204" spans="1:13">
      <c r="C204" s="140"/>
      <c r="D204" s="140"/>
      <c r="L204" s="140"/>
    </row>
    <row r="205" spans="1:13">
      <c r="C205" s="140"/>
      <c r="D205" s="140"/>
      <c r="L205" s="140"/>
    </row>
    <row r="206" spans="1:13">
      <c r="C206" s="140"/>
      <c r="D206" s="140"/>
      <c r="L206" s="140"/>
    </row>
    <row r="207" spans="1:13" ht="18.75">
      <c r="A207" s="2"/>
      <c r="C207" s="140"/>
      <c r="D207" s="140"/>
      <c r="L207" s="140"/>
    </row>
    <row r="208" spans="1:13">
      <c r="C208" s="140"/>
      <c r="D208" s="140"/>
      <c r="L208" s="140"/>
    </row>
    <row r="209" spans="1:13">
      <c r="C209" s="140"/>
      <c r="D209" s="140"/>
      <c r="L209" s="140"/>
    </row>
    <row r="210" spans="1:13">
      <c r="C210" s="140"/>
      <c r="D210" s="140"/>
      <c r="L210" s="140"/>
    </row>
    <row r="211" spans="1:13">
      <c r="C211" s="140"/>
      <c r="D211" s="140"/>
      <c r="L211" s="140"/>
    </row>
    <row r="212" spans="1:13">
      <c r="C212" s="140"/>
      <c r="D212" s="140"/>
      <c r="L212" s="140"/>
    </row>
    <row r="213" spans="1:13">
      <c r="C213" s="140"/>
      <c r="D213" s="140"/>
      <c r="L213" s="140"/>
    </row>
    <row r="214" spans="1:13">
      <c r="C214" s="140"/>
      <c r="D214" s="140"/>
      <c r="L214" s="140"/>
    </row>
    <row r="215" spans="1:13">
      <c r="C215" s="140"/>
      <c r="D215" s="140"/>
      <c r="L215" s="140"/>
    </row>
    <row r="216" spans="1:13">
      <c r="C216" s="140"/>
      <c r="D216" s="140"/>
      <c r="L216" s="140"/>
    </row>
    <row r="217" spans="1:13">
      <c r="C217" s="140"/>
      <c r="D217" s="140"/>
      <c r="L217" s="140"/>
    </row>
    <row r="218" spans="1:13">
      <c r="C218" s="140"/>
      <c r="D218" s="140"/>
      <c r="L218" s="140"/>
    </row>
    <row r="219" spans="1:13">
      <c r="C219" s="140"/>
      <c r="D219" s="140"/>
      <c r="L219" s="140"/>
    </row>
    <row r="220" spans="1:13">
      <c r="C220" s="140"/>
      <c r="D220" s="140"/>
      <c r="L220" s="140"/>
    </row>
    <row r="221" spans="1:13">
      <c r="C221" s="140"/>
      <c r="D221" s="140"/>
      <c r="L221" s="140"/>
    </row>
    <row r="222" spans="1:13">
      <c r="C222" s="140"/>
      <c r="D222" s="140"/>
      <c r="L222" s="140"/>
    </row>
    <row r="223" spans="1:13">
      <c r="A223" s="99"/>
      <c r="B223" s="99"/>
      <c r="C223" s="141"/>
      <c r="D223" s="141"/>
      <c r="E223" s="99"/>
      <c r="F223" s="99"/>
      <c r="G223" s="99"/>
      <c r="H223" s="99"/>
      <c r="I223" s="99"/>
      <c r="J223" s="99"/>
      <c r="K223" s="99"/>
      <c r="L223" s="141"/>
      <c r="M223" s="99"/>
    </row>
    <row r="224" spans="1:13">
      <c r="C224" s="140"/>
      <c r="D224" s="140"/>
      <c r="L224" s="140"/>
    </row>
    <row r="225" spans="1:18">
      <c r="C225" s="140"/>
      <c r="D225" s="140"/>
      <c r="L225" s="140"/>
    </row>
    <row r="226" spans="1:18">
      <c r="C226" s="140"/>
      <c r="D226" s="140"/>
      <c r="L226" s="140"/>
    </row>
    <row r="227" spans="1:18">
      <c r="C227" s="140"/>
      <c r="D227" s="140"/>
      <c r="L227" s="140"/>
    </row>
    <row r="228" spans="1:18">
      <c r="C228" s="140"/>
      <c r="D228" s="140"/>
      <c r="L228" s="140"/>
    </row>
    <row r="229" spans="1:18">
      <c r="C229" s="140"/>
      <c r="D229" s="140"/>
      <c r="L229" s="140"/>
    </row>
    <row r="233" spans="1:18" s="1" customFormat="1" ht="18.75">
      <c r="A233" s="179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</row>
    <row r="234" spans="1:18" s="1" customFormat="1" ht="18.75">
      <c r="A234" s="179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</row>
    <row r="235" spans="1:18" s="1" customFormat="1">
      <c r="A235" s="115"/>
      <c r="B235" s="233"/>
      <c r="C235" s="233"/>
      <c r="D235" s="115"/>
      <c r="E235" s="115"/>
      <c r="F235" s="115"/>
      <c r="G235" s="115"/>
      <c r="H235" s="115"/>
      <c r="I235" s="233"/>
      <c r="J235" s="233"/>
    </row>
    <row r="236" spans="1:18" s="1" customFormat="1">
      <c r="A236" s="234"/>
      <c r="B236" s="115"/>
      <c r="C236" s="115"/>
      <c r="D236" s="115"/>
      <c r="E236" s="115"/>
      <c r="F236" s="115"/>
      <c r="G236" s="115"/>
      <c r="H236" s="115"/>
      <c r="I236" s="233"/>
      <c r="J236" s="233"/>
    </row>
    <row r="237" spans="1:18" s="1" customFormat="1">
      <c r="A237" s="235"/>
      <c r="B237" s="115"/>
      <c r="C237" s="115"/>
      <c r="D237" s="115"/>
      <c r="E237" s="115"/>
      <c r="F237" s="115"/>
      <c r="G237" s="115"/>
      <c r="H237" s="115"/>
      <c r="I237" s="233"/>
      <c r="J237" s="233"/>
    </row>
    <row r="238" spans="1:18" s="1" customFormat="1">
      <c r="A238" s="235"/>
      <c r="B238" s="115"/>
      <c r="C238" s="115"/>
      <c r="D238" s="115"/>
      <c r="E238" s="115"/>
      <c r="F238" s="115"/>
      <c r="G238" s="115"/>
      <c r="H238" s="115"/>
      <c r="I238" s="233"/>
      <c r="J238" s="233"/>
    </row>
    <row r="239" spans="1:18" s="1" customFormat="1">
      <c r="A239" s="235"/>
      <c r="B239" s="115"/>
      <c r="C239" s="115"/>
      <c r="D239" s="115"/>
      <c r="E239" s="115"/>
      <c r="F239" s="115"/>
      <c r="G239" s="115"/>
      <c r="H239" s="115"/>
      <c r="I239" s="232"/>
      <c r="J239" s="232"/>
    </row>
    <row r="240" spans="1:18" s="1" customFormat="1">
      <c r="A240" s="235"/>
      <c r="B240" s="115"/>
      <c r="C240" s="115"/>
      <c r="D240" s="115"/>
      <c r="E240" s="115"/>
      <c r="F240" s="115"/>
      <c r="G240" s="115"/>
      <c r="H240" s="115"/>
      <c r="I240" s="232"/>
      <c r="J240" s="232"/>
    </row>
    <row r="241" spans="1:10" s="1" customFormat="1">
      <c r="A241" s="234"/>
      <c r="B241" s="115"/>
      <c r="C241" s="115"/>
      <c r="D241" s="115"/>
      <c r="E241" s="115"/>
      <c r="F241" s="115"/>
      <c r="G241" s="115"/>
      <c r="H241" s="115"/>
      <c r="I241" s="232"/>
      <c r="J241" s="232"/>
    </row>
    <row r="242" spans="1:10" s="1" customFormat="1">
      <c r="A242" s="235"/>
      <c r="B242" s="115"/>
      <c r="C242" s="115"/>
      <c r="D242" s="115"/>
      <c r="E242" s="115"/>
      <c r="F242" s="115"/>
      <c r="G242" s="115"/>
      <c r="H242" s="115"/>
      <c r="I242" s="232"/>
      <c r="J242" s="232"/>
    </row>
    <row r="243" spans="1:10" s="1" customFormat="1">
      <c r="A243" s="235"/>
      <c r="B243" s="115"/>
      <c r="C243" s="115"/>
      <c r="D243" s="115"/>
      <c r="E243" s="115"/>
      <c r="F243" s="115"/>
      <c r="G243" s="115"/>
      <c r="H243" s="115"/>
      <c r="I243" s="233"/>
      <c r="J243" s="233"/>
    </row>
    <row r="244" spans="1:10" s="1" customFormat="1">
      <c r="A244" s="235"/>
      <c r="B244" s="115"/>
      <c r="C244" s="115"/>
      <c r="D244" s="115"/>
      <c r="E244" s="115"/>
      <c r="F244" s="115"/>
      <c r="G244" s="115"/>
      <c r="H244" s="115"/>
      <c r="I244" s="232"/>
      <c r="J244" s="232"/>
    </row>
    <row r="245" spans="1:10" s="1" customFormat="1">
      <c r="A245" s="235"/>
      <c r="B245" s="115"/>
      <c r="C245" s="115"/>
      <c r="D245" s="115"/>
      <c r="E245" s="115"/>
      <c r="F245" s="115"/>
      <c r="G245" s="115"/>
      <c r="H245" s="115"/>
      <c r="I245" s="233"/>
      <c r="J245" s="233"/>
    </row>
    <row r="246" spans="1:10" s="1" customFormat="1">
      <c r="A246" s="234"/>
      <c r="B246" s="115"/>
      <c r="C246" s="115"/>
      <c r="D246" s="115"/>
      <c r="E246" s="115"/>
      <c r="F246" s="115"/>
      <c r="G246" s="115"/>
      <c r="H246" s="115"/>
      <c r="I246" s="232"/>
      <c r="J246" s="232"/>
    </row>
    <row r="247" spans="1:10" s="1" customFormat="1">
      <c r="A247" s="234"/>
      <c r="B247" s="115"/>
      <c r="C247" s="115"/>
      <c r="D247" s="115"/>
      <c r="E247" s="115"/>
      <c r="F247" s="115"/>
      <c r="G247" s="115"/>
      <c r="H247" s="115"/>
      <c r="I247" s="232"/>
      <c r="J247" s="232"/>
    </row>
    <row r="248" spans="1:10" s="1" customFormat="1">
      <c r="A248" s="234"/>
      <c r="B248" s="115"/>
      <c r="C248" s="115"/>
      <c r="D248" s="115"/>
      <c r="E248" s="115"/>
      <c r="F248" s="115"/>
      <c r="G248" s="115"/>
      <c r="H248" s="115"/>
      <c r="I248" s="232"/>
      <c r="J248" s="232"/>
    </row>
    <row r="249" spans="1:10" s="1" customFormat="1">
      <c r="A249" s="234"/>
      <c r="B249" s="115"/>
      <c r="C249" s="115"/>
      <c r="D249" s="115"/>
      <c r="E249" s="115"/>
      <c r="F249" s="115"/>
      <c r="G249" s="115"/>
      <c r="H249" s="115"/>
      <c r="I249" s="232"/>
      <c r="J249" s="232"/>
    </row>
    <row r="250" spans="1:10" s="1" customFormat="1">
      <c r="A250" s="234"/>
      <c r="B250" s="115"/>
      <c r="C250" s="115"/>
      <c r="D250" s="115"/>
      <c r="E250" s="115"/>
      <c r="F250" s="115"/>
      <c r="G250" s="115"/>
      <c r="H250" s="115"/>
      <c r="I250" s="232"/>
      <c r="J250" s="232"/>
    </row>
    <row r="251" spans="1:10" s="1" customFormat="1">
      <c r="A251" s="234"/>
      <c r="B251" s="115"/>
      <c r="C251" s="115"/>
      <c r="D251" s="115"/>
      <c r="E251" s="115"/>
      <c r="F251" s="115"/>
      <c r="G251" s="115"/>
      <c r="H251" s="115"/>
      <c r="I251" s="232"/>
      <c r="J251" s="232"/>
    </row>
    <row r="252" spans="1:10" s="1" customFormat="1">
      <c r="A252" s="234"/>
      <c r="B252" s="115"/>
      <c r="C252" s="115"/>
      <c r="D252" s="115"/>
      <c r="E252" s="115"/>
      <c r="F252" s="115"/>
      <c r="G252" s="115"/>
      <c r="H252" s="115"/>
      <c r="I252" s="232"/>
      <c r="J252" s="232"/>
    </row>
    <row r="253" spans="1:10" s="1" customFormat="1">
      <c r="A253" s="234"/>
      <c r="B253" s="115"/>
      <c r="C253" s="115"/>
      <c r="D253" s="115"/>
      <c r="E253" s="115"/>
      <c r="F253" s="115"/>
      <c r="G253" s="115"/>
      <c r="H253" s="115"/>
      <c r="I253" s="232"/>
      <c r="J253" s="232"/>
    </row>
    <row r="254" spans="1:10" s="1" customFormat="1">
      <c r="A254" s="234"/>
      <c r="B254" s="115"/>
      <c r="C254" s="115"/>
      <c r="D254" s="115"/>
      <c r="E254" s="115"/>
      <c r="F254" s="115"/>
      <c r="G254" s="115"/>
      <c r="H254" s="115"/>
      <c r="I254" s="232"/>
      <c r="J254" s="232"/>
    </row>
    <row r="255" spans="1:10" s="1" customFormat="1">
      <c r="A255" s="234"/>
      <c r="B255" s="115"/>
      <c r="C255" s="115"/>
      <c r="D255" s="115"/>
      <c r="E255" s="115"/>
      <c r="F255" s="115"/>
      <c r="G255" s="115"/>
      <c r="H255" s="115"/>
      <c r="I255" s="232"/>
      <c r="J255" s="232"/>
    </row>
    <row r="256" spans="1:10" s="1" customFormat="1">
      <c r="A256" s="234"/>
      <c r="B256" s="115"/>
      <c r="C256" s="115"/>
      <c r="D256" s="115"/>
      <c r="E256" s="115"/>
      <c r="F256" s="115"/>
      <c r="G256" s="115"/>
      <c r="H256" s="115"/>
      <c r="I256" s="232"/>
      <c r="J256" s="232"/>
    </row>
    <row r="257" spans="1:18" s="1" customFormat="1">
      <c r="A257" s="234"/>
      <c r="B257" s="115"/>
      <c r="C257" s="115"/>
      <c r="D257" s="115"/>
      <c r="E257" s="115"/>
      <c r="F257" s="115"/>
      <c r="G257" s="115"/>
      <c r="H257" s="115"/>
      <c r="I257" s="232"/>
      <c r="J257" s="232"/>
    </row>
    <row r="258" spans="1:18" s="1" customFormat="1">
      <c r="A258" s="147"/>
      <c r="B258" s="115"/>
      <c r="C258" s="115"/>
      <c r="D258" s="115"/>
      <c r="E258" s="115"/>
      <c r="F258" s="115"/>
      <c r="G258" s="115"/>
      <c r="H258" s="115"/>
      <c r="I258" s="116"/>
      <c r="J258" s="116"/>
    </row>
    <row r="259" spans="1:18" s="1" customFormat="1">
      <c r="A259" s="147"/>
      <c r="B259" s="115"/>
      <c r="C259" s="115"/>
      <c r="D259" s="115"/>
      <c r="E259" s="115"/>
      <c r="F259" s="115"/>
      <c r="G259" s="115"/>
      <c r="H259" s="115"/>
      <c r="I259" s="116"/>
      <c r="J259" s="116"/>
    </row>
    <row r="260" spans="1:18" s="1" customFormat="1">
      <c r="A260" s="116"/>
      <c r="B260" s="115"/>
      <c r="C260" s="115"/>
      <c r="D260" s="115"/>
      <c r="E260" s="115"/>
      <c r="F260" s="115"/>
      <c r="G260" s="115"/>
      <c r="H260" s="115"/>
      <c r="I260" s="116"/>
    </row>
    <row r="261" spans="1:18" s="1" customFormat="1">
      <c r="A261" s="114"/>
      <c r="B261" s="116"/>
      <c r="E261" s="115"/>
      <c r="F261" s="115"/>
      <c r="G261" s="115"/>
      <c r="H261" s="115"/>
      <c r="I261" s="116"/>
    </row>
    <row r="262" spans="1:18" s="1" customFormat="1">
      <c r="A262" s="114"/>
      <c r="B262" s="115"/>
      <c r="C262" s="115"/>
      <c r="D262" s="115"/>
      <c r="E262" s="115"/>
      <c r="F262" s="115"/>
      <c r="G262" s="115"/>
      <c r="H262" s="115"/>
      <c r="I262" s="116"/>
    </row>
    <row r="263" spans="1:18" s="1" customFormat="1">
      <c r="A263" s="117"/>
      <c r="B263" s="115"/>
      <c r="C263" s="115"/>
      <c r="D263" s="115"/>
      <c r="E263" s="115"/>
      <c r="F263" s="115"/>
      <c r="G263" s="115"/>
      <c r="H263" s="115"/>
      <c r="I263" s="116"/>
    </row>
    <row r="264" spans="1:18" s="1" customFormat="1">
      <c r="A264" s="117"/>
      <c r="B264" s="116"/>
      <c r="C264" s="115"/>
      <c r="D264" s="115"/>
      <c r="E264" s="115"/>
      <c r="F264" s="115"/>
      <c r="G264" s="115"/>
      <c r="H264" s="115"/>
      <c r="I264" s="116"/>
    </row>
    <row r="265" spans="1:18" s="1" customFormat="1">
      <c r="A265" s="114"/>
      <c r="B265" s="116"/>
      <c r="C265" s="115"/>
      <c r="D265" s="115"/>
      <c r="E265" s="115"/>
      <c r="F265" s="115"/>
      <c r="G265" s="115"/>
      <c r="H265" s="115"/>
      <c r="I265" s="116"/>
    </row>
    <row r="266" spans="1:18" s="1" customFormat="1" ht="18.75">
      <c r="A266" s="179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</row>
    <row r="267" spans="1:18" ht="18.75">
      <c r="A267" s="2"/>
    </row>
    <row r="268" spans="1:18" ht="18.75">
      <c r="A268" s="2"/>
    </row>
    <row r="269" spans="1:18" ht="18.75">
      <c r="A269" s="2"/>
    </row>
    <row r="270" spans="1:18" ht="18.75">
      <c r="A270" s="2"/>
    </row>
    <row r="271" spans="1:18" ht="18.75">
      <c r="A271" s="2"/>
    </row>
    <row r="272" spans="1:18" ht="18.75">
      <c r="A272" s="2"/>
    </row>
    <row r="273" spans="1:41" ht="18.75">
      <c r="A273" s="2"/>
    </row>
    <row r="274" spans="1:41" ht="18.75">
      <c r="A274" s="2"/>
    </row>
    <row r="275" spans="1:41" ht="18.75">
      <c r="A275" s="2"/>
    </row>
    <row r="276" spans="1:41" ht="18.75">
      <c r="A276" s="2"/>
    </row>
    <row r="277" spans="1:41" ht="18.75">
      <c r="A277" s="2"/>
    </row>
    <row r="278" spans="1:41" ht="18.75">
      <c r="A278" s="2"/>
    </row>
    <row r="279" spans="1:41" ht="18.75">
      <c r="A279" s="2"/>
    </row>
    <row r="280" spans="1:41" ht="18.75">
      <c r="A280" s="2"/>
    </row>
    <row r="281" spans="1:41" ht="18.75">
      <c r="A281" s="2"/>
    </row>
    <row r="282" spans="1:41" ht="18.75">
      <c r="A282" s="2"/>
    </row>
    <row r="283" spans="1:41" ht="18.75">
      <c r="A283" s="2"/>
    </row>
    <row r="284" spans="1:41" ht="18.75">
      <c r="A284" s="2"/>
    </row>
    <row r="285" spans="1:41" ht="14.85" customHeight="1">
      <c r="A285" s="2"/>
      <c r="B285" s="115"/>
      <c r="C285" s="134"/>
      <c r="D285" s="134"/>
      <c r="K285" s="115"/>
      <c r="L285" s="134"/>
      <c r="T285" s="115"/>
      <c r="U285" s="134"/>
      <c r="V285" s="134"/>
      <c r="W285" s="134"/>
      <c r="X285" s="134"/>
      <c r="AD285" s="115"/>
      <c r="AE285" s="170"/>
      <c r="AN285" s="131" t="s">
        <v>185</v>
      </c>
      <c r="AO285" s="142" t="s">
        <v>186</v>
      </c>
    </row>
    <row r="286" spans="1:41" ht="14.85" customHeight="1">
      <c r="A286" s="2"/>
      <c r="K286" s="115"/>
      <c r="L286" s="119"/>
    </row>
    <row r="288" spans="1:41" ht="18.75">
      <c r="A288" s="2"/>
    </row>
    <row r="302" spans="19:31" s="99" customFormat="1"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5" spans="1:41">
      <c r="S305" s="99"/>
      <c r="AA305" s="99"/>
      <c r="AB305" s="99"/>
      <c r="AC305" s="99"/>
      <c r="AD305" s="99"/>
      <c r="AE305" s="99"/>
    </row>
    <row r="310" spans="1:41" ht="18.75">
      <c r="B310" s="115"/>
      <c r="C310" s="134"/>
      <c r="D310" s="134"/>
      <c r="K310" s="115"/>
      <c r="L310" s="134"/>
      <c r="T310" s="115"/>
      <c r="U310" s="134"/>
      <c r="V310" s="134"/>
      <c r="W310" s="134"/>
      <c r="X310" s="134"/>
      <c r="AD310" s="115"/>
      <c r="AE310" s="170"/>
      <c r="AN310" s="131" t="s">
        <v>185</v>
      </c>
      <c r="AO310" s="142" t="s">
        <v>186</v>
      </c>
    </row>
    <row r="311" spans="1:41">
      <c r="K311" s="115"/>
      <c r="L311" s="119"/>
    </row>
    <row r="312" spans="1:41" ht="18.75">
      <c r="A312" s="2"/>
    </row>
    <row r="328" spans="1:12" s="99" customFormat="1"/>
    <row r="329" spans="1:12" ht="12" customHeight="1"/>
    <row r="334" spans="1:12">
      <c r="C334" s="140"/>
      <c r="D334" s="140"/>
      <c r="L334" s="140"/>
    </row>
    <row r="335" spans="1:12">
      <c r="B335" s="115"/>
      <c r="C335" s="139"/>
      <c r="D335" s="139"/>
      <c r="E335" s="134"/>
      <c r="F335" s="134"/>
      <c r="G335" s="134"/>
      <c r="H335" s="134"/>
      <c r="I335" s="134"/>
      <c r="J335" s="134"/>
      <c r="K335" s="115"/>
      <c r="L335" s="139"/>
    </row>
    <row r="336" spans="1:12" ht="18.75">
      <c r="A336" s="2"/>
      <c r="C336" s="140"/>
      <c r="D336" s="140"/>
      <c r="L336" s="140"/>
    </row>
    <row r="337" spans="1:13">
      <c r="C337" s="140"/>
      <c r="D337" s="140"/>
      <c r="L337" s="140"/>
    </row>
    <row r="338" spans="1:13">
      <c r="C338" s="140"/>
      <c r="D338" s="140"/>
      <c r="L338" s="140"/>
    </row>
    <row r="339" spans="1:13">
      <c r="C339" s="140"/>
      <c r="D339" s="140"/>
      <c r="L339" s="140"/>
    </row>
    <row r="340" spans="1:13">
      <c r="C340" s="140"/>
      <c r="D340" s="140"/>
      <c r="L340" s="140"/>
    </row>
    <row r="341" spans="1:13">
      <c r="C341" s="140"/>
      <c r="D341" s="140"/>
      <c r="L341" s="140"/>
    </row>
    <row r="342" spans="1:13">
      <c r="C342" s="140"/>
      <c r="D342" s="140"/>
      <c r="L342" s="140"/>
    </row>
    <row r="343" spans="1:13">
      <c r="C343" s="140"/>
      <c r="D343" s="140"/>
      <c r="L343" s="140"/>
    </row>
    <row r="344" spans="1:13">
      <c r="C344" s="140"/>
      <c r="D344" s="140"/>
      <c r="L344" s="140"/>
    </row>
    <row r="345" spans="1:13">
      <c r="C345" s="140"/>
      <c r="D345" s="140"/>
      <c r="L345" s="140"/>
    </row>
    <row r="346" spans="1:13">
      <c r="C346" s="140"/>
      <c r="D346" s="140"/>
      <c r="L346" s="140"/>
    </row>
    <row r="347" spans="1:13">
      <c r="C347" s="140"/>
      <c r="D347" s="140"/>
      <c r="L347" s="140"/>
    </row>
    <row r="348" spans="1:13">
      <c r="C348" s="140"/>
      <c r="D348" s="140"/>
      <c r="L348" s="140"/>
    </row>
    <row r="349" spans="1:13">
      <c r="C349" s="140"/>
      <c r="D349" s="140"/>
      <c r="L349" s="140"/>
    </row>
    <row r="350" spans="1:13">
      <c r="C350" s="140"/>
      <c r="D350" s="140"/>
      <c r="L350" s="140"/>
    </row>
    <row r="351" spans="1:13">
      <c r="C351" s="140"/>
      <c r="D351" s="140"/>
      <c r="L351" s="140"/>
    </row>
    <row r="352" spans="1:13">
      <c r="A352" s="99"/>
      <c r="B352" s="99"/>
      <c r="C352" s="141"/>
      <c r="D352" s="141"/>
      <c r="E352" s="99"/>
      <c r="F352" s="99"/>
      <c r="G352" s="99"/>
      <c r="H352" s="99"/>
      <c r="I352" s="99"/>
      <c r="J352" s="99"/>
      <c r="K352" s="99"/>
      <c r="L352" s="141"/>
      <c r="M352" s="99"/>
    </row>
    <row r="353" spans="1:12">
      <c r="C353" s="140"/>
      <c r="D353" s="140"/>
      <c r="L353" s="140"/>
    </row>
    <row r="354" spans="1:12">
      <c r="C354" s="140"/>
      <c r="D354" s="140"/>
      <c r="L354" s="140"/>
    </row>
    <row r="355" spans="1:12">
      <c r="C355" s="140"/>
      <c r="D355" s="140"/>
      <c r="L355" s="140"/>
    </row>
    <row r="356" spans="1:12">
      <c r="C356" s="140"/>
      <c r="D356" s="140"/>
      <c r="L356" s="140"/>
    </row>
    <row r="357" spans="1:12">
      <c r="C357" s="140"/>
      <c r="D357" s="140"/>
      <c r="L357" s="140"/>
    </row>
    <row r="358" spans="1:12">
      <c r="C358" s="140"/>
      <c r="D358" s="140"/>
      <c r="L358" s="140"/>
    </row>
    <row r="359" spans="1:12">
      <c r="C359" s="140"/>
      <c r="D359" s="140"/>
      <c r="L359" s="140"/>
    </row>
    <row r="360" spans="1:12" ht="18.75">
      <c r="A360" s="2"/>
      <c r="C360" s="140"/>
      <c r="D360" s="140"/>
      <c r="L360" s="140"/>
    </row>
    <row r="361" spans="1:12">
      <c r="C361" s="140"/>
      <c r="D361" s="140"/>
      <c r="L361" s="140"/>
    </row>
    <row r="362" spans="1:12">
      <c r="C362" s="140"/>
      <c r="D362" s="140"/>
      <c r="L362" s="140"/>
    </row>
    <row r="363" spans="1:12">
      <c r="C363" s="140"/>
      <c r="D363" s="140"/>
      <c r="L363" s="140"/>
    </row>
    <row r="364" spans="1:12">
      <c r="C364" s="140"/>
      <c r="D364" s="140"/>
      <c r="L364" s="140"/>
    </row>
    <row r="365" spans="1:12">
      <c r="C365" s="140"/>
      <c r="D365" s="140"/>
      <c r="L365" s="140"/>
    </row>
    <row r="366" spans="1:12">
      <c r="C366" s="140"/>
      <c r="D366" s="140"/>
      <c r="L366" s="140"/>
    </row>
    <row r="367" spans="1:12">
      <c r="C367" s="140"/>
      <c r="D367" s="140"/>
      <c r="L367" s="140"/>
    </row>
    <row r="368" spans="1:12">
      <c r="C368" s="140"/>
      <c r="D368" s="140"/>
      <c r="L368" s="140"/>
    </row>
    <row r="369" spans="1:13">
      <c r="C369" s="140"/>
      <c r="D369" s="140"/>
      <c r="L369" s="140"/>
    </row>
    <row r="370" spans="1:13">
      <c r="C370" s="140"/>
      <c r="D370" s="140"/>
      <c r="L370" s="140"/>
    </row>
    <row r="371" spans="1:13">
      <c r="C371" s="140"/>
      <c r="D371" s="140"/>
      <c r="L371" s="140"/>
    </row>
    <row r="372" spans="1:13">
      <c r="C372" s="140"/>
      <c r="D372" s="140"/>
      <c r="L372" s="140"/>
    </row>
    <row r="373" spans="1:13">
      <c r="C373" s="140"/>
      <c r="D373" s="140"/>
      <c r="L373" s="140"/>
    </row>
    <row r="374" spans="1:13">
      <c r="C374" s="140"/>
      <c r="D374" s="140"/>
      <c r="L374" s="140"/>
    </row>
    <row r="375" spans="1:13">
      <c r="C375" s="140"/>
      <c r="D375" s="140"/>
      <c r="L375" s="140"/>
    </row>
    <row r="376" spans="1:13">
      <c r="A376" s="99"/>
      <c r="B376" s="99"/>
      <c r="C376" s="141"/>
      <c r="D376" s="141"/>
      <c r="E376" s="99"/>
      <c r="F376" s="99"/>
      <c r="G376" s="99"/>
      <c r="H376" s="99"/>
      <c r="I376" s="99"/>
      <c r="J376" s="99"/>
      <c r="K376" s="99"/>
      <c r="L376" s="141"/>
      <c r="M376" s="99"/>
    </row>
    <row r="377" spans="1:13">
      <c r="C377" s="140"/>
      <c r="D377" s="140"/>
      <c r="L377" s="140"/>
    </row>
    <row r="378" spans="1:13">
      <c r="C378" s="140"/>
      <c r="D378" s="140"/>
      <c r="L378" s="140"/>
    </row>
    <row r="379" spans="1:13">
      <c r="C379" s="140"/>
      <c r="D379" s="140"/>
      <c r="L379" s="140"/>
    </row>
    <row r="380" spans="1:13">
      <c r="C380" s="140"/>
      <c r="D380" s="140"/>
      <c r="L380" s="140"/>
    </row>
    <row r="381" spans="1:13">
      <c r="C381" s="140"/>
      <c r="D381" s="140"/>
      <c r="L381" s="140"/>
    </row>
    <row r="382" spans="1:13">
      <c r="C382" s="140"/>
      <c r="D382" s="140"/>
      <c r="L382" s="140"/>
    </row>
    <row r="383" spans="1:13">
      <c r="C383" s="140"/>
      <c r="D383" s="140"/>
      <c r="L383" s="140"/>
    </row>
    <row r="384" spans="1:13" ht="18.75">
      <c r="A384" s="2"/>
      <c r="C384" s="140"/>
      <c r="D384" s="140"/>
      <c r="L384" s="140"/>
    </row>
    <row r="385" spans="1:13">
      <c r="C385" s="140"/>
      <c r="D385" s="140"/>
      <c r="L385" s="140"/>
    </row>
    <row r="386" spans="1:13">
      <c r="C386" s="140"/>
      <c r="D386" s="140"/>
      <c r="L386" s="140"/>
    </row>
    <row r="387" spans="1:13">
      <c r="C387" s="140"/>
      <c r="D387" s="140"/>
      <c r="L387" s="140"/>
    </row>
    <row r="388" spans="1:13">
      <c r="C388" s="140"/>
      <c r="D388" s="140"/>
      <c r="L388" s="140"/>
    </row>
    <row r="389" spans="1:13">
      <c r="C389" s="140"/>
      <c r="D389" s="140"/>
      <c r="L389" s="140"/>
    </row>
    <row r="390" spans="1:13">
      <c r="C390" s="140"/>
      <c r="D390" s="140"/>
      <c r="L390" s="140"/>
    </row>
    <row r="391" spans="1:13">
      <c r="C391" s="140"/>
      <c r="D391" s="140"/>
      <c r="L391" s="140"/>
    </row>
    <row r="392" spans="1:13">
      <c r="C392" s="140"/>
      <c r="D392" s="140"/>
      <c r="L392" s="140"/>
    </row>
    <row r="393" spans="1:13">
      <c r="C393" s="140"/>
      <c r="D393" s="140"/>
      <c r="L393" s="140"/>
    </row>
    <row r="394" spans="1:13">
      <c r="C394" s="140"/>
      <c r="D394" s="140"/>
      <c r="L394" s="140"/>
    </row>
    <row r="395" spans="1:13">
      <c r="C395" s="140"/>
      <c r="D395" s="140"/>
      <c r="L395" s="140"/>
    </row>
    <row r="396" spans="1:13">
      <c r="C396" s="140"/>
      <c r="D396" s="140"/>
      <c r="L396" s="140"/>
    </row>
    <row r="397" spans="1:13">
      <c r="C397" s="140"/>
      <c r="D397" s="140"/>
      <c r="L397" s="140"/>
    </row>
    <row r="398" spans="1:13">
      <c r="C398" s="140"/>
      <c r="D398" s="140"/>
      <c r="L398" s="140"/>
    </row>
    <row r="399" spans="1:13">
      <c r="C399" s="140"/>
      <c r="D399" s="140"/>
      <c r="L399" s="140"/>
    </row>
    <row r="400" spans="1:13">
      <c r="A400" s="99"/>
      <c r="B400" s="99"/>
      <c r="C400" s="141"/>
      <c r="D400" s="141"/>
      <c r="E400" s="99"/>
      <c r="F400" s="99"/>
      <c r="G400" s="99"/>
      <c r="H400" s="99"/>
      <c r="I400" s="99"/>
      <c r="J400" s="99"/>
      <c r="K400" s="99"/>
      <c r="L400" s="141"/>
      <c r="M400" s="99"/>
    </row>
    <row r="401" spans="1:12">
      <c r="C401" s="140"/>
      <c r="D401" s="140"/>
      <c r="L401" s="140"/>
    </row>
    <row r="402" spans="1:12">
      <c r="C402" s="140"/>
      <c r="D402" s="140"/>
      <c r="L402" s="140"/>
    </row>
    <row r="403" spans="1:12">
      <c r="C403" s="140"/>
      <c r="D403" s="140"/>
      <c r="L403" s="140"/>
    </row>
    <row r="404" spans="1:12">
      <c r="C404" s="140"/>
      <c r="D404" s="140"/>
      <c r="L404" s="140"/>
    </row>
    <row r="405" spans="1:12">
      <c r="C405" s="140"/>
      <c r="D405" s="140"/>
      <c r="L405" s="140"/>
    </row>
    <row r="406" spans="1:12">
      <c r="C406" s="140"/>
      <c r="D406" s="140"/>
      <c r="L406" s="140"/>
    </row>
    <row r="407" spans="1:12">
      <c r="C407" s="140"/>
      <c r="D407" s="140"/>
      <c r="L407" s="140"/>
    </row>
    <row r="408" spans="1:12" ht="18.75">
      <c r="A408" s="2"/>
      <c r="C408" s="140"/>
      <c r="D408" s="140"/>
      <c r="L408" s="140"/>
    </row>
    <row r="409" spans="1:12">
      <c r="C409" s="140"/>
      <c r="D409" s="140"/>
      <c r="L409" s="140"/>
    </row>
    <row r="410" spans="1:12">
      <c r="C410" s="140"/>
      <c r="D410" s="140"/>
      <c r="L410" s="140"/>
    </row>
    <row r="411" spans="1:12">
      <c r="C411" s="140"/>
      <c r="D411" s="140"/>
      <c r="L411" s="140"/>
    </row>
    <row r="412" spans="1:12">
      <c r="C412" s="140"/>
      <c r="D412" s="140"/>
      <c r="L412" s="140"/>
    </row>
    <row r="413" spans="1:12">
      <c r="C413" s="140"/>
      <c r="D413" s="140"/>
      <c r="L413" s="140"/>
    </row>
    <row r="414" spans="1:12">
      <c r="C414" s="140"/>
      <c r="D414" s="140"/>
      <c r="L414" s="140"/>
    </row>
    <row r="415" spans="1:12">
      <c r="C415" s="140"/>
      <c r="D415" s="140"/>
      <c r="L415" s="140"/>
    </row>
    <row r="416" spans="1:12">
      <c r="C416" s="140"/>
      <c r="D416" s="140"/>
      <c r="L416" s="140"/>
    </row>
    <row r="417" spans="1:13">
      <c r="C417" s="140"/>
      <c r="D417" s="140"/>
      <c r="L417" s="140"/>
    </row>
    <row r="418" spans="1:13">
      <c r="C418" s="140"/>
      <c r="D418" s="140"/>
      <c r="L418" s="140"/>
    </row>
    <row r="419" spans="1:13">
      <c r="C419" s="140"/>
      <c r="D419" s="140"/>
      <c r="L419" s="140"/>
    </row>
    <row r="420" spans="1:13">
      <c r="C420" s="140"/>
      <c r="D420" s="140"/>
      <c r="L420" s="140"/>
    </row>
    <row r="421" spans="1:13">
      <c r="C421" s="140"/>
      <c r="D421" s="140"/>
      <c r="L421" s="140"/>
    </row>
    <row r="422" spans="1:13">
      <c r="C422" s="140"/>
      <c r="D422" s="140"/>
      <c r="L422" s="140"/>
    </row>
    <row r="423" spans="1:13">
      <c r="C423" s="140"/>
      <c r="D423" s="140"/>
      <c r="L423" s="140"/>
    </row>
    <row r="424" spans="1:13">
      <c r="A424" s="99"/>
      <c r="B424" s="99"/>
      <c r="C424" s="141"/>
      <c r="D424" s="141"/>
      <c r="E424" s="99"/>
      <c r="F424" s="99"/>
      <c r="G424" s="99"/>
      <c r="H424" s="99"/>
      <c r="I424" s="99"/>
      <c r="J424" s="99"/>
      <c r="K424" s="99"/>
      <c r="L424" s="141"/>
      <c r="M424" s="99"/>
    </row>
    <row r="425" spans="1:13">
      <c r="C425" s="140"/>
      <c r="D425" s="140"/>
      <c r="L425" s="140"/>
    </row>
    <row r="426" spans="1:13">
      <c r="C426" s="140"/>
      <c r="D426" s="140"/>
      <c r="L426" s="140"/>
    </row>
    <row r="427" spans="1:13">
      <c r="C427" s="140"/>
      <c r="D427" s="140"/>
      <c r="L427" s="140"/>
    </row>
    <row r="428" spans="1:13">
      <c r="C428" s="140"/>
      <c r="D428" s="140"/>
      <c r="L428" s="140"/>
    </row>
    <row r="429" spans="1:13">
      <c r="C429" s="140"/>
      <c r="D429" s="140"/>
      <c r="L429" s="140"/>
    </row>
    <row r="430" spans="1:13">
      <c r="C430" s="140"/>
      <c r="D430" s="140"/>
      <c r="L430" s="140"/>
    </row>
    <row r="431" spans="1:13">
      <c r="C431" s="140"/>
      <c r="D431" s="140"/>
      <c r="L431" s="140"/>
    </row>
    <row r="432" spans="1:13" ht="18.75">
      <c r="A432" s="2"/>
      <c r="C432" s="140"/>
      <c r="D432" s="140"/>
      <c r="L432" s="140"/>
    </row>
    <row r="433" spans="1:13">
      <c r="C433" s="140"/>
      <c r="D433" s="140"/>
      <c r="L433" s="140"/>
    </row>
    <row r="434" spans="1:13">
      <c r="C434" s="140"/>
      <c r="D434" s="140"/>
      <c r="L434" s="140"/>
    </row>
    <row r="435" spans="1:13">
      <c r="C435" s="140"/>
      <c r="D435" s="140"/>
      <c r="L435" s="140"/>
    </row>
    <row r="436" spans="1:13">
      <c r="C436" s="140"/>
      <c r="D436" s="140"/>
      <c r="L436" s="140"/>
    </row>
    <row r="437" spans="1:13">
      <c r="C437" s="140"/>
      <c r="D437" s="140"/>
      <c r="L437" s="140"/>
    </row>
    <row r="438" spans="1:13">
      <c r="C438" s="140"/>
      <c r="D438" s="140"/>
      <c r="L438" s="140"/>
    </row>
    <row r="439" spans="1:13">
      <c r="C439" s="140"/>
      <c r="D439" s="140"/>
      <c r="L439" s="140"/>
    </row>
    <row r="440" spans="1:13">
      <c r="C440" s="140"/>
      <c r="D440" s="140"/>
      <c r="L440" s="140"/>
    </row>
    <row r="441" spans="1:13">
      <c r="C441" s="140"/>
      <c r="D441" s="140"/>
      <c r="L441" s="140"/>
    </row>
    <row r="442" spans="1:13">
      <c r="C442" s="140"/>
      <c r="D442" s="140"/>
      <c r="L442" s="140"/>
    </row>
    <row r="443" spans="1:13">
      <c r="C443" s="140"/>
      <c r="D443" s="140"/>
      <c r="L443" s="140"/>
    </row>
    <row r="444" spans="1:13">
      <c r="C444" s="140"/>
      <c r="D444" s="140"/>
      <c r="L444" s="140"/>
    </row>
    <row r="445" spans="1:13">
      <c r="C445" s="140"/>
      <c r="D445" s="140"/>
      <c r="L445" s="140"/>
    </row>
    <row r="446" spans="1:13">
      <c r="C446" s="140"/>
      <c r="D446" s="140"/>
      <c r="L446" s="140"/>
    </row>
    <row r="447" spans="1:13">
      <c r="C447" s="140"/>
      <c r="D447" s="140"/>
      <c r="L447" s="140"/>
    </row>
    <row r="448" spans="1:13">
      <c r="A448" s="99"/>
      <c r="B448" s="99"/>
      <c r="C448" s="141"/>
      <c r="D448" s="141"/>
      <c r="E448" s="99"/>
      <c r="F448" s="99"/>
      <c r="G448" s="99"/>
      <c r="H448" s="99"/>
      <c r="I448" s="99"/>
      <c r="J448" s="99"/>
      <c r="K448" s="99"/>
      <c r="L448" s="141"/>
      <c r="M448" s="99"/>
    </row>
    <row r="449" spans="1:18">
      <c r="C449" s="140"/>
      <c r="D449" s="140"/>
      <c r="L449" s="140"/>
    </row>
    <row r="450" spans="1:18">
      <c r="C450" s="140"/>
      <c r="D450" s="140"/>
      <c r="L450" s="140"/>
    </row>
    <row r="451" spans="1:18">
      <c r="C451" s="140"/>
      <c r="D451" s="140"/>
      <c r="L451" s="140"/>
    </row>
    <row r="452" spans="1:18">
      <c r="C452" s="140"/>
      <c r="D452" s="140"/>
      <c r="L452" s="140"/>
    </row>
    <row r="453" spans="1:18">
      <c r="C453" s="140"/>
      <c r="D453" s="140"/>
      <c r="L453" s="140"/>
    </row>
    <row r="454" spans="1:18">
      <c r="C454" s="140"/>
      <c r="D454" s="140"/>
      <c r="L454" s="140"/>
    </row>
    <row r="459" spans="1:18" s="1" customFormat="1" ht="18.75">
      <c r="A459" s="179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</row>
  </sheetData>
  <mergeCells count="72">
    <mergeCell ref="G49:H49"/>
    <mergeCell ref="I49:J49"/>
    <mergeCell ref="G59:I59"/>
    <mergeCell ref="I20:J20"/>
    <mergeCell ref="A11:A13"/>
    <mergeCell ref="I12:J12"/>
    <mergeCell ref="A254:A255"/>
    <mergeCell ref="I254:J254"/>
    <mergeCell ref="I255:J255"/>
    <mergeCell ref="A246:A247"/>
    <mergeCell ref="I246:J246"/>
    <mergeCell ref="I247:J247"/>
    <mergeCell ref="A248:A249"/>
    <mergeCell ref="I248:J248"/>
    <mergeCell ref="I249:J249"/>
    <mergeCell ref="A241:A245"/>
    <mergeCell ref="I241:J241"/>
    <mergeCell ref="I242:J242"/>
    <mergeCell ref="I243:J243"/>
    <mergeCell ref="A256:A257"/>
    <mergeCell ref="I256:J256"/>
    <mergeCell ref="I257:J257"/>
    <mergeCell ref="A250:A251"/>
    <mergeCell ref="I250:J250"/>
    <mergeCell ref="I251:J251"/>
    <mergeCell ref="A252:A253"/>
    <mergeCell ref="I252:J252"/>
    <mergeCell ref="I253:J253"/>
    <mergeCell ref="I244:J244"/>
    <mergeCell ref="I245:J245"/>
    <mergeCell ref="B235:C235"/>
    <mergeCell ref="I235:J235"/>
    <mergeCell ref="A236:A240"/>
    <mergeCell ref="I236:J236"/>
    <mergeCell ref="I237:J237"/>
    <mergeCell ref="I238:J238"/>
    <mergeCell ref="I239:J239"/>
    <mergeCell ref="I240:J240"/>
    <mergeCell ref="A29:A30"/>
    <mergeCell ref="I29:J29"/>
    <mergeCell ref="I30:J30"/>
    <mergeCell ref="A31:A32"/>
    <mergeCell ref="I31:J31"/>
    <mergeCell ref="I32:J32"/>
    <mergeCell ref="A25:A26"/>
    <mergeCell ref="I25:J25"/>
    <mergeCell ref="I26:J26"/>
    <mergeCell ref="A27:A28"/>
    <mergeCell ref="I27:J27"/>
    <mergeCell ref="I28:J28"/>
    <mergeCell ref="A21:A22"/>
    <mergeCell ref="I21:J21"/>
    <mergeCell ref="I22:J22"/>
    <mergeCell ref="A23:A24"/>
    <mergeCell ref="I23:J23"/>
    <mergeCell ref="I24:J24"/>
    <mergeCell ref="A16:A19"/>
    <mergeCell ref="I16:J16"/>
    <mergeCell ref="I17:J17"/>
    <mergeCell ref="I18:J18"/>
    <mergeCell ref="I19:J19"/>
    <mergeCell ref="I10:J10"/>
    <mergeCell ref="A14:A15"/>
    <mergeCell ref="I14:J14"/>
    <mergeCell ref="I15:J15"/>
    <mergeCell ref="I13:J13"/>
    <mergeCell ref="I11:J11"/>
    <mergeCell ref="C49:D49"/>
    <mergeCell ref="E49:F49"/>
    <mergeCell ref="C59:D59"/>
    <mergeCell ref="E59:F59"/>
    <mergeCell ref="B10:C10"/>
  </mergeCells>
  <hyperlinks>
    <hyperlink ref="A2" location="'EE test plan'!A1" display="&gt;&gt; back to EE test plan" xr:uid="{213E4D80-54D7-4F02-9200-250EA16CFD1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7D3F-C148-4D1B-A4B6-FCD161081279}">
  <sheetPr codeName="Sheet51">
    <tabColor rgb="FF92D050"/>
  </sheetPr>
  <dimension ref="A1:AB63"/>
  <sheetViews>
    <sheetView topLeftCell="A12" zoomScale="70" zoomScaleNormal="70" workbookViewId="0">
      <selection activeCell="A45" sqref="A45:XFD53"/>
    </sheetView>
  </sheetViews>
  <sheetFormatPr defaultRowHeight="15"/>
  <cols>
    <col min="1" max="1" width="14.5703125" customWidth="1"/>
    <col min="2" max="3" width="12.5703125" customWidth="1"/>
    <col min="4" max="4" width="15.42578125" customWidth="1"/>
    <col min="5" max="5" width="13.5703125" customWidth="1"/>
    <col min="6" max="6" width="26.5703125" customWidth="1"/>
    <col min="7" max="8" width="14.42578125" customWidth="1"/>
    <col min="9" max="19" width="9.5703125" customWidth="1"/>
  </cols>
  <sheetData>
    <row r="1" spans="1:15" ht="27" thickBot="1">
      <c r="A1" s="4">
        <v>3</v>
      </c>
      <c r="B1" s="3" t="s">
        <v>240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1" customFormat="1" ht="23.25" customHeight="1">
      <c r="A2" s="100" t="s">
        <v>146</v>
      </c>
    </row>
    <row r="3" spans="1:15" s="1" customFormat="1" ht="18.75">
      <c r="A3" s="5" t="s">
        <v>147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s="1" customFormat="1" ht="21.75" customHeight="1">
      <c r="A4" s="1" t="s">
        <v>263</v>
      </c>
    </row>
    <row r="5" spans="1:15" s="1" customFormat="1" ht="21.75" customHeight="1"/>
    <row r="6" spans="1:15" s="1" customFormat="1"/>
    <row r="7" spans="1:15" s="1" customFormat="1" ht="18.75">
      <c r="A7" s="5" t="s">
        <v>151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s="1" customFormat="1"/>
    <row r="9" spans="1:15" s="1" customFormat="1" ht="23.25" customHeight="1">
      <c r="A9" s="131" t="s">
        <v>152</v>
      </c>
      <c r="B9" s="131" t="s">
        <v>187</v>
      </c>
      <c r="C9" s="131" t="s">
        <v>188</v>
      </c>
      <c r="D9" s="131" t="s">
        <v>189</v>
      </c>
      <c r="E9" s="131" t="s">
        <v>154</v>
      </c>
      <c r="F9" s="131" t="s">
        <v>155</v>
      </c>
      <c r="G9" s="144"/>
    </row>
    <row r="10" spans="1:15" s="1" customFormat="1" ht="14.85" customHeight="1">
      <c r="A10" s="231" t="s">
        <v>190</v>
      </c>
      <c r="B10" s="240" t="s">
        <v>191</v>
      </c>
      <c r="C10" s="173" t="s">
        <v>192</v>
      </c>
      <c r="D10" s="131">
        <v>32.85</v>
      </c>
      <c r="E10" s="101" t="s">
        <v>172</v>
      </c>
      <c r="F10" s="175"/>
      <c r="G10" s="137"/>
    </row>
    <row r="11" spans="1:15" s="1" customFormat="1">
      <c r="A11" s="231"/>
      <c r="B11" s="240"/>
      <c r="C11" s="173" t="s">
        <v>193</v>
      </c>
      <c r="D11" s="131">
        <v>32.880000000000003</v>
      </c>
      <c r="E11" s="101" t="s">
        <v>172</v>
      </c>
      <c r="F11" s="175"/>
      <c r="G11" s="137"/>
    </row>
    <row r="12" spans="1:15" s="1" customFormat="1">
      <c r="A12" s="231"/>
      <c r="B12" s="240"/>
      <c r="C12" s="173" t="s">
        <v>194</v>
      </c>
      <c r="D12" s="131">
        <v>32.840000000000003</v>
      </c>
      <c r="E12" s="101" t="s">
        <v>172</v>
      </c>
      <c r="F12" s="175"/>
      <c r="G12" s="137"/>
    </row>
    <row r="13" spans="1:15" s="1" customFormat="1">
      <c r="A13" s="231"/>
      <c r="B13" s="240"/>
      <c r="C13" s="173" t="s">
        <v>195</v>
      </c>
      <c r="D13" s="131">
        <v>32.840000000000003</v>
      </c>
      <c r="E13" s="101" t="s">
        <v>172</v>
      </c>
      <c r="F13" s="175"/>
      <c r="G13" s="137"/>
    </row>
    <row r="14" spans="1:15" s="1" customFormat="1">
      <c r="A14" s="231"/>
      <c r="B14" s="240"/>
      <c r="C14" s="173" t="s">
        <v>196</v>
      </c>
      <c r="D14" s="131">
        <v>32.83</v>
      </c>
      <c r="E14" s="101" t="s">
        <v>172</v>
      </c>
      <c r="F14" s="175"/>
      <c r="G14" s="137"/>
    </row>
    <row r="15" spans="1:15" s="1" customFormat="1" ht="14.85" customHeight="1">
      <c r="A15" s="231"/>
      <c r="B15" s="240"/>
      <c r="C15" s="173" t="s">
        <v>197</v>
      </c>
      <c r="D15" s="131">
        <v>32.869999999999997</v>
      </c>
      <c r="E15" s="101" t="s">
        <v>172</v>
      </c>
      <c r="F15" s="175"/>
      <c r="G15" s="137"/>
    </row>
    <row r="16" spans="1:15" s="1" customFormat="1">
      <c r="A16" s="231"/>
      <c r="B16" s="240"/>
      <c r="C16" s="176" t="s">
        <v>198</v>
      </c>
      <c r="D16" s="133">
        <v>32.869999999999997</v>
      </c>
      <c r="E16" s="101" t="s">
        <v>172</v>
      </c>
      <c r="F16" s="175"/>
      <c r="G16" s="137"/>
    </row>
    <row r="17" spans="1:15" s="1" customFormat="1">
      <c r="A17" s="114"/>
      <c r="B17" s="115"/>
      <c r="C17" s="115"/>
      <c r="D17" s="115"/>
      <c r="E17" s="115"/>
      <c r="F17" s="116"/>
    </row>
    <row r="18" spans="1:15" s="1" customFormat="1">
      <c r="A18" s="117"/>
      <c r="B18" s="115"/>
      <c r="C18" s="115"/>
      <c r="D18" s="115"/>
      <c r="E18" s="115"/>
      <c r="F18" s="116"/>
    </row>
    <row r="19" spans="1:15" s="1" customFormat="1">
      <c r="A19" s="117"/>
      <c r="B19" s="116"/>
      <c r="C19" s="115"/>
      <c r="D19" s="115"/>
      <c r="E19" s="115"/>
      <c r="F19" s="116"/>
    </row>
    <row r="20" spans="1:15" s="1" customFormat="1">
      <c r="A20" s="114"/>
      <c r="B20" s="116"/>
      <c r="C20" s="115"/>
      <c r="D20" s="115"/>
      <c r="E20" s="115"/>
      <c r="F20" s="116"/>
    </row>
    <row r="21" spans="1:15" s="1" customFormat="1"/>
    <row r="22" spans="1:15" s="1" customFormat="1" ht="18.75">
      <c r="A22" s="5" t="s">
        <v>173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s="1" customFormat="1">
      <c r="A23" s="238" t="s">
        <v>199</v>
      </c>
      <c r="B23" s="239"/>
      <c r="C23" s="239"/>
      <c r="D23" s="239"/>
      <c r="E23" s="239"/>
    </row>
    <row r="24" spans="1:15" s="1" customFormat="1">
      <c r="A24" s="238" t="s">
        <v>200</v>
      </c>
      <c r="B24" s="239"/>
      <c r="C24" s="239"/>
      <c r="D24" s="239"/>
      <c r="E24" s="239"/>
    </row>
    <row r="25" spans="1:15" s="1" customFormat="1">
      <c r="A25" s="238" t="s">
        <v>201</v>
      </c>
      <c r="B25" s="239"/>
      <c r="C25" s="239"/>
      <c r="D25" s="239"/>
      <c r="E25" s="239"/>
    </row>
    <row r="26" spans="1:15" s="1" customFormat="1">
      <c r="A26" s="238" t="s">
        <v>202</v>
      </c>
      <c r="B26" s="239"/>
      <c r="C26" s="239"/>
      <c r="D26" s="239"/>
      <c r="E26" s="239"/>
    </row>
    <row r="27" spans="1:15" s="1" customFormat="1">
      <c r="A27" s="238" t="s">
        <v>203</v>
      </c>
      <c r="B27" s="239"/>
      <c r="C27" s="239"/>
      <c r="D27" s="239"/>
      <c r="E27" s="239"/>
    </row>
    <row r="28" spans="1:15" s="1" customFormat="1"/>
    <row r="29" spans="1:15" s="1" customFormat="1"/>
    <row r="30" spans="1:15" s="1" customFormat="1"/>
    <row r="31" spans="1:15" s="1" customFormat="1" ht="18.75">
      <c r="A31" s="5" t="s">
        <v>179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8.75">
      <c r="A32" s="2" t="s">
        <v>180</v>
      </c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58" spans="1:28" s="99" customFormat="1">
      <c r="P58"/>
      <c r="Q58"/>
      <c r="R58"/>
      <c r="S58"/>
      <c r="T58"/>
      <c r="U58"/>
      <c r="V58"/>
      <c r="W58"/>
      <c r="X58"/>
      <c r="Y58"/>
      <c r="Z58"/>
      <c r="AA58"/>
      <c r="AB58"/>
    </row>
    <row r="61" spans="1:28">
      <c r="P61" s="99"/>
      <c r="X61" s="99"/>
      <c r="Y61" s="99"/>
      <c r="Z61" s="99"/>
      <c r="AA61" s="99"/>
      <c r="AB61" s="99"/>
    </row>
    <row r="63" spans="1:28" s="1" customFormat="1" ht="18.75">
      <c r="A63" s="179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</row>
  </sheetData>
  <mergeCells count="7">
    <mergeCell ref="A26:E26"/>
    <mergeCell ref="A27:E27"/>
    <mergeCell ref="A10:A16"/>
    <mergeCell ref="B10:B16"/>
    <mergeCell ref="A23:E23"/>
    <mergeCell ref="A24:E24"/>
    <mergeCell ref="A25:E25"/>
  </mergeCells>
  <hyperlinks>
    <hyperlink ref="A2" location="'EE test plan'!A1" display="&gt;&gt; back to EE test plan" xr:uid="{B9809861-E010-4E80-8BA3-9022F7D0C5BF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4011-D03B-4F46-8C0A-397F09C1A9CC}">
  <sheetPr>
    <tabColor theme="7" tint="0.59999389629810485"/>
  </sheetPr>
  <dimension ref="A1:M74"/>
  <sheetViews>
    <sheetView topLeftCell="A9" zoomScale="85" zoomScaleNormal="85" workbookViewId="0">
      <selection activeCell="A45" sqref="A45"/>
    </sheetView>
  </sheetViews>
  <sheetFormatPr defaultColWidth="8.85546875" defaultRowHeight="15"/>
  <cols>
    <col min="1" max="2" width="10.5703125" customWidth="1"/>
    <col min="3" max="3" width="15.140625" customWidth="1"/>
    <col min="4" max="4" width="26" bestFit="1" customWidth="1"/>
    <col min="5" max="5" width="16.85546875" customWidth="1"/>
    <col min="6" max="6" width="18.5703125" customWidth="1"/>
    <col min="7" max="7" width="14.85546875" bestFit="1" customWidth="1"/>
    <col min="8" max="8" width="26.85546875" customWidth="1"/>
    <col min="9" max="9" width="108.85546875" customWidth="1"/>
    <col min="10" max="10" width="27.42578125" bestFit="1" customWidth="1"/>
  </cols>
  <sheetData>
    <row r="1" spans="1:13" ht="27" thickBot="1">
      <c r="A1" s="4" t="s">
        <v>97</v>
      </c>
      <c r="B1" s="4"/>
      <c r="C1" s="3" t="s">
        <v>98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" customHeight="1">
      <c r="A2" s="150" t="s">
        <v>146</v>
      </c>
      <c r="B2" s="150"/>
      <c r="C2" s="1"/>
      <c r="D2" s="1"/>
      <c r="E2" s="1"/>
      <c r="F2" s="1"/>
      <c r="G2" s="1"/>
      <c r="H2" s="1"/>
      <c r="I2" s="1" t="s">
        <v>206</v>
      </c>
      <c r="J2" s="1" t="s">
        <v>207</v>
      </c>
      <c r="K2" s="1"/>
      <c r="L2" s="1"/>
      <c r="M2" s="1"/>
    </row>
    <row r="3" spans="1:13" ht="18.75">
      <c r="A3" s="5" t="s">
        <v>147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20.25" customHeight="1">
      <c r="A4" s="1" t="s">
        <v>208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.75">
      <c r="A7" s="5" t="s">
        <v>151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42.75">
      <c r="A9" s="132" t="s">
        <v>17</v>
      </c>
      <c r="B9" s="145" t="s">
        <v>209</v>
      </c>
      <c r="C9" s="244" t="s">
        <v>259</v>
      </c>
      <c r="D9" s="245"/>
      <c r="E9" s="132" t="s">
        <v>256</v>
      </c>
      <c r="F9" s="132" t="s">
        <v>257</v>
      </c>
      <c r="G9" s="132" t="s">
        <v>258</v>
      </c>
      <c r="H9" s="149" t="s">
        <v>210</v>
      </c>
      <c r="I9" s="149" t="s">
        <v>211</v>
      </c>
      <c r="K9" s="137"/>
      <c r="L9" s="1"/>
      <c r="M9" s="1"/>
    </row>
    <row r="10" spans="1:13" ht="23.25" customHeight="1">
      <c r="A10" s="155" t="s">
        <v>255</v>
      </c>
      <c r="B10" s="132">
        <v>1</v>
      </c>
      <c r="C10" s="110" t="s">
        <v>260</v>
      </c>
      <c r="D10" s="132" t="s">
        <v>212</v>
      </c>
      <c r="E10" s="149"/>
      <c r="F10" s="153" t="s">
        <v>204</v>
      </c>
      <c r="G10" s="154" t="s">
        <v>204</v>
      </c>
      <c r="H10" s="120"/>
      <c r="I10" s="246"/>
      <c r="J10" s="1"/>
      <c r="K10" s="1"/>
      <c r="L10" s="1"/>
      <c r="M10" s="1"/>
    </row>
    <row r="11" spans="1:13">
      <c r="A11" s="155" t="s">
        <v>255</v>
      </c>
      <c r="B11" s="132">
        <v>2</v>
      </c>
      <c r="C11" s="110" t="s">
        <v>260</v>
      </c>
      <c r="D11" s="132" t="s">
        <v>262</v>
      </c>
      <c r="E11" s="133"/>
      <c r="F11" s="154" t="s">
        <v>204</v>
      </c>
      <c r="G11" s="154" t="s">
        <v>204</v>
      </c>
      <c r="H11" s="120"/>
      <c r="I11" s="247"/>
      <c r="J11" s="1"/>
      <c r="K11" s="1"/>
      <c r="L11" s="1"/>
      <c r="M11" s="1"/>
    </row>
    <row r="12" spans="1:13">
      <c r="A12" s="155" t="s">
        <v>255</v>
      </c>
      <c r="B12" s="132">
        <v>3</v>
      </c>
      <c r="C12" s="110" t="s">
        <v>260</v>
      </c>
      <c r="D12" s="133" t="s">
        <v>261</v>
      </c>
      <c r="E12" s="133"/>
      <c r="F12" s="154" t="s">
        <v>204</v>
      </c>
      <c r="G12" s="154"/>
      <c r="H12" s="120"/>
      <c r="I12" s="247"/>
      <c r="J12" s="1"/>
      <c r="K12" s="1"/>
      <c r="L12" s="1"/>
      <c r="M12" s="1"/>
    </row>
    <row r="13" spans="1:13" ht="14.45" customHeight="1">
      <c r="A13" s="156"/>
      <c r="B13" s="149"/>
      <c r="C13" s="148"/>
      <c r="D13" s="133"/>
      <c r="E13" s="133"/>
      <c r="F13" s="154"/>
      <c r="G13" s="197"/>
      <c r="H13" s="120"/>
      <c r="I13" s="248"/>
      <c r="J13" s="1"/>
      <c r="K13" s="1"/>
      <c r="L13" s="1"/>
      <c r="M13" s="1"/>
    </row>
    <row r="14" spans="1:13">
      <c r="A14" s="156"/>
      <c r="B14" s="149"/>
      <c r="C14" s="148"/>
      <c r="D14" s="133"/>
      <c r="E14" s="133"/>
      <c r="F14" s="154"/>
      <c r="G14" s="154"/>
      <c r="H14" s="120"/>
      <c r="I14" s="249"/>
      <c r="J14" s="1"/>
      <c r="K14" s="1"/>
      <c r="L14" s="1"/>
      <c r="M14" s="1"/>
    </row>
    <row r="15" spans="1:13">
      <c r="A15" s="156"/>
      <c r="B15" s="149"/>
      <c r="C15" s="148"/>
      <c r="D15" s="133"/>
      <c r="E15" s="133"/>
      <c r="F15" s="154"/>
      <c r="G15" s="154"/>
      <c r="H15" s="120"/>
      <c r="I15" s="249"/>
      <c r="J15" s="1"/>
      <c r="K15" s="1"/>
      <c r="L15" s="1"/>
      <c r="M15" s="1"/>
    </row>
    <row r="16" spans="1:13" ht="14.45" customHeight="1">
      <c r="A16" s="156"/>
      <c r="B16" s="149"/>
      <c r="C16" s="148"/>
      <c r="D16" s="133"/>
      <c r="E16" s="133"/>
      <c r="F16" s="154"/>
      <c r="G16" s="197"/>
      <c r="H16" s="120"/>
      <c r="I16" s="246"/>
      <c r="J16" s="1"/>
      <c r="K16" s="1"/>
      <c r="L16" s="1"/>
      <c r="M16" s="1"/>
    </row>
    <row r="17" spans="1:13">
      <c r="A17" s="156"/>
      <c r="B17" s="149"/>
      <c r="C17" s="148"/>
      <c r="D17" s="133"/>
      <c r="E17" s="133"/>
      <c r="F17" s="154"/>
      <c r="G17" s="154"/>
      <c r="H17" s="120"/>
      <c r="I17" s="250"/>
      <c r="J17" s="1"/>
      <c r="K17" s="1"/>
      <c r="L17" s="1"/>
      <c r="M17" s="1"/>
    </row>
    <row r="18" spans="1:13">
      <c r="A18" s="156"/>
      <c r="B18" s="149"/>
      <c r="C18" s="148"/>
      <c r="D18" s="133"/>
      <c r="E18" s="133"/>
      <c r="F18" s="154"/>
      <c r="G18" s="154"/>
      <c r="H18" s="120"/>
      <c r="I18" s="250"/>
      <c r="J18" s="1"/>
      <c r="K18" s="1"/>
      <c r="L18" s="1"/>
      <c r="M18" s="1"/>
    </row>
    <row r="19" spans="1:13" ht="14.45" customHeight="1">
      <c r="A19" s="156"/>
      <c r="B19" s="149"/>
      <c r="C19" s="148"/>
      <c r="D19" s="133"/>
      <c r="E19" s="133"/>
      <c r="F19" s="153"/>
      <c r="G19" s="154"/>
      <c r="H19" s="120"/>
      <c r="I19" s="248"/>
      <c r="J19" s="1"/>
      <c r="K19" s="1"/>
      <c r="L19" s="1"/>
      <c r="M19" s="1"/>
    </row>
    <row r="20" spans="1:13">
      <c r="A20" s="156"/>
      <c r="B20" s="149"/>
      <c r="C20" s="148"/>
      <c r="D20" s="133"/>
      <c r="E20" s="133"/>
      <c r="F20" s="153"/>
      <c r="G20" s="154"/>
      <c r="H20" s="120"/>
      <c r="I20" s="248"/>
      <c r="J20" s="1"/>
      <c r="K20" s="1"/>
      <c r="L20" s="1"/>
      <c r="M20" s="1"/>
    </row>
    <row r="21" spans="1:13">
      <c r="A21" s="156"/>
      <c r="B21" s="149"/>
      <c r="C21" s="110"/>
      <c r="D21" s="133"/>
      <c r="E21" s="133"/>
      <c r="F21" s="154"/>
      <c r="G21" s="154"/>
      <c r="H21" s="120"/>
      <c r="I21" s="248"/>
      <c r="J21" s="1"/>
      <c r="K21" s="1"/>
      <c r="L21" s="1"/>
      <c r="M21" s="1"/>
    </row>
    <row r="22" spans="1:13">
      <c r="A22" s="156"/>
      <c r="B22" s="149"/>
      <c r="C22" s="148"/>
      <c r="D22" s="133"/>
      <c r="E22" s="133"/>
      <c r="F22" s="154"/>
      <c r="G22" s="154"/>
      <c r="H22" s="160"/>
      <c r="I22" s="248"/>
      <c r="J22" s="1"/>
      <c r="K22" s="1"/>
      <c r="L22" s="1"/>
      <c r="M22" s="1"/>
    </row>
    <row r="23" spans="1:13">
      <c r="A23" s="155"/>
      <c r="B23" s="149"/>
      <c r="C23" s="110"/>
      <c r="D23" s="161"/>
      <c r="E23" s="149"/>
      <c r="F23" s="135"/>
      <c r="G23" s="135"/>
      <c r="H23" s="160"/>
      <c r="I23" s="241"/>
      <c r="J23" s="1"/>
      <c r="K23" s="1"/>
      <c r="L23" s="1"/>
      <c r="M23" s="1"/>
    </row>
    <row r="24" spans="1:13">
      <c r="A24" s="155"/>
      <c r="B24" s="149"/>
      <c r="C24" s="110"/>
      <c r="D24" s="161"/>
      <c r="E24" s="149"/>
      <c r="F24" s="154"/>
      <c r="G24" s="197"/>
      <c r="H24" s="120"/>
      <c r="I24" s="251"/>
      <c r="J24" s="1"/>
      <c r="K24" s="1"/>
      <c r="L24" s="1"/>
      <c r="M24" s="1"/>
    </row>
    <row r="25" spans="1:13">
      <c r="A25" s="155"/>
      <c r="B25" s="149"/>
      <c r="C25" s="110"/>
      <c r="D25" s="161"/>
      <c r="E25" s="149"/>
      <c r="F25" s="154"/>
      <c r="G25" s="154"/>
      <c r="H25" s="120"/>
      <c r="I25" s="251"/>
      <c r="J25" s="1"/>
      <c r="K25" s="1"/>
      <c r="L25" s="1"/>
      <c r="M25" s="1"/>
    </row>
    <row r="26" spans="1:13">
      <c r="A26" s="155"/>
      <c r="B26" s="149"/>
      <c r="C26" s="110"/>
      <c r="D26" s="161"/>
      <c r="E26" s="149"/>
      <c r="F26" s="135"/>
      <c r="G26" s="197"/>
      <c r="H26" s="120"/>
      <c r="I26" s="251"/>
      <c r="J26" s="1"/>
      <c r="K26" s="1"/>
      <c r="L26" s="1"/>
      <c r="M26" s="1"/>
    </row>
    <row r="27" spans="1:13">
      <c r="A27" s="155"/>
      <c r="B27" s="149"/>
      <c r="C27" s="148"/>
      <c r="D27" s="161"/>
      <c r="E27" s="149"/>
      <c r="F27" s="135"/>
      <c r="G27" s="154"/>
      <c r="H27" s="160"/>
      <c r="I27" s="252"/>
      <c r="J27" s="1"/>
      <c r="K27" s="1"/>
      <c r="L27" s="1"/>
      <c r="M27" s="1"/>
    </row>
    <row r="28" spans="1:13">
      <c r="A28" s="156"/>
      <c r="B28" s="149"/>
      <c r="C28" s="110"/>
      <c r="D28" s="161"/>
      <c r="E28" s="149"/>
      <c r="F28" s="135"/>
      <c r="G28" s="197"/>
      <c r="H28" s="120"/>
      <c r="I28" s="241"/>
      <c r="J28" s="1"/>
      <c r="K28" s="1"/>
      <c r="L28" s="1"/>
      <c r="M28" s="1"/>
    </row>
    <row r="29" spans="1:13">
      <c r="A29" s="156"/>
      <c r="B29" s="149"/>
      <c r="C29" s="148"/>
      <c r="D29" s="161"/>
      <c r="E29" s="149"/>
      <c r="F29" s="135"/>
      <c r="G29" s="135"/>
      <c r="H29" s="120"/>
      <c r="I29" s="242"/>
      <c r="J29" s="1"/>
      <c r="K29" s="1"/>
      <c r="L29" s="1"/>
      <c r="M29" s="1"/>
    </row>
    <row r="30" spans="1:13">
      <c r="A30" s="156"/>
      <c r="B30" s="149"/>
      <c r="C30" s="148"/>
      <c r="D30" s="161"/>
      <c r="E30" s="149"/>
      <c r="F30" s="135"/>
      <c r="G30" s="135"/>
      <c r="H30" s="120"/>
      <c r="I30" s="242"/>
      <c r="J30" s="1"/>
      <c r="K30" s="1"/>
      <c r="L30" s="1"/>
      <c r="M30" s="1"/>
    </row>
    <row r="31" spans="1:13">
      <c r="A31" s="156"/>
      <c r="B31" s="149"/>
      <c r="C31" s="148"/>
      <c r="D31" s="161"/>
      <c r="E31" s="149"/>
      <c r="F31" s="135"/>
      <c r="G31" s="135"/>
      <c r="H31" s="160"/>
      <c r="I31" s="242"/>
      <c r="J31" s="1"/>
      <c r="K31" s="1"/>
      <c r="L31" s="1"/>
      <c r="M31" s="1"/>
    </row>
    <row r="32" spans="1:13">
      <c r="A32" s="156"/>
      <c r="B32" s="149"/>
      <c r="C32" s="110"/>
      <c r="D32" s="161"/>
      <c r="E32" s="149"/>
      <c r="F32" s="135"/>
      <c r="G32" s="197"/>
      <c r="H32" s="120"/>
      <c r="I32" s="243"/>
      <c r="J32" s="1"/>
      <c r="K32" s="1"/>
      <c r="L32" s="1"/>
      <c r="M32" s="1"/>
    </row>
    <row r="33" spans="1:13">
      <c r="A33" s="162"/>
      <c r="B33" s="114"/>
      <c r="C33" s="116"/>
      <c r="D33" s="115"/>
      <c r="E33" s="115"/>
      <c r="F33" s="143"/>
      <c r="G33" s="163"/>
      <c r="H33" s="137"/>
      <c r="I33" s="164"/>
      <c r="J33" s="1"/>
      <c r="K33" s="1"/>
      <c r="L33" s="1"/>
      <c r="M33" s="1"/>
    </row>
    <row r="34" spans="1:13">
      <c r="A34" s="162"/>
      <c r="B34" s="114"/>
      <c r="C34" s="116"/>
      <c r="D34" s="115"/>
      <c r="E34" s="115"/>
      <c r="F34" s="143"/>
      <c r="G34" s="163"/>
      <c r="H34" s="137"/>
      <c r="I34" s="164"/>
      <c r="J34" s="1"/>
      <c r="K34" s="1"/>
      <c r="L34" s="1"/>
      <c r="M34" s="1"/>
    </row>
    <row r="35" spans="1:13">
      <c r="A35" s="162"/>
      <c r="B35" s="114"/>
      <c r="C35" s="116"/>
      <c r="D35" s="115"/>
      <c r="E35" s="115"/>
      <c r="F35" s="143"/>
      <c r="G35" s="163"/>
      <c r="H35" s="137"/>
      <c r="I35" s="164"/>
      <c r="J35" s="1"/>
      <c r="K35" s="1"/>
      <c r="L35" s="1"/>
      <c r="M35" s="1"/>
    </row>
    <row r="36" spans="1:13">
      <c r="A36" s="138"/>
      <c r="J36" s="1"/>
      <c r="K36" s="1"/>
      <c r="L36" s="1"/>
      <c r="M36" s="1"/>
    </row>
    <row r="37" spans="1:13">
      <c r="J37" s="1"/>
      <c r="K37" s="1"/>
      <c r="L37" s="1"/>
      <c r="M37" s="1"/>
    </row>
    <row r="38" spans="1:13">
      <c r="J38" s="1"/>
      <c r="K38" s="1"/>
      <c r="L38" s="1"/>
      <c r="M38" s="1"/>
    </row>
    <row r="39" spans="1:13">
      <c r="J39" s="1"/>
      <c r="K39" s="1"/>
      <c r="L39" s="1"/>
      <c r="M39" s="1"/>
    </row>
    <row r="40" spans="1:13">
      <c r="J40" s="1"/>
      <c r="K40" s="1"/>
      <c r="L40" s="1"/>
      <c r="M40" s="1"/>
    </row>
    <row r="41" spans="1:13"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8.75">
      <c r="A43" s="5" t="s">
        <v>173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 t="s">
        <v>213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8.75">
      <c r="A68" s="5" t="s">
        <v>179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8.75">
      <c r="A69" s="2" t="s">
        <v>180</v>
      </c>
      <c r="B69" s="2"/>
    </row>
    <row r="70" spans="1:13" ht="18.75">
      <c r="A70" s="2"/>
      <c r="B70" s="2"/>
    </row>
    <row r="71" spans="1:13" ht="18.75">
      <c r="A71" s="157" t="s">
        <v>214</v>
      </c>
      <c r="B71" s="2"/>
    </row>
    <row r="72" spans="1:13" ht="18.75">
      <c r="A72" s="2"/>
      <c r="B72" s="2"/>
    </row>
    <row r="74" spans="1:13" ht="18.75">
      <c r="A74" s="5" t="s">
        <v>205</v>
      </c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</sheetData>
  <mergeCells count="7">
    <mergeCell ref="I28:I32"/>
    <mergeCell ref="C9:D9"/>
    <mergeCell ref="I10:I12"/>
    <mergeCell ref="I13:I15"/>
    <mergeCell ref="I16:I18"/>
    <mergeCell ref="I19:I22"/>
    <mergeCell ref="I23:I27"/>
  </mergeCells>
  <hyperlinks>
    <hyperlink ref="A2" location="'EE test plan'!A1" display="&gt;&gt; back to EE test plan" xr:uid="{F3C6D675-8AF4-4915-AE67-10D82B6E6A2C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o G F T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K B h U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V N S K I p H u A 4 A A A A R A A A A E w A c A E Z v c m 1 1 b G F z L 1 N l Y 3 R p b 2 4 x L m 0 g o h g A K K A U A A A A A A A A A A A A A A A A A A A A A A A A A A A A K 0 5 N L s n M z 1 M I h t C G 1 g B Q S w E C L Q A U A A I A C A C g Y V N S j Q a H k K I A A A D 1 A A A A E g A A A A A A A A A A A A A A A A A A A A A A Q 2 9 u Z m l n L 1 B h Y 2 t h Z 2 U u e G 1 s U E s B A i 0 A F A A C A A g A o G F T U g / K 6 a u k A A A A 6 Q A A A B M A A A A A A A A A A A A A A A A A 7 g A A A F t D b 2 5 0 Z W 5 0 X 1 R 5 c G V z X S 5 4 b W x Q S w E C L Q A U A A I A C A C g Y V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l o C 6 e 9 R 9 k a V / U 1 b W H A C S Q A A A A A C A A A A A A A D Z g A A w A A A A B A A A A B 7 G J z V Y V v 2 9 S 2 m Y n + Z Z e O Y A A A A A A S A A A C g A A A A E A A A A O y i W T c b O s H 0 T V O D A e R c e p J Q A A A A 6 X w k i E W 2 L K P I / b T G s 6 G 2 0 O p 2 t / N 6 V 9 f s f + m U 3 S 3 w H 7 9 3 D E M M p c D Y g U L d R b G S K N N S 9 G L b Y M T F Z q S 3 U n W T i P Y d b T 5 K d 3 j n 2 j 7 K X 8 R d K u 6 5 2 8 k U A A A A w X J 8 t m P i 3 3 P X a 3 l o E z L 4 l G I x C 4 k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714B51D119B4CBADA233E28928B07" ma:contentTypeVersion="5" ma:contentTypeDescription="Create a new document." ma:contentTypeScope="" ma:versionID="2884bfe2fc80c6d66889b592f01fc8a5">
  <xsd:schema xmlns:xsd="http://www.w3.org/2001/XMLSchema" xmlns:xs="http://www.w3.org/2001/XMLSchema" xmlns:p="http://schemas.microsoft.com/office/2006/metadata/properties" xmlns:ns2="03847f7c-aff0-4c78-8912-a73ea2a93ea0" xmlns:ns3="21c85cae-9df0-48c6-81f7-6fc2f4c6ccf1" targetNamespace="http://schemas.microsoft.com/office/2006/metadata/properties" ma:root="true" ma:fieldsID="1c00f774c5f436f4a371980ed949b2bf" ns2:_="" ns3:_="">
    <xsd:import namespace="03847f7c-aff0-4c78-8912-a73ea2a93ea0"/>
    <xsd:import namespace="21c85cae-9df0-48c6-81f7-6fc2f4c6cc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47f7c-aff0-4c78-8912-a73ea2a93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85cae-9df0-48c6-81f7-6fc2f4c6cc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671026-5EBD-4655-9113-74FD10557B6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A7FEA4-ABA3-4A14-9A30-3F1D152628D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754D02B-7EA1-4CB6-919D-4952730E9E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3EDAB4-0B50-4FF6-AF06-2E2B40D7C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47f7c-aff0-4c78-8912-a73ea2a93ea0"/>
    <ds:schemaRef ds:uri="21c85cae-9df0-48c6-81f7-6fc2f4c6cc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Test Plan</vt:lpstr>
      <vt:lpstr>2. Board Level</vt:lpstr>
      <vt:lpstr>3. Functional Test</vt:lpstr>
      <vt:lpstr>4. EMC EMI Test</vt:lpstr>
      <vt:lpstr>Summary!Print_Area</vt:lpstr>
    </vt:vector>
  </TitlesOfParts>
  <Manager/>
  <Company>Intermec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L.</dc:creator>
  <cp:keywords/>
  <dc:description/>
  <cp:lastModifiedBy>Nan Liu</cp:lastModifiedBy>
  <cp:revision/>
  <cp:lastPrinted>2023-11-22T19:40:48Z</cp:lastPrinted>
  <dcterms:created xsi:type="dcterms:W3CDTF">2014-07-18T06:07:57Z</dcterms:created>
  <dcterms:modified xsi:type="dcterms:W3CDTF">2023-12-01T20:11:19Z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0x010100449714B51D119B4CBADA233E28928B07</vt:lpwstr>
  </property>
  <property fmtid="{D5CDD505-2E9C-101B-9397-08002B2CF9AE}" pid="3" name="MSIP_Label_d546e5e1-5d42-4630-bacd-c69bfdcbd5e8_Enabled">
    <vt:lpwstr>true</vt:lpwstr>
  </property>
  <property fmtid="{D5CDD505-2E9C-101B-9397-08002B2CF9AE}" pid="4" name="MSIP_Label_d546e5e1-5d42-4630-bacd-c69bfdcbd5e8_SetDate">
    <vt:lpwstr>2021-10-14T15:23:40Z</vt:lpwstr>
  </property>
  <property fmtid="{D5CDD505-2E9C-101B-9397-08002B2CF9AE}" pid="5" name="MSIP_Label_d546e5e1-5d42-4630-bacd-c69bfdcbd5e8_Method">
    <vt:lpwstr>Standard</vt:lpwstr>
  </property>
  <property fmtid="{D5CDD505-2E9C-101B-9397-08002B2CF9AE}" pid="6" name="MSIP_Label_d546e5e1-5d42-4630-bacd-c69bfdcbd5e8_Name">
    <vt:lpwstr>d546e5e1-5d42-4630-bacd-c69bfdcbd5e8</vt:lpwstr>
  </property>
  <property fmtid="{D5CDD505-2E9C-101B-9397-08002B2CF9AE}" pid="7" name="MSIP_Label_d546e5e1-5d42-4630-bacd-c69bfdcbd5e8_SiteId">
    <vt:lpwstr>96ece526-9c7d-48b0-8daf-8b93c90a5d18</vt:lpwstr>
  </property>
  <property fmtid="{D5CDD505-2E9C-101B-9397-08002B2CF9AE}" pid="8" name="MSIP_Label_d546e5e1-5d42-4630-bacd-c69bfdcbd5e8_ActionId">
    <vt:lpwstr>566edd72-3c73-4f79-a5f6-0f50894931e6</vt:lpwstr>
  </property>
  <property fmtid="{D5CDD505-2E9C-101B-9397-08002B2CF9AE}" pid="9" name="MSIP_Label_d546e5e1-5d42-4630-bacd-c69bfdcbd5e8_ContentBits">
    <vt:lpwstr>0</vt:lpwstr>
  </property>
  <property fmtid="{D5CDD505-2E9C-101B-9397-08002B2CF9AE}" pid="10" name="SmartTag">
    <vt:lpwstr>4</vt:lpwstr>
  </property>
</Properties>
</file>