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uperhero RPG\Information\Powers\Major Artes\"/>
    </mc:Choice>
  </mc:AlternateContent>
  <xr:revisionPtr revIDLastSave="0" documentId="13_ncr:1_{956C662B-6407-46BE-9BA9-3355C3D55A4F}" xr6:coauthVersionLast="47" xr6:coauthVersionMax="47" xr10:uidLastSave="{00000000-0000-0000-0000-000000000000}"/>
  <bookViews>
    <workbookView xWindow="555" yWindow="2220" windowWidth="21600" windowHeight="11385" firstSheet="7" activeTab="7" xr2:uid="{00000000-000D-0000-FFFF-FFFF00000000}"/>
  </bookViews>
  <sheets>
    <sheet name="Bonus Hit Points" sheetId="1" r:id="rId1"/>
    <sheet name="Synergy Hit Points" sheetId="5" r:id="rId2"/>
    <sheet name="Arte Slots" sheetId="2" r:id="rId3"/>
    <sheet name="Additional Attacks" sheetId="3" r:id="rId4"/>
    <sheet name="New Attack Options" sheetId="4" r:id="rId5"/>
    <sheet name="All Damage Bonuses" sheetId="6" r:id="rId6"/>
    <sheet name="Spell Bonuses" sheetId="7" r:id="rId7"/>
    <sheet name="Defense" sheetId="8" r:id="rId8"/>
    <sheet name="Proficiencies" sheetId="9" r:id="rId9"/>
    <sheet name="Ability Score Increases" sheetId="10" r:id="rId10"/>
    <sheet name="Speed" sheetId="12" r:id="rId11"/>
    <sheet name="Senses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10" l="1"/>
  <c r="B39" i="10"/>
  <c r="C38" i="10"/>
  <c r="B38" i="10"/>
  <c r="B37" i="10"/>
  <c r="C36" i="10"/>
  <c r="C35" i="10"/>
  <c r="B35" i="10"/>
  <c r="C34" i="10"/>
  <c r="B34" i="10"/>
  <c r="D21" i="10"/>
  <c r="B87" i="3"/>
  <c r="B86" i="3"/>
  <c r="B85" i="3"/>
  <c r="B84" i="3"/>
  <c r="B81" i="3"/>
  <c r="B41" i="3"/>
  <c r="B36" i="3"/>
  <c r="B8" i="3"/>
  <c r="B7" i="3"/>
  <c r="B6" i="3"/>
  <c r="B5" i="3"/>
  <c r="I6" i="5"/>
  <c r="H3" i="5"/>
  <c r="F4" i="5"/>
  <c r="A6" i="5"/>
  <c r="G3" i="5"/>
  <c r="F3" i="5"/>
  <c r="C6" i="5"/>
  <c r="A5" i="5"/>
  <c r="J4" i="5"/>
  <c r="C5" i="5"/>
  <c r="M7" i="5"/>
  <c r="D5" i="5"/>
  <c r="C4" i="5"/>
  <c r="A4" i="5"/>
  <c r="I5" i="5"/>
  <c r="J3" i="5"/>
  <c r="M6" i="5"/>
  <c r="L4" i="5"/>
  <c r="K5" i="5"/>
  <c r="A3" i="5"/>
  <c r="I4" i="5"/>
  <c r="F2" i="5"/>
  <c r="E4" i="5"/>
  <c r="B3" i="5"/>
  <c r="M5" i="5"/>
  <c r="L3" i="5"/>
  <c r="K4" i="5"/>
  <c r="E3" i="5"/>
  <c r="D4" i="5"/>
  <c r="C3" i="5"/>
  <c r="H2" i="5"/>
  <c r="D3" i="5"/>
  <c r="C2" i="5"/>
  <c r="M4" i="5"/>
  <c r="L2" i="5"/>
  <c r="G2" i="5"/>
  <c r="D2" i="5"/>
  <c r="M3" i="5"/>
  <c r="K3" i="5"/>
  <c r="J2" i="5"/>
  <c r="A2" i="5"/>
  <c r="M2" i="5"/>
  <c r="K2" i="5"/>
  <c r="I3" i="5"/>
  <c r="E2" i="5"/>
  <c r="I2" i="5"/>
  <c r="B2" i="5"/>
  <c r="B64" i="3"/>
  <c r="B63" i="3"/>
  <c r="B62" i="3"/>
  <c r="B61" i="3"/>
  <c r="B69" i="3"/>
  <c r="B37" i="3"/>
  <c r="B35" i="3"/>
  <c r="B34" i="3"/>
  <c r="B27" i="3"/>
  <c r="B83" i="3"/>
  <c r="B82" i="3"/>
  <c r="B80" i="3"/>
  <c r="B68" i="3"/>
  <c r="B67" i="3"/>
  <c r="B66" i="3"/>
  <c r="B6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28" i="3"/>
  <c r="B20" i="3"/>
  <c r="B16" i="3"/>
  <c r="B10" i="3"/>
  <c r="B9" i="3"/>
  <c r="B4" i="3"/>
  <c r="B3" i="3"/>
  <c r="C5" i="1"/>
  <c r="C4" i="1"/>
  <c r="E23" i="2"/>
  <c r="E22" i="2"/>
  <c r="E21" i="2"/>
  <c r="E20" i="2"/>
  <c r="E19" i="2"/>
  <c r="E15" i="2"/>
  <c r="E14" i="2"/>
  <c r="E13" i="2"/>
  <c r="E12" i="2"/>
  <c r="E11" i="2"/>
  <c r="E7" i="2"/>
  <c r="E6" i="2"/>
  <c r="E5" i="2"/>
  <c r="E4" i="2"/>
  <c r="E3" i="2"/>
  <c r="D22" i="2"/>
  <c r="D20" i="2"/>
  <c r="D21" i="2"/>
  <c r="D23" i="2"/>
  <c r="D19" i="2"/>
  <c r="C23" i="2"/>
  <c r="C22" i="2"/>
  <c r="C21" i="2"/>
  <c r="C20" i="2"/>
  <c r="C19" i="2"/>
  <c r="B23" i="2"/>
  <c r="B22" i="2"/>
  <c r="B21" i="2"/>
  <c r="B20" i="2"/>
  <c r="B19" i="2"/>
  <c r="D12" i="2"/>
  <c r="D13" i="2"/>
  <c r="D14" i="2"/>
  <c r="D15" i="2"/>
  <c r="D11" i="2"/>
  <c r="C15" i="2"/>
  <c r="C14" i="2"/>
  <c r="C13" i="2"/>
  <c r="C12" i="2"/>
  <c r="C11" i="2"/>
  <c r="B15" i="2"/>
  <c r="B14" i="2"/>
  <c r="B13" i="2"/>
  <c r="B12" i="2"/>
  <c r="B11" i="2"/>
  <c r="D4" i="2"/>
  <c r="D5" i="2"/>
  <c r="D6" i="2"/>
  <c r="D7" i="2"/>
  <c r="D3" i="2"/>
  <c r="C7" i="2"/>
  <c r="C6" i="2"/>
  <c r="C5" i="2"/>
  <c r="C4" i="2"/>
  <c r="C3" i="2"/>
  <c r="B7" i="2"/>
  <c r="B6" i="2"/>
  <c r="B5" i="2"/>
  <c r="B4" i="2"/>
  <c r="B3" i="2"/>
  <c r="C3" i="1"/>
  <c r="C2" i="1"/>
  <c r="C1" i="1"/>
</calcChain>
</file>

<file path=xl/sharedStrings.xml><?xml version="1.0" encoding="utf-8"?>
<sst xmlns="http://schemas.openxmlformats.org/spreadsheetml/2006/main" count="3594" uniqueCount="1204">
  <si>
    <t>Mean</t>
  </si>
  <si>
    <t>Mode</t>
  </si>
  <si>
    <t>Median</t>
  </si>
  <si>
    <t>Low</t>
  </si>
  <si>
    <t>1st</t>
  </si>
  <si>
    <t>5th</t>
  </si>
  <si>
    <t>10th</t>
  </si>
  <si>
    <t>15th</t>
  </si>
  <si>
    <t>20th</t>
  </si>
  <si>
    <t>Level</t>
  </si>
  <si>
    <t>Arte Slots</t>
  </si>
  <si>
    <t>Ascension Slots</t>
  </si>
  <si>
    <t>Potential Max Major Arte Levels</t>
  </si>
  <si>
    <t>Mid</t>
  </si>
  <si>
    <t>High</t>
  </si>
  <si>
    <t>Avg Max BHP</t>
  </si>
  <si>
    <t>Minimum</t>
  </si>
  <si>
    <t>Maximum</t>
  </si>
  <si>
    <t>Artes w/ additional attacks</t>
  </si>
  <si>
    <t>Caveats</t>
  </si>
  <si>
    <t>Number</t>
  </si>
  <si>
    <t>Acid Blasts Only</t>
  </si>
  <si>
    <t>Acid Excretion 1st</t>
  </si>
  <si>
    <t>Acid Excretion 2nd</t>
  </si>
  <si>
    <t>Acid Excretion Overload</t>
  </si>
  <si>
    <t>Bonus Action; Requires Melee/Unarmed then Sidearm/Longarm</t>
  </si>
  <si>
    <t>Ballistician 3rd</t>
  </si>
  <si>
    <t>Battery 2nd</t>
  </si>
  <si>
    <t>20 Power Units</t>
  </si>
  <si>
    <t>Bonds Overload</t>
  </si>
  <si>
    <t>Brawling 1st</t>
  </si>
  <si>
    <t>Improvised Weapons or Unarmed Strikes</t>
  </si>
  <si>
    <t>Chains 1st</t>
  </si>
  <si>
    <t>Number of Chains</t>
  </si>
  <si>
    <t>Can have up to 4 chains summoned at a time</t>
  </si>
  <si>
    <t>Chains 2nd</t>
  </si>
  <si>
    <t>Can have up to 10 chains summoned at a time</t>
  </si>
  <si>
    <t>Chains Overload</t>
  </si>
  <si>
    <t>Can have up to 20 chains summoned at a time</t>
  </si>
  <si>
    <t>Compounding Power 3rd</t>
  </si>
  <si>
    <t>Force 1st</t>
  </si>
  <si>
    <t>Energy Pulse Only</t>
  </si>
  <si>
    <t>Ossuary 1st</t>
  </si>
  <si>
    <t>Bone Needles Only</t>
  </si>
  <si>
    <t>Ossuary 3rd</t>
  </si>
  <si>
    <t>Ossuary Overload</t>
  </si>
  <si>
    <t>Plant Control 2nd</t>
  </si>
  <si>
    <t>Sharp Plants Only</t>
  </si>
  <si>
    <t>Plant Control 3rd</t>
  </si>
  <si>
    <t>Plant Control Overload</t>
  </si>
  <si>
    <t>Shadow Arts 1st</t>
  </si>
  <si>
    <t>Thrown Weapons</t>
  </si>
  <si>
    <t>Shadow Arts 2nd</t>
  </si>
  <si>
    <t>Shadow Arts 3rd</t>
  </si>
  <si>
    <t>Shadow Arts Overload</t>
  </si>
  <si>
    <t>Thrown Weapons + Unarmed Strike</t>
  </si>
  <si>
    <t>Solar Power 1st</t>
  </si>
  <si>
    <t>In bright, direct sunlight</t>
  </si>
  <si>
    <t>Solar Power 2nd</t>
  </si>
  <si>
    <t>Soul-Bound Arsenal 1st</t>
  </si>
  <si>
    <t>Spectral Weapon</t>
  </si>
  <si>
    <t>Soul-Bound Arsenal 2nd</t>
  </si>
  <si>
    <t>Soul-Bound Arsenal 3rd</t>
  </si>
  <si>
    <t>1 + Number of Telekinetic Weapons</t>
  </si>
  <si>
    <t>Can have 5 weapons in telekinetic grip</t>
  </si>
  <si>
    <t>Can have 8 armaments in grip</t>
  </si>
  <si>
    <t>Soul-Bound Arsenal Overload</t>
  </si>
  <si>
    <t>Can have 16 armaments in grip</t>
  </si>
  <si>
    <t>Super Speed 1st</t>
  </si>
  <si>
    <t>Super Speed 2nd</t>
  </si>
  <si>
    <t>Base (3) + Bonus Action (2, Disadvantage)</t>
  </si>
  <si>
    <t>Super Speed 3rd</t>
  </si>
  <si>
    <t>Base (5) + Bonus Action (2, Disadvantage) x2</t>
  </si>
  <si>
    <t>Super Speed Overload</t>
  </si>
  <si>
    <t>Base (5) x2 + Bonus Action (2, Disadvantage) x3</t>
  </si>
  <si>
    <t>Telekinesis 1st</t>
  </si>
  <si>
    <t>Number of Telekinetic Weapons</t>
  </si>
  <si>
    <t>Based on weight of the everything in telekinetic grasp</t>
  </si>
  <si>
    <t>Telekinesis 2nd</t>
  </si>
  <si>
    <t>Telekinetic Capacity Doubled</t>
  </si>
  <si>
    <t>Telekinesis 3rd</t>
  </si>
  <si>
    <t>Telekinetic Capacity Tripled</t>
  </si>
  <si>
    <t>Telekinesis Overload</t>
  </si>
  <si>
    <t>First 1000 lbs does not count against Telekinetic Capacity</t>
  </si>
  <si>
    <t>Teleportation 2nd</t>
  </si>
  <si>
    <t>Number of Teleports</t>
  </si>
  <si>
    <t>Can teleport twice as bonus action</t>
  </si>
  <si>
    <t>Teleportation 3rd</t>
  </si>
  <si>
    <t>Can teleport four times as a bonus action</t>
  </si>
  <si>
    <t>Teleportation Overload</t>
  </si>
  <si>
    <t>Can teleport eight times as a bonus action</t>
  </si>
  <si>
    <t>Total Weapon Mastery 1st</t>
  </si>
  <si>
    <t>Proficient Weapon or Unarmed Strike</t>
  </si>
  <si>
    <t>Total Weapon Mastery 2nd</t>
  </si>
  <si>
    <t>Total Weapon Mastery 3rd</t>
  </si>
  <si>
    <t>Body Augmentation 1st</t>
  </si>
  <si>
    <t>Number of Pacts</t>
  </si>
  <si>
    <t>No limit</t>
  </si>
  <si>
    <t>Number of Limbs</t>
  </si>
  <si>
    <t>No clearly defined limit</t>
  </si>
  <si>
    <t>Flight 1st</t>
  </si>
  <si>
    <t>Must be flying/hovering</t>
  </si>
  <si>
    <t>Martial Mastery 1st</t>
  </si>
  <si>
    <t>Unarmed Strike</t>
  </si>
  <si>
    <t>Martial Mastery 2nd</t>
  </si>
  <si>
    <t>Martial Mastery Overload</t>
  </si>
  <si>
    <t>Swordsmanship Overload</t>
  </si>
  <si>
    <t>Daggers, Shortswords, Longswords, Greatswords, Scimitars, Rapiers Only</t>
  </si>
  <si>
    <t>Tempor 1st</t>
  </si>
  <si>
    <t>Based on Temporal Units Spent</t>
  </si>
  <si>
    <t>2 Units per attack, 10 Unit Maximum</t>
  </si>
  <si>
    <t>Tempor 2nd</t>
  </si>
  <si>
    <t>2 Units per attack, 30 Unit Base Manimum, Indefinite Maximum Increase</t>
  </si>
  <si>
    <t>Tempor Overload</t>
  </si>
  <si>
    <t>1 Unit per attack</t>
  </si>
  <si>
    <t>Gravity Manipulation 1st</t>
  </si>
  <si>
    <t>Number of Attacks x2</t>
  </si>
  <si>
    <t>Decreased weight, quartered damage, 1 attack becomes 2</t>
  </si>
  <si>
    <t>Arte + Level</t>
  </si>
  <si>
    <t>Damage</t>
  </si>
  <si>
    <t>Damage Type</t>
  </si>
  <si>
    <t>3d12</t>
  </si>
  <si>
    <t>Acid</t>
  </si>
  <si>
    <t>5d12</t>
  </si>
  <si>
    <t>Acid Excretion 3rd</t>
  </si>
  <si>
    <t>7d12</t>
  </si>
  <si>
    <t>10d12</t>
  </si>
  <si>
    <t>Name</t>
  </si>
  <si>
    <t>Acid Blast</t>
  </si>
  <si>
    <t>Decay 1st</t>
  </si>
  <si>
    <t>Decaying Touch</t>
  </si>
  <si>
    <t>6d12</t>
  </si>
  <si>
    <t>Necrotic</t>
  </si>
  <si>
    <t>Decay 2nd</t>
  </si>
  <si>
    <t>12d12</t>
  </si>
  <si>
    <t>Necrotic/Acid</t>
  </si>
  <si>
    <t>Gets Extra Attacks</t>
  </si>
  <si>
    <t>Made at Advantage; Can Rejuvenate Instead</t>
  </si>
  <si>
    <t>Decay 3rd</t>
  </si>
  <si>
    <t>18d12</t>
  </si>
  <si>
    <t>Devour 1st</t>
  </si>
  <si>
    <t>Bite</t>
  </si>
  <si>
    <t>5d10</t>
  </si>
  <si>
    <t>Piercing/Bludgeoning</t>
  </si>
  <si>
    <t>Double Damage to Objects/Structures</t>
  </si>
  <si>
    <t>Devour 2nd</t>
  </si>
  <si>
    <t>10d10</t>
  </si>
  <si>
    <t>Devour 3rd</t>
  </si>
  <si>
    <t>15d10</t>
  </si>
  <si>
    <t>Devour Overload</t>
  </si>
  <si>
    <t>25d10</t>
  </si>
  <si>
    <t>Decay Overload</t>
  </si>
  <si>
    <t>24d12</t>
  </si>
  <si>
    <t>Pulse</t>
  </si>
  <si>
    <t>4d10</t>
  </si>
  <si>
    <t>Force</t>
  </si>
  <si>
    <t>Force 2nd</t>
  </si>
  <si>
    <t>8d10</t>
  </si>
  <si>
    <t>Force 3rd</t>
  </si>
  <si>
    <t>12d10</t>
  </si>
  <si>
    <t>Force Overload</t>
  </si>
  <si>
    <t>20d10</t>
  </si>
  <si>
    <t>Spiritus 1st</t>
  </si>
  <si>
    <t>Soul Energy Blast</t>
  </si>
  <si>
    <t>Spiritus 2nd</t>
  </si>
  <si>
    <t>Soul Energy Blast + Bonus Action (3 Blasts)</t>
  </si>
  <si>
    <t>Spiritus 3rd</t>
  </si>
  <si>
    <t>Soul Energy Blast + Bonus Action (5 Blasts)</t>
  </si>
  <si>
    <t>Spiritus Overload</t>
  </si>
  <si>
    <t>Soul Energy Blast + Bonus Action (10 Blasts)</t>
  </si>
  <si>
    <t>Light Manipulation 1st</t>
  </si>
  <si>
    <t>Blades of Light</t>
  </si>
  <si>
    <t>4d8</t>
  </si>
  <si>
    <t>Radiant</t>
  </si>
  <si>
    <t>Light Manipulation 2nd</t>
  </si>
  <si>
    <t>Weapons of Light</t>
  </si>
  <si>
    <t>Blade, Bow, Rifle, Whip, Greatblade, Cudgel</t>
  </si>
  <si>
    <t>Light Manipulation 3rd</t>
  </si>
  <si>
    <t>8d8</t>
  </si>
  <si>
    <t>Bone Needles</t>
  </si>
  <si>
    <t>3d8</t>
  </si>
  <si>
    <t>Piercing</t>
  </si>
  <si>
    <t>Ossuary 2nd</t>
  </si>
  <si>
    <t>Bone Weapon</t>
  </si>
  <si>
    <t>Base + 4d8</t>
  </si>
  <si>
    <t>Base Weapon's</t>
  </si>
  <si>
    <t>Any Melee Weapon</t>
  </si>
  <si>
    <t>6d8</t>
  </si>
  <si>
    <t>Base + 6d8</t>
  </si>
  <si>
    <t>Reach +10 ft</t>
  </si>
  <si>
    <t>12d8</t>
  </si>
  <si>
    <t>Base + 12d8</t>
  </si>
  <si>
    <t>Particle Master 1st</t>
  </si>
  <si>
    <t>Particulate Weapon</t>
  </si>
  <si>
    <t>Particle Master 2nd</t>
  </si>
  <si>
    <t>Particle Master 3rd</t>
  </si>
  <si>
    <t>Particle Master Overload</t>
  </si>
  <si>
    <t>16d8</t>
  </si>
  <si>
    <t>Sharp Mass of Plant-Life</t>
  </si>
  <si>
    <t>8d8 + 3d12</t>
  </si>
  <si>
    <t>Piercing + Poison</t>
  </si>
  <si>
    <t>12d8 + 3d12</t>
  </si>
  <si>
    <t>Psycho Force 2nd</t>
  </si>
  <si>
    <t>Psychic Energy Attack</t>
  </si>
  <si>
    <t>3d10</t>
  </si>
  <si>
    <t>Psychic</t>
  </si>
  <si>
    <t>Additional Effects first time hit on a turn</t>
  </si>
  <si>
    <t>Psycho Force 3rd</t>
  </si>
  <si>
    <t>Psychic/Fire/Cold/Lightning/Thunder</t>
  </si>
  <si>
    <t>Different effect based on damage type</t>
  </si>
  <si>
    <t>Psycho Force Overload</t>
  </si>
  <si>
    <t>6d10</t>
  </si>
  <si>
    <t>Soul Consumption 2nd</t>
  </si>
  <si>
    <t>Soul Bolt</t>
  </si>
  <si>
    <t>Must expend soul units (Up to 5, making that many attacks)</t>
  </si>
  <si>
    <t>Number of Soul Units Expended (Up to 5)</t>
  </si>
  <si>
    <t>Soul Bolts or Soul Weapon, must expend at least 1 soul unit</t>
  </si>
  <si>
    <t>Soul Weapon</t>
  </si>
  <si>
    <t>Double Base</t>
  </si>
  <si>
    <t>Must expend soul units (Up to 5, making that many attacks); Melee Weapon</t>
  </si>
  <si>
    <t>Soul Consumption 3rd</t>
  </si>
  <si>
    <t>Number of Soul Units Expended (Up to 5) x2</t>
  </si>
  <si>
    <t>Expended soul units count twice</t>
  </si>
  <si>
    <t>Soul Consumption Overload</t>
  </si>
  <si>
    <t>Number of Soul Units Expended (Up to 5) x3</t>
  </si>
  <si>
    <t>Expended soul units count thrice</t>
  </si>
  <si>
    <t>Sound Command 3rd</t>
  </si>
  <si>
    <t>Voice Burst</t>
  </si>
  <si>
    <t>2d8</t>
  </si>
  <si>
    <t>Thunder</t>
  </si>
  <si>
    <t>Must be able to speak, damages creatures around target</t>
  </si>
  <si>
    <t>Spores 1st</t>
  </si>
  <si>
    <t>Compressed toxic spores</t>
  </si>
  <si>
    <t>Poison/Necrotic</t>
  </si>
  <si>
    <t>Target must be breathing</t>
  </si>
  <si>
    <t>Spores 2nd</t>
  </si>
  <si>
    <t>Spores 3rd</t>
  </si>
  <si>
    <t>10d8</t>
  </si>
  <si>
    <t>Killed creature rises as a fungal zombie</t>
  </si>
  <si>
    <t>Killed creates rise as undead</t>
  </si>
  <si>
    <t>Spores Overload</t>
  </si>
  <si>
    <t>Tempor 3rd</t>
  </si>
  <si>
    <t>Temporal Bolt</t>
  </si>
  <si>
    <t>Must expend 6 units of temporal energy; can age/exhaust targeted creature</t>
  </si>
  <si>
    <t>Vehicles 1st</t>
  </si>
  <si>
    <t>Number of Active Vehicles</t>
  </si>
  <si>
    <t>Can have 5 vehicles materialized at a time; vehicles must have weaponry</t>
  </si>
  <si>
    <t>Vehicles 2nd</t>
  </si>
  <si>
    <t>Can have 7 vehicles materialized at a time</t>
  </si>
  <si>
    <t>Vehicles 3rd</t>
  </si>
  <si>
    <t>Number of Active Vehicles x2</t>
  </si>
  <si>
    <t>Can have 10 vehicles materialized at a time; each vehicle can attack twice</t>
  </si>
  <si>
    <t>Artificer</t>
  </si>
  <si>
    <t>Barbarian</t>
  </si>
  <si>
    <t>Bard</t>
  </si>
  <si>
    <t>Cleric</t>
  </si>
  <si>
    <t>Druid</t>
  </si>
  <si>
    <t>Fighter</t>
  </si>
  <si>
    <t>Monk</t>
  </si>
  <si>
    <t>Paladin</t>
  </si>
  <si>
    <t>Ranger</t>
  </si>
  <si>
    <t>Rogue</t>
  </si>
  <si>
    <t>Sorcerer</t>
  </si>
  <si>
    <t>Warlock</t>
  </si>
  <si>
    <t>Wizard</t>
  </si>
  <si>
    <t>Just Finished Ballistician</t>
  </si>
  <si>
    <t>Attack or Bonus?</t>
  </si>
  <si>
    <t>Type</t>
  </si>
  <si>
    <t>Notes</t>
  </si>
  <si>
    <t>Aerokinesis 1st</t>
  </si>
  <si>
    <t>Attack Type</t>
  </si>
  <si>
    <t>Bonus</t>
  </si>
  <si>
    <t>Ranged Weapon</t>
  </si>
  <si>
    <t>N/A</t>
  </si>
  <si>
    <t>Air must be flowing</t>
  </si>
  <si>
    <t>Aerokinesis 3rd</t>
  </si>
  <si>
    <t>x2</t>
  </si>
  <si>
    <t>Bonus Effects</t>
  </si>
  <si>
    <t>Which Spells?</t>
  </si>
  <si>
    <t>Spells from Arte that deal acid damage</t>
  </si>
  <si>
    <t>Apply cumulative -1 penalty to all nonmagical equipment</t>
  </si>
  <si>
    <t>Spells from Arte</t>
  </si>
  <si>
    <t>Cast at at least 6th-level</t>
  </si>
  <si>
    <t>Ignore verbal and somatic components</t>
  </si>
  <si>
    <t>Casting time of 1 action -&gt; 1 bonus action</t>
  </si>
  <si>
    <t>Alchemy 1st</t>
  </si>
  <si>
    <t>Cast at at least 4th-level</t>
  </si>
  <si>
    <t>Alchemy 2nd</t>
  </si>
  <si>
    <t>Spells of 8th-level or lower</t>
  </si>
  <si>
    <t>Arcane Symbol Ring: cast at 1 level higher</t>
  </si>
  <si>
    <t>Damaging spells</t>
  </si>
  <si>
    <t>Arcane Symbol Ring: +3d10 damage</t>
  </si>
  <si>
    <t>Enchantment and Transmutation spells</t>
  </si>
  <si>
    <t>Cast at at least 7th-level</t>
  </si>
  <si>
    <t>Weapons</t>
  </si>
  <si>
    <t>Weapon's Type</t>
  </si>
  <si>
    <t>Arcane Symbol Ring Effect</t>
  </si>
  <si>
    <t>Alchemy 3rd</t>
  </si>
  <si>
    <t>1-hour ritual: double damage spells</t>
  </si>
  <si>
    <t>Alter Fate 3rd</t>
  </si>
  <si>
    <t>Any</t>
  </si>
  <si>
    <t>Choice</t>
  </si>
  <si>
    <t>Declare value from range instead of rolling</t>
  </si>
  <si>
    <t>Amplified Magic 1st</t>
  </si>
  <si>
    <t>Spells</t>
  </si>
  <si>
    <t>Can concentrate on up to 3 spells</t>
  </si>
  <si>
    <t>Targets have disadvantage on saves against spells</t>
  </si>
  <si>
    <t>Cannot lost concentration</t>
  </si>
  <si>
    <t>No material components except for costly or consumed components</t>
  </si>
  <si>
    <t>Amplified Magic 2nd</t>
  </si>
  <si>
    <t>Ritual Spells</t>
  </si>
  <si>
    <t>Half casting time</t>
  </si>
  <si>
    <t>Spells that deal fire, cold, or lightning damage</t>
  </si>
  <si>
    <t>Extra 5d8 damage of the spell's type</t>
  </si>
  <si>
    <t>Spells from 1st-level or higher from Arte</t>
  </si>
  <si>
    <t>Add spellcasting ability modifier as bonus to one roll of damage or healing</t>
  </si>
  <si>
    <t>Amplified Magic 3rd</t>
  </si>
  <si>
    <t>Advantage on spell attack rolls</t>
  </si>
  <si>
    <t>Cantrips</t>
  </si>
  <si>
    <t>Double damage</t>
  </si>
  <si>
    <t>Success on saving throws: half damage</t>
  </si>
  <si>
    <t>6th-level or lower spells cast at base level</t>
  </si>
  <si>
    <t>Do not expend spell slot</t>
  </si>
  <si>
    <t>Amplified Magic Overload</t>
  </si>
  <si>
    <t>3rd-level or lower spells</t>
  </si>
  <si>
    <t>Ignore all requirements - costly components + casting time</t>
  </si>
  <si>
    <t>Triple all numerical values of spells cast</t>
  </si>
  <si>
    <t>Animalism 1st</t>
  </si>
  <si>
    <t>Attack</t>
  </si>
  <si>
    <t>Piercing/Slashing</t>
  </si>
  <si>
    <t>Must use bonus action to grow claws/fangs</t>
  </si>
  <si>
    <t>Animalism 2nd</t>
  </si>
  <si>
    <t>Unarmed Strike: Claw/Fangs</t>
  </si>
  <si>
    <t>2 dice</t>
  </si>
  <si>
    <r>
      <t xml:space="preserve">Shift form to </t>
    </r>
    <r>
      <rPr>
        <b/>
        <sz val="12"/>
        <color theme="1"/>
        <rFont val="Goudy Old Style"/>
        <family val="1"/>
      </rPr>
      <t>Land</t>
    </r>
  </si>
  <si>
    <t>Animalism 3rd</t>
  </si>
  <si>
    <t>9d10</t>
  </si>
  <si>
    <t>Claws/Fangs Only</t>
  </si>
  <si>
    <t>Animalism Overload</t>
  </si>
  <si>
    <t>x3</t>
  </si>
  <si>
    <t>Bestial Fury: Action while at 10 or less hit points</t>
  </si>
  <si>
    <t>Animation 1st</t>
  </si>
  <si>
    <t>Mending from Arte</t>
  </si>
  <si>
    <t>Animated Object regains 6d6 hit points</t>
  </si>
  <si>
    <t>Animation 2nd</t>
  </si>
  <si>
    <t>Using object granted full consciousness that is willing and friendly</t>
  </si>
  <si>
    <t>8d4 + 3</t>
  </si>
  <si>
    <t>Ranged Weapon with Ammunition/ Thrown Weapon</t>
  </si>
  <si>
    <t>Nonmagical weapon; Once per turn</t>
  </si>
  <si>
    <t>Arachnid 1st</t>
  </si>
  <si>
    <t>Fangs</t>
  </si>
  <si>
    <t>2d8 + 10d8</t>
  </si>
  <si>
    <t>Must extend fangs as bonus action; Extra poison damage only if creature fails save</t>
  </si>
  <si>
    <t>Web from Arte</t>
  </si>
  <si>
    <t>No concentration; 40-foot cube; no verbal components</t>
  </si>
  <si>
    <t>Arachnid 2nd</t>
  </si>
  <si>
    <t>Stinger</t>
  </si>
  <si>
    <t>4d10 + 4d10</t>
  </si>
  <si>
    <t>Must extend stinger as a bonus action; Poisons creature on failed save</t>
  </si>
  <si>
    <t>Arachnid 3rd</t>
  </si>
  <si>
    <t>4d8 + 20d8</t>
  </si>
  <si>
    <t>8d10 + 8d10</t>
  </si>
  <si>
    <t>Arachnid Overload</t>
  </si>
  <si>
    <t>8d8 + 40d8</t>
  </si>
  <si>
    <t>16d10 + 16d10</t>
  </si>
  <si>
    <t>Must be transformed through the Arte</t>
  </si>
  <si>
    <t>Arcane Symbols 1st</t>
  </si>
  <si>
    <r>
      <t xml:space="preserve">Spells cast through </t>
    </r>
    <r>
      <rPr>
        <b/>
        <sz val="12"/>
        <color theme="1"/>
        <rFont val="Goudy Old Style"/>
        <family val="1"/>
      </rPr>
      <t>Magicae</t>
    </r>
  </si>
  <si>
    <t>No components (including costly) required</t>
  </si>
  <si>
    <t>Telum</t>
  </si>
  <si>
    <t>Base + 3d6</t>
  </si>
  <si>
    <t>Base + Force</t>
  </si>
  <si>
    <r>
      <t xml:space="preserve">Summon a spectral weapon through </t>
    </r>
    <r>
      <rPr>
        <b/>
        <sz val="12"/>
        <color theme="1"/>
        <rFont val="Goudy Old Style"/>
        <family val="1"/>
      </rPr>
      <t>Telum</t>
    </r>
    <r>
      <rPr>
        <sz val="12"/>
        <color theme="1"/>
        <rFont val="Goudy Old Style"/>
        <family val="1"/>
      </rPr>
      <t xml:space="preserve"> first</t>
    </r>
  </si>
  <si>
    <t>Arcane Symbols 3rd</t>
  </si>
  <si>
    <t>Base + 6d6</t>
  </si>
  <si>
    <t>Avarice 1st</t>
  </si>
  <si>
    <t>Attack or Spell</t>
  </si>
  <si>
    <t>up to +20</t>
  </si>
  <si>
    <t>Spend 50 dollars per +1 bonus to one damage roll</t>
  </si>
  <si>
    <t>Spend money: +1 to one attack roll, damage roll, or DC for every 50 dollars - up to +20</t>
  </si>
  <si>
    <t>Avarice 3rd</t>
  </si>
  <si>
    <t>up to +40</t>
  </si>
  <si>
    <t>Spend money: +1 to one attack roll, damage roll, or DC for every 50 dollars - up to +40</t>
  </si>
  <si>
    <t>Spend money: +1 to one attack roll, damage roll, or DC for every 50 dollars - up to +80</t>
  </si>
  <si>
    <t>Avarice Overload</t>
  </si>
  <si>
    <t>up to +80</t>
  </si>
  <si>
    <t>Balance 1st</t>
  </si>
  <si>
    <t>Average</t>
  </si>
  <si>
    <t>Use average instead of rolling</t>
  </si>
  <si>
    <t>Balance 3rd</t>
  </si>
  <si>
    <t>Use maximum instead of rolling</t>
  </si>
  <si>
    <t>Use d12's for damage dice</t>
  </si>
  <si>
    <t>Bonus of +10 to damage</t>
  </si>
  <si>
    <t>Balance Overload</t>
  </si>
  <si>
    <t>Bonus of +20 to damage</t>
  </si>
  <si>
    <t>Ballistician 1st</t>
  </si>
  <si>
    <t>Sidearms and Longarms</t>
  </si>
  <si>
    <t>3 dice</t>
  </si>
  <si>
    <t>Ballistician 2nd</t>
  </si>
  <si>
    <t>4 dice</t>
  </si>
  <si>
    <t>Bonus Action; Requires Sidearm/Longarm then different Sidearm/Longarm</t>
  </si>
  <si>
    <t>Ballistician Overload</t>
  </si>
  <si>
    <t>8 dice</t>
  </si>
  <si>
    <t>Spells from Arte that deal lightning damage</t>
  </si>
  <si>
    <t>Melee</t>
  </si>
  <si>
    <t>Lightning</t>
  </si>
  <si>
    <t>Expend 20 power units to transform into electricity</t>
  </si>
  <si>
    <t>Melee Weapon</t>
  </si>
  <si>
    <t>Have 20 or more power units</t>
  </si>
  <si>
    <t>Battery 3rd</t>
  </si>
  <si>
    <t>Any that deals lightning damage</t>
  </si>
  <si>
    <t>Expend 5 power units</t>
  </si>
  <si>
    <t>Spells that deal lightning damage</t>
  </si>
  <si>
    <t>Expend 5 power units to deal maximum damage</t>
  </si>
  <si>
    <t>Have 40 or more power units</t>
  </si>
  <si>
    <t>Beast Command 1st</t>
  </si>
  <si>
    <t>1d12</t>
  </si>
  <si>
    <t>Bludgeoning/Slashing</t>
  </si>
  <si>
    <t>Conjure Animals from Arte</t>
  </si>
  <si>
    <t>Cast at 6th-level</t>
  </si>
  <si>
    <t>Beast Command 2nd</t>
  </si>
  <si>
    <t>2d12</t>
  </si>
  <si>
    <t>Beast Command 3rd</t>
  </si>
  <si>
    <t>Cast at 9th-level</t>
  </si>
  <si>
    <t>Beast Command Overload</t>
  </si>
  <si>
    <t>Number of Beasts</t>
  </si>
  <si>
    <t>No limit; Beasts are the ones attacking (dealing triple damage)</t>
  </si>
  <si>
    <t>Number of Beasts, up to 100</t>
  </si>
  <si>
    <t>Bonus based on controlled beasts, up to 100</t>
  </si>
  <si>
    <t>Blood Conrol 1st</t>
  </si>
  <si>
    <t>up to 11</t>
  </si>
  <si>
    <t>1 blood bullet then 1 additional for every 10 damag taken, up to 100</t>
  </si>
  <si>
    <t>Blood Control 2nd</t>
  </si>
  <si>
    <t>Melee Weapon and Unarmed Strike</t>
  </si>
  <si>
    <t>Action to enhance blood flow (1 hour), exhaustion after effect ends</t>
  </si>
  <si>
    <t>Blood Control 3rd</t>
  </si>
  <si>
    <t>up to 21</t>
  </si>
  <si>
    <t>Damage maximum now up to 200</t>
  </si>
  <si>
    <t>Blood Magic 1st</t>
  </si>
  <si>
    <t>5 bonus to DC, attack rolls, healing rolls, and/or damage rolls</t>
  </si>
  <si>
    <t>Blood Magic 2nd</t>
  </si>
  <si>
    <t>Add Constitution modifier</t>
  </si>
  <si>
    <t>Blood Magic 3rd</t>
  </si>
  <si>
    <t>2 different spells in one ritual; max ritual time of 1 minute</t>
  </si>
  <si>
    <t>Bludgeoning</t>
  </si>
  <si>
    <t>Must grow any amount of extra limbs</t>
  </si>
  <si>
    <t>Body Augmentation 3rd</t>
  </si>
  <si>
    <t>Body Augmentation Overload</t>
  </si>
  <si>
    <t>4d12</t>
  </si>
  <si>
    <t>Bonds 1st</t>
  </si>
  <si>
    <t>1d8 per pact</t>
  </si>
  <si>
    <t>No limit on number of pacts; once on your turn</t>
  </si>
  <si>
    <t>Extra 1d8 of the spell's type for each pact held; once on your turn</t>
  </si>
  <si>
    <t>Bonds 2nd</t>
  </si>
  <si>
    <t>3 per visible pact holder</t>
  </si>
  <si>
    <t>Bonds 3rd</t>
  </si>
  <si>
    <t>Charisma modifier</t>
  </si>
  <si>
    <t>Unarmed Strike and Improvised Weapon</t>
  </si>
  <si>
    <t>Base</t>
  </si>
  <si>
    <t>Must have targeted cretaure grappled</t>
  </si>
  <si>
    <t>Brawling 2nd</t>
  </si>
  <si>
    <t>Brawling 3rd</t>
  </si>
  <si>
    <t>Brawling Overload</t>
  </si>
  <si>
    <t>Channel Darkness 1st</t>
  </si>
  <si>
    <t>You and target must be in total darkness</t>
  </si>
  <si>
    <t>Once per turn; Extra 20 ft reach</t>
  </si>
  <si>
    <t>Shadow Blade from Arte</t>
  </si>
  <si>
    <t>Darkness from Arte</t>
  </si>
  <si>
    <t>Cast as a bonus action</t>
  </si>
  <si>
    <t>Darkvision from Arte</t>
  </si>
  <si>
    <t>Darkvision can permeate magical darkness</t>
  </si>
  <si>
    <t>Channel Darkness 2nd</t>
  </si>
  <si>
    <t>Channel Darkness 3rd</t>
  </si>
  <si>
    <t>Melee and Ranged Weapons</t>
  </si>
  <si>
    <t>Channel Darkness Overload</t>
  </si>
  <si>
    <t>Command Size 1st</t>
  </si>
  <si>
    <t>1d8</t>
  </si>
  <si>
    <t>4d8 per size category smaller than target</t>
  </si>
  <si>
    <t>Dexterity modifier</t>
  </si>
  <si>
    <t>Even if Dexterity modifier is already being added</t>
  </si>
  <si>
    <t>Ranged Spell</t>
  </si>
  <si>
    <t>Any Weapon</t>
  </si>
  <si>
    <t>Melee Spell</t>
  </si>
  <si>
    <t>Melee or Ranged Spell</t>
  </si>
  <si>
    <t>Command Size 2nd</t>
  </si>
  <si>
    <t>4d8 per size category larger than target</t>
  </si>
  <si>
    <t>Strength modifier</t>
  </si>
  <si>
    <t>Even if Strength modifier is already being added</t>
  </si>
  <si>
    <t>Command Size 3rd</t>
  </si>
  <si>
    <t>Large</t>
  </si>
  <si>
    <t>Huge</t>
  </si>
  <si>
    <t>Gargantuan</t>
  </si>
  <si>
    <t>Base d10</t>
  </si>
  <si>
    <t>Base d12</t>
  </si>
  <si>
    <t>Command Size Overload</t>
  </si>
  <si>
    <t>Compounding Power 1st</t>
  </si>
  <si>
    <t>Weapon and Unarmed Strike</t>
  </si>
  <si>
    <t>Ready action into Attack action</t>
  </si>
  <si>
    <t>5 per hour spent meditating</t>
  </si>
  <si>
    <t>Must complete ritual; up to 10 hours</t>
  </si>
  <si>
    <t>Compounding Power 2nd</t>
  </si>
  <si>
    <t>Must complete ritual; up to 10 hours; +5 to attack and damage rolls per hour; +2 to DC per hour</t>
  </si>
  <si>
    <t>Spell Save DC +2</t>
  </si>
  <si>
    <t>Cannot lose concentration</t>
  </si>
  <si>
    <t>Cast at least at 9th-level</t>
  </si>
  <si>
    <t>Computational Mind 2nd</t>
  </si>
  <si>
    <t>Add Intelligence modifier to attack and damage rolls</t>
  </si>
  <si>
    <t>Intelligence modifier</t>
  </si>
  <si>
    <t>Once per turn</t>
  </si>
  <si>
    <t>Conversion 2nd</t>
  </si>
  <si>
    <r>
      <rPr>
        <b/>
        <sz val="12"/>
        <color theme="1"/>
        <rFont val="Goudy Old Style"/>
        <family val="1"/>
      </rPr>
      <t xml:space="preserve">Mind: </t>
    </r>
    <r>
      <rPr>
        <sz val="12"/>
        <color theme="1"/>
        <rFont val="Goudy Old Style"/>
        <family val="1"/>
      </rPr>
      <t>Ignore all components (including costly components)</t>
    </r>
  </si>
  <si>
    <r>
      <t xml:space="preserve">Mind: </t>
    </r>
    <r>
      <rPr>
        <sz val="12"/>
        <color theme="1"/>
        <rFont val="Goudy Old Style"/>
        <family val="1"/>
      </rPr>
      <t>Double any damage and healing</t>
    </r>
  </si>
  <si>
    <r>
      <t xml:space="preserve">Activate </t>
    </r>
    <r>
      <rPr>
        <b/>
        <sz val="12"/>
        <color theme="1"/>
        <rFont val="Goudy Old Style"/>
        <family val="1"/>
      </rPr>
      <t>Body</t>
    </r>
  </si>
  <si>
    <t>Copy 2nd</t>
  </si>
  <si>
    <t>Formula</t>
  </si>
  <si>
    <t>Perfect replication of magical formulae, glyphs, etc.</t>
  </si>
  <si>
    <t>Creation 3rd</t>
  </si>
  <si>
    <t>Summon Construct from Arte</t>
  </si>
  <si>
    <t xml:space="preserve">No material components </t>
  </si>
  <si>
    <t>Cyber 1st</t>
  </si>
  <si>
    <t>Number of Machine Guns</t>
  </si>
  <si>
    <t>Number of Internal Blades x2</t>
  </si>
  <si>
    <t>Limited to 5 augmentations at a time; Bonus Action to extend; Action to fire all machine guns</t>
  </si>
  <si>
    <t>Limited to 5 augmentations at a time; Bonus Action to extend; Action to strike with all blades; 2 attacks per blade</t>
  </si>
  <si>
    <t>Number of Energy Pulses x2</t>
  </si>
  <si>
    <t>Limited to 5 augmentations at a time; Action to strike with all capacitors; 2 attacks per capacitors</t>
  </si>
  <si>
    <t>Number of Rocket Fists</t>
  </si>
  <si>
    <t>Limited to 5 augmentations at a time; Action to fire all rocket fists</t>
  </si>
  <si>
    <r>
      <t>Integrated Magical Focus:</t>
    </r>
    <r>
      <rPr>
        <sz val="12"/>
        <color theme="1"/>
        <rFont val="Goudy Old Style"/>
        <family val="1"/>
      </rPr>
      <t xml:space="preserve"> Always present spellcasting focus; +3 to spell attack and spell save DC for each</t>
    </r>
  </si>
  <si>
    <t>Cyber 2nd</t>
  </si>
  <si>
    <t>Based on Augmentation</t>
  </si>
  <si>
    <t>Limited to 10 augmentations at a time</t>
  </si>
  <si>
    <t>Cyber 3rd</t>
  </si>
  <si>
    <t>Limited to 20 augmentations at a time</t>
  </si>
  <si>
    <t>Life Transference from Arte</t>
  </si>
  <si>
    <t>Ignore your immunity to necrotic damage</t>
  </si>
  <si>
    <t>Spells from Arte that deal necrotic damage</t>
  </si>
  <si>
    <t>Double spell range; Deal maximum damage - Limited uses based on prof bonus (long rest recharge)</t>
  </si>
  <si>
    <t>Delirium 2nd</t>
  </si>
  <si>
    <t>Summon Aberration and Summon Shadowspawn from Arte</t>
  </si>
  <si>
    <t>No material components</t>
  </si>
  <si>
    <t>Demonic Power 1st</t>
  </si>
  <si>
    <t>Demonic Power 2nd</t>
  </si>
  <si>
    <t>Fire/Necrotic/Poison</t>
  </si>
  <si>
    <t>Spells from Arte that deal fire damage</t>
  </si>
  <si>
    <t>Double total damage dealt</t>
  </si>
  <si>
    <t>Summon Fiend, Summon Greater Demon, Summon Lesser Demon from Arte</t>
  </si>
  <si>
    <r>
      <t xml:space="preserve">Activate </t>
    </r>
    <r>
      <rPr>
        <b/>
        <sz val="12"/>
        <color theme="1"/>
        <rFont val="Goudy Old Style"/>
        <family val="1"/>
      </rPr>
      <t>Minauros</t>
    </r>
  </si>
  <si>
    <t>2d12 + 2d12</t>
  </si>
  <si>
    <t>Cold + Lightning</t>
  </si>
  <si>
    <r>
      <t xml:space="preserve">Activate </t>
    </r>
    <r>
      <rPr>
        <b/>
        <sz val="12"/>
        <color theme="1"/>
        <rFont val="Goudy Old Style"/>
        <family val="1"/>
      </rPr>
      <t>Stygia</t>
    </r>
  </si>
  <si>
    <t>Cold</t>
  </si>
  <si>
    <r>
      <t xml:space="preserve">Activate </t>
    </r>
    <r>
      <rPr>
        <b/>
        <sz val="12"/>
        <color theme="1"/>
        <rFont val="Goudy Old Style"/>
        <family val="1"/>
      </rPr>
      <t>Cania</t>
    </r>
  </si>
  <si>
    <t>Demonic Power 3rd</t>
  </si>
  <si>
    <t>Demonic Power Overload</t>
  </si>
  <si>
    <t>15d12</t>
  </si>
  <si>
    <t>Dragon Breath 1st</t>
  </si>
  <si>
    <t>Dragon's Breath from Arte</t>
  </si>
  <si>
    <t>Dragon's Breath 2nd</t>
  </si>
  <si>
    <t>Claws</t>
  </si>
  <si>
    <t>Slashing</t>
  </si>
  <si>
    <t>Must extend claws as a bonus action</t>
  </si>
  <si>
    <t>Emotional Manipulation 2nd</t>
  </si>
  <si>
    <t>Enhanced Senses 1st</t>
  </si>
  <si>
    <t>Perception Bonus</t>
  </si>
  <si>
    <t>Enhanced Senses 2nd</t>
  </si>
  <si>
    <t>Wisdom modifier</t>
  </si>
  <si>
    <t>Detect Magic, Detect Poison and Disease, Find Traps, … from this Arte</t>
  </si>
  <si>
    <t>Detection range tripled; Concentrate on up to two at once; No longer impeded by lead</t>
  </si>
  <si>
    <t>Spell Attacks</t>
  </si>
  <si>
    <t>5 bonus to attack and damage rolls</t>
  </si>
  <si>
    <t>Enhanced Senses 3rd</t>
  </si>
  <si>
    <t>10 bonus to attack and damage rolls</t>
  </si>
  <si>
    <t>Enhanced Senses Overload</t>
  </si>
  <si>
    <t>15 bonus to attack and damage rolls</t>
  </si>
  <si>
    <t>Detect Magic, Detect Poison and Disease, Detect Evil and Good</t>
  </si>
  <si>
    <t>Always under their effects; No concentration required; Apply special rules from Arte as well</t>
  </si>
  <si>
    <t>Erudition 1st</t>
  </si>
  <si>
    <t>Proficient Weapons</t>
  </si>
  <si>
    <t>Proficiency bonus</t>
  </si>
  <si>
    <t>Enhance Ability from Arte</t>
  </si>
  <si>
    <t>May apply up to 3 of the effects</t>
  </si>
  <si>
    <t>Exorcism 1st</t>
  </si>
  <si>
    <t>Spell or Attack</t>
  </si>
  <si>
    <t>Target must be a fiend or undead</t>
  </si>
  <si>
    <t>Double damage against fiends and undead</t>
  </si>
  <si>
    <t>Exorcism 2nd</t>
  </si>
  <si>
    <t>Triple damage against fiends and undead</t>
  </si>
  <si>
    <t>First time a creature takes damage from spell on a turn, may deal extra 3d10 radiant</t>
  </si>
  <si>
    <t>Exorcism 3rd</t>
  </si>
  <si>
    <t>Explosions 1st</t>
  </si>
  <si>
    <t>Fireball from Arte</t>
  </si>
  <si>
    <t>Delayed Blast Fireball from Arte</t>
  </si>
  <si>
    <t>Can hold concentration for up to 1 hour</t>
  </si>
  <si>
    <t>Explosions 3rd</t>
  </si>
  <si>
    <t>Must fly at least 100 ft straight towards target</t>
  </si>
  <si>
    <t>Flight 3rd</t>
  </si>
  <si>
    <t>Attack using Dexterity modifier</t>
  </si>
  <si>
    <t>Double Dexterity Modifier</t>
  </si>
  <si>
    <t>Add double dex mod instead of base dex mod</t>
  </si>
  <si>
    <t>Fly from Arte</t>
  </si>
  <si>
    <t>Cast at 9th-level; May target creatures up to 30 ft away</t>
  </si>
  <si>
    <t>Add triple dex mod instead of base dex mod</t>
  </si>
  <si>
    <t>Triple Dexterity Modifier</t>
  </si>
  <si>
    <t>Flight Overload</t>
  </si>
  <si>
    <t>1d10</t>
  </si>
  <si>
    <t xml:space="preserve">Force 1st </t>
  </si>
  <si>
    <t>Add 1d10 force damage to spell</t>
  </si>
  <si>
    <t>Magic Missile from Arte</t>
  </si>
  <si>
    <t>Cast at 3rd-level</t>
  </si>
  <si>
    <t>2d10</t>
  </si>
  <si>
    <t>Add 2d10 force damage to spell</t>
  </si>
  <si>
    <t>Add 4d10 force damage to spell</t>
  </si>
  <si>
    <t>Add 8d10 force damage to spell</t>
  </si>
  <si>
    <t>Freezing 1st</t>
  </si>
  <si>
    <t>Armor of Agathys from Arte</t>
  </si>
  <si>
    <t>Freezing 2nd</t>
  </si>
  <si>
    <t>Must have armor of solid ice formed</t>
  </si>
  <si>
    <t>Freezing 3rd</t>
  </si>
  <si>
    <t>Cast at least at 8th-level</t>
  </si>
  <si>
    <t>Freezing Overload</t>
  </si>
  <si>
    <t>Fusion 1st</t>
  </si>
  <si>
    <t>Cast at least at 3rd-level</t>
  </si>
  <si>
    <t>Fusion 2nd</t>
  </si>
  <si>
    <t>Cast at least at 4th-level</t>
  </si>
  <si>
    <t>Fusion Overload</t>
  </si>
  <si>
    <t>Cast at least at 6th-level</t>
  </si>
  <si>
    <t>Gases 1st</t>
  </si>
  <si>
    <t>Constitution modifier</t>
  </si>
  <si>
    <t>Damaging spells and Spell attacks</t>
  </si>
  <si>
    <t>Add Constitution modifier to attack and damage rolls</t>
  </si>
  <si>
    <t>Gastronomy 1st</t>
  </si>
  <si>
    <t>6d6</t>
  </si>
  <si>
    <t>Fire</t>
  </si>
  <si>
    <r>
      <t xml:space="preserve">Consumed </t>
    </r>
    <r>
      <rPr>
        <b/>
        <sz val="12"/>
        <color theme="1"/>
        <rFont val="Goudy Old Style"/>
        <family val="1"/>
      </rPr>
      <t>Spicy</t>
    </r>
    <r>
      <rPr>
        <sz val="12"/>
        <color theme="1"/>
        <rFont val="Goudy Old Style"/>
        <family val="1"/>
      </rPr>
      <t xml:space="preserve"> food</t>
    </r>
  </si>
  <si>
    <r>
      <t xml:space="preserve">Consumed </t>
    </r>
    <r>
      <rPr>
        <b/>
        <sz val="12"/>
        <color theme="1"/>
        <rFont val="Goudy Old Style"/>
        <family val="1"/>
      </rPr>
      <t>Sour</t>
    </r>
    <r>
      <rPr>
        <sz val="12"/>
        <color theme="1"/>
        <rFont val="Goudy Old Style"/>
        <family val="1"/>
      </rPr>
      <t xml:space="preserve"> food</t>
    </r>
  </si>
  <si>
    <t>Gastronomy 2nd</t>
  </si>
  <si>
    <t>Create Food and Water and Goodberry from Arte</t>
  </si>
  <si>
    <t>Apply up to 3 amplifications; Must be holding cook's utensils</t>
  </si>
  <si>
    <t>Gastronomy 3rd</t>
  </si>
  <si>
    <t>Apply custom enchantment; Must be holding cook's utensils</t>
  </si>
  <si>
    <t>Geokinesis 1st</t>
  </si>
  <si>
    <t>Only to objects and constructs primarily made of manipulatable material</t>
  </si>
  <si>
    <t>Geokinesis 2nd</t>
  </si>
  <si>
    <t>Geokinesis 3rd</t>
  </si>
  <si>
    <t>Spells from Arte that require saving throw</t>
  </si>
  <si>
    <t>Chosen creatures make saving throws at disadvantage</t>
  </si>
  <si>
    <t>Grappling 1st</t>
  </si>
  <si>
    <t>Grappling 2nd</t>
  </si>
  <si>
    <t>Performance bonus</t>
  </si>
  <si>
    <t>Must have targeted creature grappled</t>
  </si>
  <si>
    <t>Grappling 3rd</t>
  </si>
  <si>
    <t>Grappling Overload</t>
  </si>
  <si>
    <t>Increase weight; suffering -10 penalty to hit</t>
  </si>
  <si>
    <t>Increase weight; Target must be object or construct</t>
  </si>
  <si>
    <t>Gravity Manipulation 3rd</t>
  </si>
  <si>
    <t>Hexes 1st</t>
  </si>
  <si>
    <t>Remove Curse from Arte</t>
  </si>
  <si>
    <t>Hexes 2nd</t>
  </si>
  <si>
    <t>Hive 1st</t>
  </si>
  <si>
    <t>Number of Active Swarms</t>
  </si>
  <si>
    <t>Each swarm uses Bites attack on its turn; Can have 10 swarms active at once</t>
  </si>
  <si>
    <t>Hive 2nd</t>
  </si>
  <si>
    <t>Swarms use Bites attack twice; Can have 15 swarms active at once</t>
  </si>
  <si>
    <t>Hive 3rd</t>
  </si>
  <si>
    <t>Number of Active Swarms x3</t>
  </si>
  <si>
    <t>Number of Active Swarms x2</t>
  </si>
  <si>
    <t>Swarms use Bites attack thrice; Can have 20 swarms active at once</t>
  </si>
  <si>
    <t>Hive Overload</t>
  </si>
  <si>
    <t>Number of Active Swarms x4</t>
  </si>
  <si>
    <t>Swarms use Bites attack four times</t>
  </si>
  <si>
    <t>Hydrokinesis 3rd</t>
  </si>
  <si>
    <t>Spells from Arte that deal cold damage</t>
  </si>
  <si>
    <t>Hyperintellect 1st</t>
  </si>
  <si>
    <t>Spell Save DC +5</t>
  </si>
  <si>
    <t>Spells from internal compendium</t>
  </si>
  <si>
    <t>Only need costly or consumed material components (no verbal or somatic necessary)</t>
  </si>
  <si>
    <t>Hyperintellect 2nd</t>
  </si>
  <si>
    <t>Concentrate on two spells at once</t>
  </si>
  <si>
    <t>Identify, Detect Magic, Locate Object, Sending from Arte</t>
  </si>
  <si>
    <t>Ranges tripled; no costly material components</t>
  </si>
  <si>
    <t>Hyperintellect 3rd</t>
  </si>
  <si>
    <t>1st level spells from Arte</t>
  </si>
  <si>
    <t>No costly material components</t>
  </si>
  <si>
    <t>Hyperintellect Overload</t>
  </si>
  <si>
    <t>Unlimited concentration</t>
  </si>
  <si>
    <t>Spell Save DC +12</t>
  </si>
  <si>
    <t>Illusion 3rd</t>
  </si>
  <si>
    <t>Illusion Overload</t>
  </si>
  <si>
    <t>Invisibility 1st</t>
  </si>
  <si>
    <t>Must be invisible from Arte</t>
  </si>
  <si>
    <t>Invisbility from Arte</t>
  </si>
  <si>
    <t>Cast at 9th-level; No concentration</t>
  </si>
  <si>
    <t>Invisibility 2nd</t>
  </si>
  <si>
    <t>Invisibility 3rd</t>
  </si>
  <si>
    <t>Invisibility Overload</t>
  </si>
  <si>
    <t>Karma 2nd</t>
  </si>
  <si>
    <t>After reduced to 0 by a creature; first time hitting it within next minute</t>
  </si>
  <si>
    <t>Targeted creature must have directly damaged you within 6 seconds</t>
  </si>
  <si>
    <t>1d8 per 15 hp missing</t>
  </si>
  <si>
    <t>3d8 per 15 hp missing</t>
  </si>
  <si>
    <t>Karma Overload</t>
  </si>
  <si>
    <t>Laser Vision 2nd</t>
  </si>
  <si>
    <t>Must be in direct sunlight</t>
  </si>
  <si>
    <t>Spells from Arte that deal radiant damage</t>
  </si>
  <si>
    <t>Light Manipulation Overload</t>
  </si>
  <si>
    <t>Triple damage</t>
  </si>
  <si>
    <t>Lightning Control 2nd</t>
  </si>
  <si>
    <t>Lightning Control 3rd</t>
  </si>
  <si>
    <t>Spells and Abilities from Arte that deal lightning damage</t>
  </si>
  <si>
    <t>Must be under stormy conditions</t>
  </si>
  <si>
    <t>Double damage; Must be directly under stormy conditions</t>
  </si>
  <si>
    <t>Triple damage; Must be directly under stormy conditions</t>
  </si>
  <si>
    <t>Lightning Control Overload</t>
  </si>
  <si>
    <t>Limited Foresight 1st</t>
  </si>
  <si>
    <t>Divination spells from Arte</t>
  </si>
  <si>
    <t>Ignore cumulative chances of false readings</t>
  </si>
  <si>
    <t>Limited Foresight 3rd</t>
  </si>
  <si>
    <t>Scrying from Arte</t>
  </si>
  <si>
    <t>Targets have -10 penalty to saving throw</t>
  </si>
  <si>
    <t>3 bonus to spell save DC</t>
  </si>
  <si>
    <t>Limited Foresight Overload</t>
  </si>
  <si>
    <t>5 bonus to spell save DC</t>
  </si>
  <si>
    <t>Reroll 1 and 2's; must use new rolls</t>
  </si>
  <si>
    <t>Luck Manipulation 1st</t>
  </si>
  <si>
    <t>Luck Manipulation 2nd</t>
  </si>
  <si>
    <t>Weapon</t>
  </si>
  <si>
    <t>Attack roll made at advantage</t>
  </si>
  <si>
    <t>Luck Manipulation Overload</t>
  </si>
  <si>
    <t>Strength/Dexterity modifier</t>
  </si>
  <si>
    <t>Use both Strength and Dexterity modifiers for damage roll</t>
  </si>
  <si>
    <t>Darts, Daggers, Quarterstaffs</t>
  </si>
  <si>
    <t>Unarmed Damage Dice</t>
  </si>
  <si>
    <t>Martial Mastery 3rd</t>
  </si>
  <si>
    <r>
      <t xml:space="preserve">Once per turn; Use </t>
    </r>
    <r>
      <rPr>
        <b/>
        <sz val="12"/>
        <color theme="1"/>
        <rFont val="Goudy Old Style"/>
        <family val="1"/>
      </rPr>
      <t>Combination Strike</t>
    </r>
    <r>
      <rPr>
        <sz val="12"/>
        <color theme="1"/>
        <rFont val="Goudy Old Style"/>
        <family val="1"/>
      </rPr>
      <t xml:space="preserve"> (Additional 2 attacks, unarmed strikes)</t>
    </r>
  </si>
  <si>
    <t>Metal Control 2nd</t>
  </si>
  <si>
    <t>Body Weaponry</t>
  </si>
  <si>
    <t>Melee or Ranged Weapon</t>
  </si>
  <si>
    <t>Base + 5</t>
  </si>
  <si>
    <t>Bonus Action to Shift; Reach of 30 ft; +5 to attack and damage rolls; Infinite ammunition</t>
  </si>
  <si>
    <t>Metal Control Overload</t>
  </si>
  <si>
    <t>Base + 10</t>
  </si>
  <si>
    <t>10 to attack and damage rolls</t>
  </si>
  <si>
    <t>Mind Control 1st</t>
  </si>
  <si>
    <t>No verbal or somatic components</t>
  </si>
  <si>
    <t>Mind Control 3rd</t>
  </si>
  <si>
    <t>Mutation Overload</t>
  </si>
  <si>
    <t>Reincarnate from Arte</t>
  </si>
  <si>
    <t>Necromancy 1st</t>
  </si>
  <si>
    <t>Damage an undead</t>
  </si>
  <si>
    <t>Summon Undead from Arte</t>
  </si>
  <si>
    <t>Double damage against undead</t>
  </si>
  <si>
    <t>Necromancy 2nd</t>
  </si>
  <si>
    <t>Revivify from Arte</t>
  </si>
  <si>
    <t>No material components; Targetd cretaure regains body parts</t>
  </si>
  <si>
    <t>Necromancy 3rd</t>
  </si>
  <si>
    <t>Disadvantage on saving throws</t>
  </si>
  <si>
    <t>Double necrotic damage</t>
  </si>
  <si>
    <t>Pass concentration to created undead</t>
  </si>
  <si>
    <t>Create Undead from Arte</t>
  </si>
  <si>
    <t>Casting time of 1 action; No material components; Maintain control for 48 hours; Bonus HP</t>
  </si>
  <si>
    <t>Necromancy Overload</t>
  </si>
  <si>
    <t>Triple necrotic damage</t>
  </si>
  <si>
    <t>Nuclear Force 1st</t>
  </si>
  <si>
    <t>Must have 5 charges</t>
  </si>
  <si>
    <t>Energy Blast</t>
  </si>
  <si>
    <t>Gets Extra Attacks (At cost of charges)</t>
  </si>
  <si>
    <t>Nuclear Force 2nd</t>
  </si>
  <si>
    <t>Nuclear Force Overload</t>
  </si>
  <si>
    <t>Number of Expended Charges x2</t>
  </si>
  <si>
    <t>Energy Blast Only; Can have 6 charges</t>
  </si>
  <si>
    <t>Can have 15 charges</t>
  </si>
  <si>
    <t>Nuclear Force 3rd</t>
  </si>
  <si>
    <t>Number of Expended Charges x2 twice</t>
  </si>
  <si>
    <t>Can have 45 charges; Expend 1 charge to take additional action</t>
  </si>
  <si>
    <t>Chaos Bolt from Arte</t>
  </si>
  <si>
    <t>Expend 45 charges: 2 additional actions; 2 attacks maximum per additional action</t>
  </si>
  <si>
    <t>Ocular Might 1st</t>
  </si>
  <si>
    <t>Sight-based Perception bonus</t>
  </si>
  <si>
    <t>Ocular Might 3rd</t>
  </si>
  <si>
    <t>Ranged Attack</t>
  </si>
  <si>
    <t>Once per round</t>
  </si>
  <si>
    <t>Pantomime 3rd</t>
  </si>
  <si>
    <t>Unarmed Strike and Faux Objects</t>
  </si>
  <si>
    <t>Double total damage to objects; Penalty to worn armor</t>
  </si>
  <si>
    <t>Passage 3rd</t>
  </si>
  <si>
    <t>After first time leaving space of solid object</t>
  </si>
  <si>
    <t>Find Vehicle from Arte</t>
  </si>
  <si>
    <t>Plague Breath 1st</t>
  </si>
  <si>
    <t>Against damage poisoned creature</t>
  </si>
  <si>
    <t>Poisoned creatures have disadvantage on saving throws</t>
  </si>
  <si>
    <t>Plague Breath 2nd</t>
  </si>
  <si>
    <t>Damaging Spells</t>
  </si>
  <si>
    <t>Add constitution modifier to damage</t>
  </si>
  <si>
    <t>Portals 2nd</t>
  </si>
  <si>
    <t>4d6</t>
  </si>
  <si>
    <r>
      <t xml:space="preserve">Plane of Fire </t>
    </r>
    <r>
      <rPr>
        <sz val="12"/>
        <color theme="1"/>
        <rFont val="Goudy Old Style"/>
        <family val="1"/>
      </rPr>
      <t>Active</t>
    </r>
  </si>
  <si>
    <t>Additional 4d6 fire damage</t>
  </si>
  <si>
    <t>Weapons and Unarmed Strikes</t>
  </si>
  <si>
    <r>
      <t>Ysgard</t>
    </r>
    <r>
      <rPr>
        <sz val="12"/>
        <color theme="1"/>
        <rFont val="Goudy Old Style"/>
        <family val="1"/>
      </rPr>
      <t xml:space="preserve"> Active</t>
    </r>
  </si>
  <si>
    <t>Portals 3rd</t>
  </si>
  <si>
    <t>Arms of Hadar from Arte</t>
  </si>
  <si>
    <t>Gate from Arte</t>
  </si>
  <si>
    <t>Psycho Force 1st</t>
  </si>
  <si>
    <t>Pyrokinesis 1st</t>
  </si>
  <si>
    <t>Ignore resistance to fire damage; deal double damage</t>
  </si>
  <si>
    <t>Pyrokinesis Overload</t>
  </si>
  <si>
    <t>Quadruple damage on top of other bonuses (must be in bright, direct sunlight)</t>
  </si>
  <si>
    <t>Recovery 1st</t>
  </si>
  <si>
    <t>Spells from Arte that restore hit points</t>
  </si>
  <si>
    <t>Range Boost (Doubles or Touch -&gt; 30 ft); Target Count Boost = Proficiency Bonus</t>
  </si>
  <si>
    <t>Recovery 2nd</t>
  </si>
  <si>
    <t>Recovery 3rd</t>
  </si>
  <si>
    <t>Medicine Bonus</t>
  </si>
  <si>
    <t>Rhetoric 2nd</t>
  </si>
  <si>
    <t>Spell Save DC +3</t>
  </si>
  <si>
    <t>Rhetoric 3rd</t>
  </si>
  <si>
    <t>Vicious Mockery from Arte</t>
  </si>
  <si>
    <t>Base damage die: d12</t>
  </si>
  <si>
    <t>Geas from Arte</t>
  </si>
  <si>
    <t>Double psychic damage + Damage able to be taken multiple times a day</t>
  </si>
  <si>
    <t>Rhetoric Overload</t>
  </si>
  <si>
    <t>Rising Rage 1st</t>
  </si>
  <si>
    <t>1d12 per time damaged</t>
  </si>
  <si>
    <t>Must be damaged by enemy creature</t>
  </si>
  <si>
    <t>2 per time damaged</t>
  </si>
  <si>
    <t>Rising Rage 2nd</t>
  </si>
  <si>
    <t>While at 10 or less hit points</t>
  </si>
  <si>
    <t>While at 5 or less hit points</t>
  </si>
  <si>
    <t>Safety 1st</t>
  </si>
  <si>
    <t>While ward active: Cannot lose concentration</t>
  </si>
  <si>
    <t>Scanning Eyes 3rd</t>
  </si>
  <si>
    <t>Scanning Eyes Overload</t>
  </si>
  <si>
    <t>Target must have been scanned</t>
  </si>
  <si>
    <t>Target must be fully unaware of your presence</t>
  </si>
  <si>
    <t>Improvised Weapons and Unarmed Strikes</t>
  </si>
  <si>
    <t>May use Dexterity in place of Strength</t>
  </si>
  <si>
    <t>Shadow Weapons</t>
  </si>
  <si>
    <t>Finesse/Light/Thrown (20/60); +3</t>
  </si>
  <si>
    <t>Finesse/Light/Thrown (20/60); +5</t>
  </si>
  <si>
    <t>Weapon Attack using Dexterity</t>
  </si>
  <si>
    <t>Enchantment and Illusion spells from Arte</t>
  </si>
  <si>
    <t>Cast at 2 levels higher, up to 9th-level</t>
  </si>
  <si>
    <t>Target must be surprised</t>
  </si>
  <si>
    <t>Psychic/Bludgeoning/Piercing/Slashing/Necrotic</t>
  </si>
  <si>
    <t>Conjuration and Necromancy spells from Arte</t>
  </si>
  <si>
    <t>Finesse/Light/Thrown (20/60); +10</t>
  </si>
  <si>
    <t>Shapeshifting 3rd</t>
  </si>
  <si>
    <t>Slow Time 2nd</t>
  </si>
  <si>
    <t>Slow from Arte</t>
  </si>
  <si>
    <t>Triple Range; AoE: 60 ft cube; Target ten creature; Disadvantage on spells</t>
  </si>
  <si>
    <t>Damaging Spells from Arte that deal fire/radiant damage</t>
  </si>
  <si>
    <t>In bright, direct sunlight: Double damage</t>
  </si>
  <si>
    <t>Must be in bright, direct sunlight; Once per turn</t>
  </si>
  <si>
    <t>Daylight from Arte</t>
  </si>
  <si>
    <t>Light is sunlight; Radius: 80 ft</t>
  </si>
  <si>
    <t>Sunbeam from Arte</t>
  </si>
  <si>
    <t>While in direct sunlight - Create additional line of radiance as bonus action</t>
  </si>
  <si>
    <t>Solar Power 3rd</t>
  </si>
  <si>
    <t>Spells from Arte that deal fire/radiant damage, create fire, create light</t>
  </si>
  <si>
    <t>16d10</t>
  </si>
  <si>
    <t>Solar Power Overload</t>
  </si>
  <si>
    <t>Somnus 1st</t>
  </si>
  <si>
    <t>Sleep or Catnap from Arte</t>
  </si>
  <si>
    <t>Cast at 9th-level; Hit point pool from Sleep quadrupled</t>
  </si>
  <si>
    <t>Somnus 2nd</t>
  </si>
  <si>
    <t>Spells, Attacks, Abilities</t>
  </si>
  <si>
    <t>2 extra damage dice</t>
  </si>
  <si>
    <t>While sleeping</t>
  </si>
  <si>
    <t>2 extra damage dice while sleeping</t>
  </si>
  <si>
    <t>Somnus 3rd</t>
  </si>
  <si>
    <t>Somnus Overload</t>
  </si>
  <si>
    <t>Spell Save DC +10</t>
  </si>
  <si>
    <t>Melee/Ranged Weapon</t>
  </si>
  <si>
    <t>Base/Force</t>
  </si>
  <si>
    <t>Light/Thrown (20/60); +3</t>
  </si>
  <si>
    <t>Light/Thrown (20/60); +6</t>
  </si>
  <si>
    <t>Spectral Explosive</t>
  </si>
  <si>
    <t>Any damage type</t>
  </si>
  <si>
    <t>Thrown (60/180)</t>
  </si>
  <si>
    <t>Light/Thrown (20/60); +12</t>
  </si>
  <si>
    <t>Spiritual Weapon from Arte</t>
  </si>
  <si>
    <t>Light/Thrown (20/60); +18</t>
  </si>
  <si>
    <t>Soul Consumption 1st</t>
  </si>
  <si>
    <t>20 per unit expended</t>
  </si>
  <si>
    <t>Must expend soul units</t>
  </si>
  <si>
    <t>Soul Cage from Arte</t>
  </si>
  <si>
    <t>No material components; Use trapped soul up to 10 times</t>
  </si>
  <si>
    <t>Damaging Spells from Arte that deal necrotic damage</t>
  </si>
  <si>
    <t>Gain soul units from damage even if augmented by soul units</t>
  </si>
  <si>
    <t>Sound Command 1st</t>
  </si>
  <si>
    <t>Ignore verbal components</t>
  </si>
  <si>
    <t>Damaging Spells from Arte that deal thunder damage</t>
  </si>
  <si>
    <t>Triple total damage dealt</t>
  </si>
  <si>
    <t>Sound Command Overload</t>
  </si>
  <si>
    <t>Spectral Other 2nd</t>
  </si>
  <si>
    <t>Spectral Other's Ability Score modifier</t>
  </si>
  <si>
    <t>Whenever you add that ability score modifier to a roll</t>
  </si>
  <si>
    <t>Spectral Other 3rd</t>
  </si>
  <si>
    <t>Spectral Other active</t>
  </si>
  <si>
    <t>Damaging Spell</t>
  </si>
  <si>
    <t>Spectral Other active: +6d12 force damage</t>
  </si>
  <si>
    <t>Spell Augmentation 2nd</t>
  </si>
  <si>
    <t>5 bonus to attack rolls, damage rolls, and spell save DC</t>
  </si>
  <si>
    <t>Gain temporary hit points = spell level x2</t>
  </si>
  <si>
    <t>Requires real, physical ammunition; Destroys ammunition</t>
  </si>
  <si>
    <t>Melee Attack</t>
  </si>
  <si>
    <t>Summoning 1st</t>
  </si>
  <si>
    <t>Spell from Arte that summons creatures</t>
  </si>
  <si>
    <t>Creature summoned gains temporary hit points equal to bonus hit points from Arte</t>
  </si>
  <si>
    <t>Double duration; Creatures do not turn hostile</t>
  </si>
  <si>
    <t>Summoning 2nd</t>
  </si>
  <si>
    <t>Concentrate on three spells at once</t>
  </si>
  <si>
    <t>Can transfer concentration</t>
  </si>
  <si>
    <t>Conjuration spells from Arte</t>
  </si>
  <si>
    <t>Summon Beast, Summon Fey, Summon Shadowspawn, … from Arte</t>
  </si>
  <si>
    <t>Summoning 3rd</t>
  </si>
  <si>
    <t>Casting time of 1 action</t>
  </si>
  <si>
    <t>Summoning Overload</t>
  </si>
  <si>
    <t>Cast 2 in 1 action</t>
  </si>
  <si>
    <t>Super Resilience 3rd</t>
  </si>
  <si>
    <t>Up to 3 hit dice</t>
  </si>
  <si>
    <t>Must expend hit dice</t>
  </si>
  <si>
    <t>Move at least 50 ft straight towards a creature</t>
  </si>
  <si>
    <t>1/2 feet moved straight towards</t>
  </si>
  <si>
    <t>Must move straight towards target</t>
  </si>
  <si>
    <t>Super Strength 1st</t>
  </si>
  <si>
    <t>Melee or Thrown Weapon dealing bludgeoning or force</t>
  </si>
  <si>
    <t>Double Strength modifier</t>
  </si>
  <si>
    <t>Add double str mod instead of base str mod</t>
  </si>
  <si>
    <t>Super Strength 2nd</t>
  </si>
  <si>
    <t xml:space="preserve">Melee or Thrown Weapon </t>
  </si>
  <si>
    <t>Target must be construct or nonmagical object</t>
  </si>
  <si>
    <t>Must be using Strength</t>
  </si>
  <si>
    <t>Super Strength 3rd</t>
  </si>
  <si>
    <t>Triple Strength modifier</t>
  </si>
  <si>
    <t>Add triple str mod instead of base str mod</t>
  </si>
  <si>
    <t>Super Strength Overload</t>
  </si>
  <si>
    <t>Support 1st</t>
  </si>
  <si>
    <t>Support 2nd</t>
  </si>
  <si>
    <t>Double range</t>
  </si>
  <si>
    <t>Support 3rd</t>
  </si>
  <si>
    <t>Concentrate on five spells at once</t>
  </si>
  <si>
    <t xml:space="preserve">Triple range </t>
  </si>
  <si>
    <t>Suppression 1st</t>
  </si>
  <si>
    <t>Counterspell and Dispel Magic from Arte</t>
  </si>
  <si>
    <t>Suppression 2nd</t>
  </si>
  <si>
    <t>Targeted creature must be in life suppression</t>
  </si>
  <si>
    <t>Suppression 3rd</t>
  </si>
  <si>
    <t>Cast at 8th-level</t>
  </si>
  <si>
    <t>Swordsmanship 1st</t>
  </si>
  <si>
    <t>Daggers, Shortswords, Longswords, etc.</t>
  </si>
  <si>
    <t>2 damage dice</t>
  </si>
  <si>
    <t>3 damage dice</t>
  </si>
  <si>
    <t>Swordsmanship 3rd</t>
  </si>
  <si>
    <t>5 damage dice</t>
  </si>
  <si>
    <t>Technomancy 1st</t>
  </si>
  <si>
    <t>Technomancy 3rd</t>
  </si>
  <si>
    <t>Mage Hand and Bigby's Hand from Arte</t>
  </si>
  <si>
    <t>Can make hand invisible</t>
  </si>
  <si>
    <t>Teleportation 1st</t>
  </si>
  <si>
    <t>Must teleport first</t>
  </si>
  <si>
    <t>8d6</t>
  </si>
  <si>
    <t>Teleport from Arte</t>
  </si>
  <si>
    <t>Ignore and reroll mishaps</t>
  </si>
  <si>
    <t>12d6</t>
  </si>
  <si>
    <t>Haste and Slow cast through units</t>
  </si>
  <si>
    <t>Haste: 1 hour; no concentration; no lethargy | Slow: Temporal DC; 1 hour; no concentration</t>
  </si>
  <si>
    <t>Expend 1 unit</t>
  </si>
  <si>
    <t>Augury cast through units</t>
  </si>
  <si>
    <t>Action to be taken within 1 hour; Ignore cumulative chance of random</t>
  </si>
  <si>
    <t>Weapon Attacks; Bonus Action; Disadvantage</t>
  </si>
  <si>
    <t>Total Weapon Mastery Overload</t>
  </si>
  <si>
    <t>Toxins 1st</t>
  </si>
  <si>
    <t>Toxin Blast Only</t>
  </si>
  <si>
    <t>Toxins 2nd</t>
  </si>
  <si>
    <t>Toxins 3rd</t>
  </si>
  <si>
    <t>Toxin Blast Only; Half Toxin Damage</t>
  </si>
  <si>
    <t>Toxins Overload</t>
  </si>
  <si>
    <t>Toxin Blast Only; Full Toxin Damage</t>
  </si>
  <si>
    <t>Undeath 1st</t>
  </si>
  <si>
    <t>Unarmed Strikes</t>
  </si>
  <si>
    <t>Undeath 2nd</t>
  </si>
  <si>
    <t>Undeath 3rd</t>
  </si>
  <si>
    <t>Undeath Overload</t>
  </si>
  <si>
    <t>Vampirism 1st</t>
  </si>
  <si>
    <t>Bludgeoning/Piercing/Slashing</t>
  </si>
  <si>
    <t>Vampirism 2nd</t>
  </si>
  <si>
    <t>Necrotic/Poison</t>
  </si>
  <si>
    <t>Vampiric Touch from Arte</t>
  </si>
  <si>
    <t>Vampirism 3rd</t>
  </si>
  <si>
    <t>Vampirism Overload</t>
  </si>
  <si>
    <t>Deal additional 6d8 necrotic or poison damage</t>
  </si>
  <si>
    <t>Deal additional 2d8 necrotic or poison damage</t>
  </si>
  <si>
    <t>Damage Resistances</t>
  </si>
  <si>
    <t>Damage Immunities</t>
  </si>
  <si>
    <t>AC Bonus</t>
  </si>
  <si>
    <t>Healing</t>
  </si>
  <si>
    <t>Any acid damage from Arte</t>
  </si>
  <si>
    <t>Bonus action to transform into liquid acid</t>
  </si>
  <si>
    <t>-</t>
  </si>
  <si>
    <t>Armor</t>
  </si>
  <si>
    <t>Tools</t>
  </si>
  <si>
    <t>Languages</t>
  </si>
  <si>
    <t>Strength</t>
  </si>
  <si>
    <t>Dexterity</t>
  </si>
  <si>
    <t>Constitution</t>
  </si>
  <si>
    <t>Intelligence</t>
  </si>
  <si>
    <t>Wisdom</t>
  </si>
  <si>
    <t>Charisma</t>
  </si>
  <si>
    <t>Walking</t>
  </si>
  <si>
    <t>General Increases</t>
  </si>
  <si>
    <t>Swim</t>
  </si>
  <si>
    <t>Climb</t>
  </si>
  <si>
    <t>Fly</t>
  </si>
  <si>
    <t>Difficult Terrain</t>
  </si>
  <si>
    <t>Blindsight</t>
  </si>
  <si>
    <t>Darkvision</t>
  </si>
  <si>
    <t>Tremorsense</t>
  </si>
  <si>
    <t>Truesight</t>
  </si>
  <si>
    <t>Passive Bonus</t>
  </si>
  <si>
    <t>Skills</t>
  </si>
  <si>
    <t>Expertise</t>
  </si>
  <si>
    <t>Proficiency Bonus</t>
  </si>
  <si>
    <t>Acid damage that would be taken regained as hit points</t>
  </si>
  <si>
    <t>Liquid acid body: double speed while moving through acid</t>
  </si>
  <si>
    <t>Ranged Weapons</t>
  </si>
  <si>
    <t>Auran</t>
  </si>
  <si>
    <t>Fly speed only in area of flowing air; Cannot be forcibly moved by strong winds</t>
  </si>
  <si>
    <t>Reaction: Gale Shell</t>
  </si>
  <si>
    <t>Aerokinesis 2nd</t>
  </si>
  <si>
    <t>Teleportation</t>
  </si>
  <si>
    <t>Flowing Air</t>
  </si>
  <si>
    <t>Requires flowing air</t>
  </si>
  <si>
    <t>Aerokinesis Overload</t>
  </si>
  <si>
    <t>Alchemist's Supplies, Herbalism Kits</t>
  </si>
  <si>
    <t>Once per round: Change damage type of damage taken</t>
  </si>
  <si>
    <t>Condition Immunities</t>
  </si>
  <si>
    <t>Curses; Charmed</t>
  </si>
  <si>
    <t>Saving Throw Bonuses</t>
  </si>
  <si>
    <t>Alchemy Symbol Ring offers many bonuses</t>
  </si>
  <si>
    <t>Expend spell slots to negate damage taken</t>
  </si>
  <si>
    <t>Alchemy Overload</t>
  </si>
  <si>
    <t>Action: fully heal; remove diseases, poisons, curses (once per minute)</t>
  </si>
  <si>
    <t>Alter Fate 1st</t>
  </si>
  <si>
    <t>Reaction: Failure -&gt; Success</t>
  </si>
  <si>
    <t>Bonus Action: Reverse last damage took</t>
  </si>
  <si>
    <t>Reaction: Prevent lethal damage</t>
  </si>
  <si>
    <t>Alter Fate Overload</t>
  </si>
  <si>
    <t>Reaction: Failure -&gt; Critical Success</t>
  </si>
  <si>
    <t>Skill Bonuses</t>
  </si>
  <si>
    <t>Arcana +10</t>
  </si>
  <si>
    <t>Arcana</t>
  </si>
  <si>
    <t>Saving Throws</t>
  </si>
  <si>
    <t>Intelligence, Wisdom, Charisma</t>
  </si>
  <si>
    <t>Advantage against spells and magical effects</t>
  </si>
  <si>
    <t>Fire, Cold, Lightning</t>
  </si>
  <si>
    <t>+3 to all; Advantage on Constitution</t>
  </si>
  <si>
    <t>Perception, Animal Handling, Nature</t>
  </si>
  <si>
    <t>Advantage on smell</t>
  </si>
  <si>
    <t>Blindsight requires smell</t>
  </si>
  <si>
    <t>Prone, On the ground, Arms &amp; Legs: Double speed</t>
  </si>
  <si>
    <t>No armor: slashing, piercing, bludgeoning</t>
  </si>
  <si>
    <t>No armor: 5 ft to come up from prone</t>
  </si>
  <si>
    <t>No armor: +20</t>
  </si>
  <si>
    <t>No armor: +3</t>
  </si>
  <si>
    <t>Survival</t>
  </si>
  <si>
    <t>Ecosystem shift bonuses</t>
  </si>
  <si>
    <t>No armor: +5</t>
  </si>
  <si>
    <t>x2; No armor: +60; 10 hp or less: x4</t>
  </si>
  <si>
    <t>Poison</t>
  </si>
  <si>
    <t>Poisoned</t>
  </si>
  <si>
    <t>Advantage on sight</t>
  </si>
  <si>
    <t>Requires hands and/or feet; Ignore movement restrictions by webbing</t>
  </si>
  <si>
    <t>+3; No armor: Min AC of 20</t>
  </si>
  <si>
    <t>Melee Weapon Attack against non construct, undead, elemental, or ooze: heal third damage dealt</t>
  </si>
  <si>
    <t>+6</t>
  </si>
  <si>
    <t>Sense creatures within 60 ft</t>
  </si>
  <si>
    <t>Sense: 120</t>
  </si>
  <si>
    <t>Sense: 200</t>
  </si>
  <si>
    <t>Insight, Sleight of Hand</t>
  </si>
  <si>
    <t>Insight, Sleight of Hand +7</t>
  </si>
  <si>
    <t>Balance 2nd</t>
  </si>
  <si>
    <t>All</t>
  </si>
  <si>
    <t>No armor: Min AC of 18</t>
  </si>
  <si>
    <t>Reaction: halve damage; Reaction: 0 damage from melee weapon attack</t>
  </si>
  <si>
    <t>x4</t>
  </si>
  <si>
    <t>No armor: Min AC of 36</t>
  </si>
  <si>
    <t>Perception</t>
  </si>
  <si>
    <t>Perception +5</t>
  </si>
  <si>
    <t>Ballistic</t>
  </si>
  <si>
    <t>Perception +10</t>
  </si>
  <si>
    <t>Reaction: Increase AC by 10 against ranged attack</t>
  </si>
  <si>
    <t>Battery 1st</t>
  </si>
  <si>
    <t>Power Units to teleport</t>
  </si>
  <si>
    <t>20 power units: All</t>
  </si>
  <si>
    <t>20 power units: x2</t>
  </si>
  <si>
    <t>Expend 20 units: 100</t>
  </si>
  <si>
    <t>20 power units: +2</t>
  </si>
  <si>
    <t>Lightning damage that would be taken regained as hit points; Power units to revitalize</t>
  </si>
  <si>
    <t>20 power units: Advantage on Dex saves</t>
  </si>
  <si>
    <t>20 power units: regenerate 5 hit points with at least 1 hit point</t>
  </si>
  <si>
    <t>40 power units: x3</t>
  </si>
  <si>
    <t>40 power units: 60</t>
  </si>
  <si>
    <t>40 power units: regenerate 10 hit points</t>
  </si>
  <si>
    <t>Nature, Survival, Animal Handling</t>
  </si>
  <si>
    <t>Nature, Survival, Animal Handling +15</t>
  </si>
  <si>
    <t>Blood Control 1st</t>
  </si>
  <si>
    <t>Disease</t>
  </si>
  <si>
    <t>Bonus Action: Damaged - 20 temporary hit points; Undamaged - Resistance to all</t>
  </si>
  <si>
    <t>Vampirism: Creature takes damage -&gt; heal half damage taken</t>
  </si>
  <si>
    <t>Frightened</t>
  </si>
  <si>
    <t>Manipulate own Blood: +20 and advantage Strength &amp; Constitution</t>
  </si>
  <si>
    <t>Manipulate own blood: +20 &amp; advantage Strength ability</t>
  </si>
  <si>
    <t>Manipulate own blood: x2</t>
  </si>
  <si>
    <t>Manipulate own blood: slashing, piercing, bludgeoning</t>
  </si>
  <si>
    <t>Consume blood: heal half creature's max hp</t>
  </si>
  <si>
    <t>Medicine</t>
  </si>
  <si>
    <t>Stabilize at start of turn if at 0 and dying</t>
  </si>
  <si>
    <t>Blood Control Overload</t>
  </si>
  <si>
    <t>Necrotic, Poison</t>
  </si>
  <si>
    <t>+5 &amp; advantage on Constitution</t>
  </si>
  <si>
    <t>Poisons; Disease; Frightened</t>
  </si>
  <si>
    <t>Curses</t>
  </si>
  <si>
    <t>Death saves at advantage; 1 death save success = stabilize and awaken at 1 hp</t>
  </si>
  <si>
    <t>Receptacle worth 1/2 max hp: expend to revive and recover from dropping to 0 hp</t>
  </si>
  <si>
    <t>Blood Magic Overload</t>
  </si>
  <si>
    <t>Strength, Constitution</t>
  </si>
  <si>
    <t>Bonuses from extra body parts</t>
  </si>
  <si>
    <t>Body Augmentation 2nd</t>
  </si>
  <si>
    <t>Regen 5 hp at start of turn if below half hit point max</t>
  </si>
  <si>
    <t>Action: end blinded or deafened; Bonus Action: Cure poisoning or disease</t>
  </si>
  <si>
    <t>Regen 20 hp at start of turn if below half hit point max</t>
  </si>
  <si>
    <t>Pact Holders</t>
  </si>
  <si>
    <t>Overlapped Pact Holders</t>
  </si>
  <si>
    <t>See Pact Holder: Frightened, Charmed</t>
  </si>
  <si>
    <t>See Pact Holder: Advantage on Charisma &amp; Wisdom</t>
  </si>
  <si>
    <t>+1 per visible Pact Holder</t>
  </si>
  <si>
    <t>See Pact Holder: regen 10 hp at start of turn if below half hit point max</t>
  </si>
  <si>
    <t>Athletics, Acrobatics, Intimidation</t>
  </si>
  <si>
    <t>Strength, Dexterity</t>
  </si>
  <si>
    <t>Reaction: Ranged weapon attack misses</t>
  </si>
  <si>
    <t>Standing &amp; Conscious: AC +5; No armor: AC = 10 + Dex mod + Str mod; Dodge: +3 AC</t>
  </si>
  <si>
    <t>Above half hp max: Advantage on all; Dodge: +3 on Str &amp; Dex</t>
  </si>
  <si>
    <t>Up from prone: only 5 ft of movement</t>
  </si>
  <si>
    <t>Conscious: Surprised</t>
  </si>
  <si>
    <t>Conscious: Attack rolls never at advantage</t>
  </si>
  <si>
    <t>Standing and Conscious: All but psychic</t>
  </si>
  <si>
    <t>Reaction: +STR mod to AC</t>
  </si>
  <si>
    <t>Chains 3rd</t>
  </si>
  <si>
    <t>Reaction: +double STR mod to AC</t>
  </si>
  <si>
    <t>Necrotic, Psychic</t>
  </si>
  <si>
    <t>Indefinite</t>
  </si>
  <si>
    <t>Darkvision permeates magical darkness; no Perception disadvantage from darkness</t>
  </si>
  <si>
    <t>Necrotic &amp; Psychic damage that would be taken regained as hit points</t>
  </si>
  <si>
    <t>Reaction: shadow shield, +5 AC (+10 in total darkness)</t>
  </si>
  <si>
    <t>x2 in total darkness</t>
  </si>
  <si>
    <t>Jump</t>
  </si>
  <si>
    <t>Increase from Small and Tiny</t>
  </si>
  <si>
    <t>Increase at Small and Tiny</t>
  </si>
  <si>
    <t>All damage at Tiny</t>
  </si>
  <si>
    <t>Stealth increase at Small and Tiny</t>
  </si>
  <si>
    <t>Double Dexterity saving throw at Tiny</t>
  </si>
  <si>
    <t>Hit point maximum increase at Large, Huge, Gargantuan</t>
  </si>
  <si>
    <t>Athletics increase at Large, Huge, Gargantuan</t>
  </si>
  <si>
    <t>Double Strength saving throw at Gargantuan</t>
  </si>
  <si>
    <t>Increased speed bonus</t>
  </si>
  <si>
    <t>Bludgeoning at Tiny</t>
  </si>
  <si>
    <t>Increased AC bonus</t>
  </si>
  <si>
    <t>50 melee damage reduction from Small or Tiny creatues at Gargantuan</t>
  </si>
  <si>
    <t>+10 to Strength and Dexterity per hour in ritual</t>
  </si>
  <si>
    <t>+20 per hour in ritual</t>
  </si>
  <si>
    <t>+10 to Intelligence and Wisdom per hour in ritual</t>
  </si>
  <si>
    <t>Strength, Dexterity, Intelligence, Wisdom</t>
  </si>
  <si>
    <t>+30</t>
  </si>
  <si>
    <t>Compounding Power Overload</t>
  </si>
  <si>
    <t>Computational Mind 1st</t>
  </si>
  <si>
    <t>Lightning, Cold</t>
  </si>
  <si>
    <t>+5</t>
  </si>
  <si>
    <t>Charmed; Frightened</t>
  </si>
  <si>
    <t>Lightning &amp; Cold damage that would be taken regained as hit points</t>
  </si>
  <si>
    <t>x2 in extreme cold</t>
  </si>
  <si>
    <t>adv on Intelligence and Dexterity in extreme cold</t>
  </si>
  <si>
    <t>Hacking Tools, Modeling Tools, Forensics Kit</t>
  </si>
  <si>
    <t>Land, Air, Sea Vehicles, Photographer's Supplies</t>
  </si>
  <si>
    <t>Photographer's Supplies</t>
  </si>
  <si>
    <t>Computational Mind 3rd</t>
  </si>
  <si>
    <t>+10</t>
  </si>
  <si>
    <t>Computational Mind Overload</t>
  </si>
  <si>
    <t>All skills</t>
  </si>
  <si>
    <t>100 while unconcious, incapacitated, or stunned</t>
  </si>
  <si>
    <t>Conversion 1st</t>
  </si>
  <si>
    <t>Immune to ability score/max hp reduction; Bonus: convert hp to temp hp</t>
  </si>
  <si>
    <t>Shift skill proficiencies</t>
  </si>
  <si>
    <t>Convert ability scores</t>
  </si>
  <si>
    <t>Mind: 100</t>
  </si>
  <si>
    <t>Mind: Necrotic, Poison, Bludgeoning, Piercing, Slashing</t>
  </si>
  <si>
    <t>Mind: Prone, Grappled, Restrained, Poisoned, Paralyzed, Petrified</t>
  </si>
  <si>
    <t>Mind: Ignore</t>
  </si>
  <si>
    <t>Mind: 1 mile</t>
  </si>
  <si>
    <t>Mind: INT mod x3</t>
  </si>
  <si>
    <t>Mind: Int-based skills</t>
  </si>
  <si>
    <t>Body: All</t>
  </si>
  <si>
    <t>Body: max hp x2; Body: Reaction - Reduced damage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</si>
</sst>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Goudy Old Style"/>
      <family val="1"/>
    </font>
    <font>
      <b/>
      <sz val="12"/>
      <color theme="1"/>
      <name val="Goudy Old Style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opLeftCell="A73" workbookViewId="0">
      <selection activeCell="M28" sqref="M28"/>
    </sheetView>
  </sheetViews>
  <sheetFormatPr defaultRowHeight="16.5" x14ac:dyDescent="0.3"/>
  <cols>
    <col min="1" max="1" width="9.140625" style="1"/>
    <col min="2" max="2" width="10.28515625" style="1" bestFit="1" customWidth="1"/>
    <col min="3" max="16384" width="9.140625" style="1"/>
  </cols>
  <sheetData>
    <row r="1" spans="1:12" x14ac:dyDescent="0.3">
      <c r="A1" s="1">
        <v>35</v>
      </c>
      <c r="B1" s="1" t="s">
        <v>0</v>
      </c>
      <c r="C1" s="1">
        <f>AVERAGE(A1:A122)</f>
        <v>41.598360655737707</v>
      </c>
      <c r="J1" s="1">
        <v>1</v>
      </c>
      <c r="L1" s="1">
        <v>3</v>
      </c>
    </row>
    <row r="2" spans="1:12" x14ac:dyDescent="0.3">
      <c r="A2" s="1">
        <v>30</v>
      </c>
      <c r="B2" s="1" t="s">
        <v>1</v>
      </c>
      <c r="C2" s="1">
        <f>MODE(A1:A122)</f>
        <v>30</v>
      </c>
      <c r="J2" s="1">
        <v>3</v>
      </c>
      <c r="L2" s="1">
        <v>1</v>
      </c>
    </row>
    <row r="3" spans="1:12" x14ac:dyDescent="0.3">
      <c r="A3" s="1">
        <v>25</v>
      </c>
      <c r="B3" s="1" t="s">
        <v>2</v>
      </c>
      <c r="C3" s="1">
        <f>MEDIAN(A1:A122)</f>
        <v>40</v>
      </c>
      <c r="J3" s="1">
        <v>4</v>
      </c>
      <c r="L3" s="1">
        <v>5</v>
      </c>
    </row>
    <row r="4" spans="1:12" x14ac:dyDescent="0.3">
      <c r="A4" s="1">
        <v>20</v>
      </c>
      <c r="B4" s="1" t="s">
        <v>16</v>
      </c>
      <c r="C4" s="1">
        <f>MIN(A1:A122)</f>
        <v>20</v>
      </c>
      <c r="J4" s="1">
        <v>5</v>
      </c>
      <c r="L4" s="1">
        <v>4</v>
      </c>
    </row>
    <row r="5" spans="1:12" x14ac:dyDescent="0.3">
      <c r="A5" s="1">
        <v>20</v>
      </c>
      <c r="B5" s="1" t="s">
        <v>17</v>
      </c>
      <c r="C5" s="1">
        <f>MAX(A1:A122)</f>
        <v>100</v>
      </c>
      <c r="J5" s="1">
        <v>6</v>
      </c>
      <c r="L5" s="1">
        <v>6</v>
      </c>
    </row>
    <row r="6" spans="1:12" x14ac:dyDescent="0.3">
      <c r="A6" s="1">
        <v>25</v>
      </c>
    </row>
    <row r="7" spans="1:12" x14ac:dyDescent="0.3">
      <c r="A7" s="1">
        <v>40</v>
      </c>
    </row>
    <row r="8" spans="1:12" x14ac:dyDescent="0.3">
      <c r="A8" s="1">
        <v>25</v>
      </c>
    </row>
    <row r="9" spans="1:12" x14ac:dyDescent="0.3">
      <c r="A9" s="1">
        <v>45</v>
      </c>
    </row>
    <row r="10" spans="1:12" x14ac:dyDescent="0.3">
      <c r="A10" s="1">
        <v>25</v>
      </c>
    </row>
    <row r="11" spans="1:12" x14ac:dyDescent="0.3">
      <c r="A11" s="1">
        <v>35</v>
      </c>
    </row>
    <row r="12" spans="1:12" x14ac:dyDescent="0.3">
      <c r="A12" s="1">
        <v>50</v>
      </c>
    </row>
    <row r="13" spans="1:12" x14ac:dyDescent="0.3">
      <c r="A13" s="1">
        <v>55</v>
      </c>
    </row>
    <row r="14" spans="1:12" x14ac:dyDescent="0.3">
      <c r="A14" s="1">
        <v>45</v>
      </c>
    </row>
    <row r="15" spans="1:12" x14ac:dyDescent="0.3">
      <c r="A15" s="1">
        <v>50</v>
      </c>
    </row>
    <row r="16" spans="1:12" x14ac:dyDescent="0.3">
      <c r="A16" s="1">
        <v>70</v>
      </c>
    </row>
    <row r="17" spans="1:1" x14ac:dyDescent="0.3">
      <c r="A17" s="1">
        <v>70</v>
      </c>
    </row>
    <row r="18" spans="1:1" x14ac:dyDescent="0.3">
      <c r="A18" s="1">
        <v>70</v>
      </c>
    </row>
    <row r="19" spans="1:1" x14ac:dyDescent="0.3">
      <c r="A19" s="1">
        <v>30</v>
      </c>
    </row>
    <row r="20" spans="1:1" x14ac:dyDescent="0.3">
      <c r="A20" s="1">
        <v>70</v>
      </c>
    </row>
    <row r="21" spans="1:1" x14ac:dyDescent="0.3">
      <c r="A21" s="1">
        <v>55</v>
      </c>
    </row>
    <row r="22" spans="1:1" x14ac:dyDescent="0.3">
      <c r="A22" s="1">
        <v>50</v>
      </c>
    </row>
    <row r="23" spans="1:1" x14ac:dyDescent="0.3">
      <c r="A23" s="1">
        <v>50</v>
      </c>
    </row>
    <row r="24" spans="1:1" x14ac:dyDescent="0.3">
      <c r="A24" s="1">
        <v>50</v>
      </c>
    </row>
    <row r="25" spans="1:1" x14ac:dyDescent="0.3">
      <c r="A25" s="1">
        <v>25</v>
      </c>
    </row>
    <row r="26" spans="1:1" x14ac:dyDescent="0.3">
      <c r="A26" s="1">
        <v>40</v>
      </c>
    </row>
    <row r="27" spans="1:1" x14ac:dyDescent="0.3">
      <c r="A27" s="1">
        <v>30</v>
      </c>
    </row>
    <row r="28" spans="1:1" x14ac:dyDescent="0.3">
      <c r="A28" s="1">
        <v>20</v>
      </c>
    </row>
    <row r="29" spans="1:1" x14ac:dyDescent="0.3">
      <c r="A29" s="1">
        <v>50</v>
      </c>
    </row>
    <row r="30" spans="1:1" x14ac:dyDescent="0.3">
      <c r="A30" s="1">
        <v>45</v>
      </c>
    </row>
    <row r="31" spans="1:1" x14ac:dyDescent="0.3">
      <c r="A31" s="1">
        <v>20</v>
      </c>
    </row>
    <row r="32" spans="1:1" x14ac:dyDescent="0.3">
      <c r="A32" s="1">
        <v>65</v>
      </c>
    </row>
    <row r="33" spans="1:1" x14ac:dyDescent="0.3">
      <c r="A33" s="1">
        <v>65</v>
      </c>
    </row>
    <row r="34" spans="1:1" x14ac:dyDescent="0.3">
      <c r="A34" s="1">
        <v>40</v>
      </c>
    </row>
    <row r="35" spans="1:1" x14ac:dyDescent="0.3">
      <c r="A35" s="1">
        <v>50</v>
      </c>
    </row>
    <row r="36" spans="1:1" x14ac:dyDescent="0.3">
      <c r="A36" s="1">
        <v>25</v>
      </c>
    </row>
    <row r="37" spans="1:1" x14ac:dyDescent="0.3">
      <c r="A37" s="1">
        <v>35</v>
      </c>
    </row>
    <row r="38" spans="1:1" x14ac:dyDescent="0.3">
      <c r="A38" s="1">
        <v>25</v>
      </c>
    </row>
    <row r="39" spans="1:1" x14ac:dyDescent="0.3">
      <c r="A39" s="1">
        <v>65</v>
      </c>
    </row>
    <row r="40" spans="1:1" x14ac:dyDescent="0.3">
      <c r="A40" s="1">
        <v>45</v>
      </c>
    </row>
    <row r="41" spans="1:1" x14ac:dyDescent="0.3">
      <c r="A41" s="1">
        <v>35</v>
      </c>
    </row>
    <row r="42" spans="1:1" x14ac:dyDescent="0.3">
      <c r="A42" s="1">
        <v>40</v>
      </c>
    </row>
    <row r="43" spans="1:1" x14ac:dyDescent="0.3">
      <c r="A43" s="1">
        <v>40</v>
      </c>
    </row>
    <row r="44" spans="1:1" x14ac:dyDescent="0.3">
      <c r="A44" s="1">
        <v>25</v>
      </c>
    </row>
    <row r="45" spans="1:1" x14ac:dyDescent="0.3">
      <c r="A45" s="1">
        <v>35</v>
      </c>
    </row>
    <row r="46" spans="1:1" x14ac:dyDescent="0.3">
      <c r="A46" s="1">
        <v>30</v>
      </c>
    </row>
    <row r="47" spans="1:1" x14ac:dyDescent="0.3">
      <c r="A47" s="1">
        <v>50</v>
      </c>
    </row>
    <row r="48" spans="1:1" x14ac:dyDescent="0.3">
      <c r="A48" s="1">
        <v>45</v>
      </c>
    </row>
    <row r="49" spans="1:1" x14ac:dyDescent="0.3">
      <c r="A49" s="1">
        <v>40</v>
      </c>
    </row>
    <row r="50" spans="1:1" x14ac:dyDescent="0.3">
      <c r="A50" s="1">
        <v>75</v>
      </c>
    </row>
    <row r="51" spans="1:1" x14ac:dyDescent="0.3">
      <c r="A51" s="1">
        <v>45</v>
      </c>
    </row>
    <row r="52" spans="1:1" x14ac:dyDescent="0.3">
      <c r="A52" s="1">
        <v>35</v>
      </c>
    </row>
    <row r="53" spans="1:1" x14ac:dyDescent="0.3">
      <c r="A53" s="1">
        <v>30</v>
      </c>
    </row>
    <row r="54" spans="1:1" x14ac:dyDescent="0.3">
      <c r="A54" s="1">
        <v>55</v>
      </c>
    </row>
    <row r="55" spans="1:1" x14ac:dyDescent="0.3">
      <c r="A55" s="1">
        <v>40</v>
      </c>
    </row>
    <row r="56" spans="1:1" x14ac:dyDescent="0.3">
      <c r="A56" s="1">
        <v>20</v>
      </c>
    </row>
    <row r="57" spans="1:1" x14ac:dyDescent="0.3">
      <c r="A57" s="1">
        <v>30</v>
      </c>
    </row>
    <row r="58" spans="1:1" x14ac:dyDescent="0.3">
      <c r="A58" s="1">
        <v>40</v>
      </c>
    </row>
    <row r="59" spans="1:1" x14ac:dyDescent="0.3">
      <c r="A59" s="1">
        <v>30</v>
      </c>
    </row>
    <row r="60" spans="1:1" x14ac:dyDescent="0.3">
      <c r="A60" s="1">
        <v>65</v>
      </c>
    </row>
    <row r="61" spans="1:1" x14ac:dyDescent="0.3">
      <c r="A61" s="1">
        <v>40</v>
      </c>
    </row>
    <row r="62" spans="1:1" x14ac:dyDescent="0.3">
      <c r="A62" s="1">
        <v>35</v>
      </c>
    </row>
    <row r="63" spans="1:1" x14ac:dyDescent="0.3">
      <c r="A63" s="1">
        <v>45</v>
      </c>
    </row>
    <row r="64" spans="1:1" x14ac:dyDescent="0.3">
      <c r="A64" s="1">
        <v>25</v>
      </c>
    </row>
    <row r="65" spans="1:1" x14ac:dyDescent="0.3">
      <c r="A65" s="1">
        <v>20</v>
      </c>
    </row>
    <row r="66" spans="1:1" x14ac:dyDescent="0.3">
      <c r="A66" s="1">
        <v>75</v>
      </c>
    </row>
    <row r="67" spans="1:1" x14ac:dyDescent="0.3">
      <c r="A67" s="1">
        <v>50</v>
      </c>
    </row>
    <row r="68" spans="1:1" x14ac:dyDescent="0.3">
      <c r="A68" s="1">
        <v>30</v>
      </c>
    </row>
    <row r="69" spans="1:1" x14ac:dyDescent="0.3">
      <c r="A69" s="1">
        <v>40</v>
      </c>
    </row>
    <row r="70" spans="1:1" x14ac:dyDescent="0.3">
      <c r="A70" s="1">
        <v>45</v>
      </c>
    </row>
    <row r="71" spans="1:1" x14ac:dyDescent="0.3">
      <c r="A71" s="1">
        <v>60</v>
      </c>
    </row>
    <row r="72" spans="1:1" x14ac:dyDescent="0.3">
      <c r="A72" s="1">
        <v>35</v>
      </c>
    </row>
    <row r="73" spans="1:1" x14ac:dyDescent="0.3">
      <c r="A73" s="1">
        <v>65</v>
      </c>
    </row>
    <row r="74" spans="1:1" x14ac:dyDescent="0.3">
      <c r="A74" s="1">
        <v>25</v>
      </c>
    </row>
    <row r="75" spans="1:1" x14ac:dyDescent="0.3">
      <c r="A75" s="1">
        <v>40</v>
      </c>
    </row>
    <row r="76" spans="1:1" x14ac:dyDescent="0.3">
      <c r="A76" s="1">
        <v>20</v>
      </c>
    </row>
    <row r="77" spans="1:1" x14ac:dyDescent="0.3">
      <c r="A77" s="1">
        <v>30</v>
      </c>
    </row>
    <row r="78" spans="1:1" x14ac:dyDescent="0.3">
      <c r="A78" s="1">
        <v>50</v>
      </c>
    </row>
    <row r="79" spans="1:1" x14ac:dyDescent="0.3">
      <c r="A79" s="1">
        <v>30</v>
      </c>
    </row>
    <row r="80" spans="1:1" x14ac:dyDescent="0.3">
      <c r="A80" s="1">
        <v>30</v>
      </c>
    </row>
    <row r="81" spans="1:1" x14ac:dyDescent="0.3">
      <c r="A81" s="1">
        <v>25</v>
      </c>
    </row>
    <row r="82" spans="1:1" x14ac:dyDescent="0.3">
      <c r="A82" s="1">
        <v>20</v>
      </c>
    </row>
    <row r="83" spans="1:1" x14ac:dyDescent="0.3">
      <c r="A83" s="1">
        <v>35</v>
      </c>
    </row>
    <row r="84" spans="1:1" x14ac:dyDescent="0.3">
      <c r="A84" s="1">
        <v>50</v>
      </c>
    </row>
    <row r="85" spans="1:1" x14ac:dyDescent="0.3">
      <c r="A85" s="1">
        <v>25</v>
      </c>
    </row>
    <row r="86" spans="1:1" x14ac:dyDescent="0.3">
      <c r="A86" s="1">
        <v>70</v>
      </c>
    </row>
    <row r="87" spans="1:1" x14ac:dyDescent="0.3">
      <c r="A87" s="1">
        <v>50</v>
      </c>
    </row>
    <row r="88" spans="1:1" x14ac:dyDescent="0.3">
      <c r="A88" s="1">
        <v>35</v>
      </c>
    </row>
    <row r="89" spans="1:1" x14ac:dyDescent="0.3">
      <c r="A89" s="1">
        <v>25</v>
      </c>
    </row>
    <row r="90" spans="1:1" x14ac:dyDescent="0.3">
      <c r="A90" s="1">
        <v>85</v>
      </c>
    </row>
    <row r="91" spans="1:1" x14ac:dyDescent="0.3">
      <c r="A91" s="1">
        <v>35</v>
      </c>
    </row>
    <row r="92" spans="1:1" x14ac:dyDescent="0.3">
      <c r="A92" s="1">
        <v>25</v>
      </c>
    </row>
    <row r="93" spans="1:1" x14ac:dyDescent="0.3">
      <c r="A93" s="1">
        <v>20</v>
      </c>
    </row>
    <row r="94" spans="1:1" x14ac:dyDescent="0.3">
      <c r="A94" s="1">
        <v>30</v>
      </c>
    </row>
    <row r="95" spans="1:1" x14ac:dyDescent="0.3">
      <c r="A95" s="1">
        <v>30</v>
      </c>
    </row>
    <row r="96" spans="1:1" x14ac:dyDescent="0.3">
      <c r="A96" s="1">
        <v>20</v>
      </c>
    </row>
    <row r="97" spans="1:1" x14ac:dyDescent="0.3">
      <c r="A97" s="1">
        <v>40</v>
      </c>
    </row>
    <row r="98" spans="1:1" x14ac:dyDescent="0.3">
      <c r="A98" s="1">
        <v>30</v>
      </c>
    </row>
    <row r="99" spans="1:1" x14ac:dyDescent="0.3">
      <c r="A99" s="1">
        <v>55</v>
      </c>
    </row>
    <row r="100" spans="1:1" x14ac:dyDescent="0.3">
      <c r="A100" s="1">
        <v>55</v>
      </c>
    </row>
    <row r="101" spans="1:1" x14ac:dyDescent="0.3">
      <c r="A101" s="1">
        <v>35</v>
      </c>
    </row>
    <row r="102" spans="1:1" x14ac:dyDescent="0.3">
      <c r="A102" s="1">
        <v>40</v>
      </c>
    </row>
    <row r="103" spans="1:1" x14ac:dyDescent="0.3">
      <c r="A103" s="1">
        <v>50</v>
      </c>
    </row>
    <row r="104" spans="1:1" x14ac:dyDescent="0.3">
      <c r="A104" s="1">
        <v>25</v>
      </c>
    </row>
    <row r="105" spans="1:1" x14ac:dyDescent="0.3">
      <c r="A105" s="1">
        <v>65</v>
      </c>
    </row>
    <row r="106" spans="1:1" x14ac:dyDescent="0.3">
      <c r="A106" s="1">
        <v>30</v>
      </c>
    </row>
    <row r="107" spans="1:1" x14ac:dyDescent="0.3">
      <c r="A107" s="1">
        <v>30</v>
      </c>
    </row>
    <row r="108" spans="1:1" x14ac:dyDescent="0.3">
      <c r="A108" s="1">
        <v>100</v>
      </c>
    </row>
    <row r="109" spans="1:1" x14ac:dyDescent="0.3">
      <c r="A109" s="1">
        <v>45</v>
      </c>
    </row>
    <row r="110" spans="1:1" x14ac:dyDescent="0.3">
      <c r="A110" s="1">
        <v>60</v>
      </c>
    </row>
    <row r="111" spans="1:1" x14ac:dyDescent="0.3">
      <c r="A111" s="1">
        <v>20</v>
      </c>
    </row>
    <row r="112" spans="1:1" x14ac:dyDescent="0.3">
      <c r="A112" s="1">
        <v>30</v>
      </c>
    </row>
    <row r="113" spans="1:1" x14ac:dyDescent="0.3">
      <c r="A113" s="1">
        <v>70</v>
      </c>
    </row>
    <row r="114" spans="1:1" x14ac:dyDescent="0.3">
      <c r="A114" s="1">
        <v>60</v>
      </c>
    </row>
    <row r="115" spans="1:1" x14ac:dyDescent="0.3">
      <c r="A115" s="1">
        <v>40</v>
      </c>
    </row>
    <row r="116" spans="1:1" x14ac:dyDescent="0.3">
      <c r="A116" s="1">
        <v>25</v>
      </c>
    </row>
    <row r="117" spans="1:1" x14ac:dyDescent="0.3">
      <c r="A117" s="1">
        <v>20</v>
      </c>
    </row>
    <row r="118" spans="1:1" x14ac:dyDescent="0.3">
      <c r="A118" s="1">
        <v>60</v>
      </c>
    </row>
    <row r="119" spans="1:1" x14ac:dyDescent="0.3">
      <c r="A119" s="1">
        <v>30</v>
      </c>
    </row>
    <row r="120" spans="1:1" x14ac:dyDescent="0.3">
      <c r="A120" s="1">
        <v>80</v>
      </c>
    </row>
    <row r="121" spans="1:1" x14ac:dyDescent="0.3">
      <c r="A121" s="1">
        <v>70</v>
      </c>
    </row>
    <row r="122" spans="1:1" x14ac:dyDescent="0.3">
      <c r="A122" s="1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5C1E-C425-430A-A51B-917A460EE358}">
  <dimension ref="A1:M12"/>
  <sheetViews>
    <sheetView workbookViewId="0">
      <selection activeCell="M28" sqref="M28"/>
    </sheetView>
  </sheetViews>
  <sheetFormatPr defaultRowHeight="16.5" x14ac:dyDescent="0.3"/>
  <cols>
    <col min="1" max="1" width="9.140625" style="1"/>
    <col min="2" max="2" width="10.140625" style="1" bestFit="1" customWidth="1"/>
    <col min="3" max="6" width="9.140625" style="1"/>
    <col min="7" max="7" width="23.42578125" style="1" bestFit="1" customWidth="1"/>
    <col min="8" max="16384" width="9.140625" style="1"/>
  </cols>
  <sheetData>
    <row r="1" spans="1:13" x14ac:dyDescent="0.3">
      <c r="A1" s="3" t="s">
        <v>252</v>
      </c>
      <c r="B1" s="3" t="s">
        <v>253</v>
      </c>
      <c r="C1" s="3" t="s">
        <v>254</v>
      </c>
      <c r="D1" s="3" t="s">
        <v>255</v>
      </c>
      <c r="E1" s="3" t="s">
        <v>256</v>
      </c>
      <c r="F1" s="3" t="s">
        <v>257</v>
      </c>
      <c r="G1" s="3" t="s">
        <v>258</v>
      </c>
      <c r="H1" s="3" t="s">
        <v>259</v>
      </c>
      <c r="I1" s="3" t="s">
        <v>260</v>
      </c>
      <c r="J1" s="3" t="s">
        <v>261</v>
      </c>
      <c r="K1" s="3" t="s">
        <v>262</v>
      </c>
      <c r="L1" s="3" t="s">
        <v>263</v>
      </c>
      <c r="M1" s="3" t="s">
        <v>264</v>
      </c>
    </row>
    <row r="2" spans="1:13" x14ac:dyDescent="0.3">
      <c r="A2" s="1">
        <f>45</f>
        <v>45</v>
      </c>
      <c r="B2" s="1">
        <f>55</f>
        <v>55</v>
      </c>
      <c r="C2" s="1">
        <f>40</f>
        <v>40</v>
      </c>
      <c r="D2" s="1">
        <f>40</f>
        <v>40</v>
      </c>
      <c r="E2" s="1">
        <f>50</f>
        <v>50</v>
      </c>
      <c r="F2" s="1">
        <f>60</f>
        <v>60</v>
      </c>
      <c r="G2" s="1">
        <f>40</f>
        <v>40</v>
      </c>
      <c r="H2" s="1">
        <f>40</f>
        <v>40</v>
      </c>
      <c r="I2" s="1">
        <f>55</f>
        <v>55</v>
      </c>
      <c r="J2" s="1">
        <f>45</f>
        <v>45</v>
      </c>
      <c r="K2" s="1">
        <f>50</f>
        <v>50</v>
      </c>
      <c r="L2" s="1">
        <f>40</f>
        <v>40</v>
      </c>
      <c r="M2" s="1">
        <f>50</f>
        <v>50</v>
      </c>
    </row>
    <row r="3" spans="1:13" x14ac:dyDescent="0.3">
      <c r="A3" s="1">
        <f>45</f>
        <v>45</v>
      </c>
      <c r="B3" s="1">
        <f>60</f>
        <v>60</v>
      </c>
      <c r="C3" s="1">
        <f>45</f>
        <v>45</v>
      </c>
      <c r="D3" s="1">
        <f>40</f>
        <v>40</v>
      </c>
      <c r="E3" s="1">
        <f>45</f>
        <v>45</v>
      </c>
      <c r="F3" s="1">
        <f>100</f>
        <v>100</v>
      </c>
      <c r="G3" s="1">
        <f>100</f>
        <v>100</v>
      </c>
      <c r="H3" s="1">
        <f>75</f>
        <v>75</v>
      </c>
      <c r="I3" s="1">
        <f>50</f>
        <v>50</v>
      </c>
      <c r="J3" s="1">
        <f>65</f>
        <v>65</v>
      </c>
      <c r="K3" s="1">
        <f>45</f>
        <v>45</v>
      </c>
      <c r="L3" s="1">
        <f>45</f>
        <v>45</v>
      </c>
      <c r="M3" s="1">
        <f>45</f>
        <v>45</v>
      </c>
    </row>
    <row r="4" spans="1:13" x14ac:dyDescent="0.3">
      <c r="A4" s="1">
        <f>45</f>
        <v>45</v>
      </c>
      <c r="C4" s="1">
        <f>45</f>
        <v>45</v>
      </c>
      <c r="D4" s="1">
        <f>45</f>
        <v>45</v>
      </c>
      <c r="E4" s="1">
        <f>60</f>
        <v>60</v>
      </c>
      <c r="F4" s="1">
        <f>75</f>
        <v>75</v>
      </c>
      <c r="I4" s="1">
        <f>60</f>
        <v>60</v>
      </c>
      <c r="J4" s="1">
        <f>55</f>
        <v>55</v>
      </c>
      <c r="K4" s="1">
        <f>45</f>
        <v>45</v>
      </c>
      <c r="L4" s="1">
        <f>45</f>
        <v>45</v>
      </c>
      <c r="M4" s="1">
        <f>40</f>
        <v>40</v>
      </c>
    </row>
    <row r="5" spans="1:13" x14ac:dyDescent="0.3">
      <c r="A5" s="1">
        <f>100</f>
        <v>100</v>
      </c>
      <c r="C5" s="1">
        <f>55</f>
        <v>55</v>
      </c>
      <c r="D5" s="1">
        <f>45</f>
        <v>45</v>
      </c>
      <c r="I5" s="1">
        <f>65</f>
        <v>65</v>
      </c>
      <c r="K5" s="1">
        <f>45</f>
        <v>45</v>
      </c>
      <c r="M5" s="1">
        <f>45</f>
        <v>45</v>
      </c>
    </row>
    <row r="6" spans="1:13" x14ac:dyDescent="0.3">
      <c r="A6" s="1">
        <f>75</f>
        <v>75</v>
      </c>
      <c r="C6" s="1">
        <f>100</f>
        <v>100</v>
      </c>
      <c r="I6" s="1">
        <f>75</f>
        <v>75</v>
      </c>
      <c r="M6" s="1">
        <f>45</f>
        <v>45</v>
      </c>
    </row>
    <row r="7" spans="1:13" x14ac:dyDescent="0.3">
      <c r="M7" s="1">
        <f>45</f>
        <v>45</v>
      </c>
    </row>
    <row r="12" spans="1:13" x14ac:dyDescent="0.3">
      <c r="G12" s="1" t="s">
        <v>265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DB18-B6C9-4EA2-88A2-3C1A0DD6C4FE}">
  <dimension ref="A1:E23"/>
  <sheetViews>
    <sheetView workbookViewId="0">
      <selection activeCell="M28" sqref="M28"/>
    </sheetView>
  </sheetViews>
  <sheetFormatPr defaultRowHeight="16.5" x14ac:dyDescent="0.3"/>
  <cols>
    <col min="1" max="1" width="9.140625" style="1"/>
    <col min="2" max="2" width="10" style="1" bestFit="1" customWidth="1"/>
    <col min="3" max="3" width="15.140625" style="1" bestFit="1" customWidth="1"/>
    <col min="4" max="4" width="31.42578125" style="1" bestFit="1" customWidth="1"/>
    <col min="5" max="5" width="14.140625" style="1" bestFit="1" customWidth="1"/>
    <col min="6" max="16384" width="9.140625" style="1"/>
  </cols>
  <sheetData>
    <row r="1" spans="1:5" x14ac:dyDescent="0.3">
      <c r="A1" s="12" t="s">
        <v>3</v>
      </c>
      <c r="B1" s="12"/>
      <c r="C1" s="12"/>
      <c r="D1" s="12"/>
    </row>
    <row r="2" spans="1:5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15</v>
      </c>
    </row>
    <row r="3" spans="1:5" x14ac:dyDescent="0.3">
      <c r="A3" s="1" t="s">
        <v>4</v>
      </c>
      <c r="B3" s="1">
        <f>0</f>
        <v>0</v>
      </c>
      <c r="C3" s="1">
        <f>1</f>
        <v>1</v>
      </c>
      <c r="D3" s="1">
        <f>B3/3 +C3</f>
        <v>1</v>
      </c>
      <c r="E3" s="1">
        <f>_xlfn.FLOOR.MATH('Bonus Hit Points'!C1 * D3)</f>
        <v>41</v>
      </c>
    </row>
    <row r="4" spans="1:5" x14ac:dyDescent="0.3">
      <c r="A4" s="1" t="s">
        <v>5</v>
      </c>
      <c r="B4" s="1">
        <f>3</f>
        <v>3</v>
      </c>
      <c r="C4" s="1">
        <f>1</f>
        <v>1</v>
      </c>
      <c r="D4" s="1">
        <f t="shared" ref="D4:D7" si="0">B4/3 +C4</f>
        <v>2</v>
      </c>
      <c r="E4" s="1">
        <f>_xlfn.FLOOR.MATH('Bonus Hit Points'!C1 * D4)</f>
        <v>83</v>
      </c>
    </row>
    <row r="5" spans="1:5" x14ac:dyDescent="0.3">
      <c r="A5" s="1" t="s">
        <v>6</v>
      </c>
      <c r="B5" s="1">
        <f>6</f>
        <v>6</v>
      </c>
      <c r="C5" s="1">
        <f>1</f>
        <v>1</v>
      </c>
      <c r="D5" s="1">
        <f t="shared" si="0"/>
        <v>3</v>
      </c>
      <c r="E5" s="1">
        <f>_xlfn.FLOOR.MATH('Bonus Hit Points'!C1 * D5)</f>
        <v>124</v>
      </c>
    </row>
    <row r="6" spans="1:5" x14ac:dyDescent="0.3">
      <c r="A6" s="1" t="s">
        <v>7</v>
      </c>
      <c r="B6" s="1">
        <f>9</f>
        <v>9</v>
      </c>
      <c r="C6" s="1">
        <f>1</f>
        <v>1</v>
      </c>
      <c r="D6" s="1">
        <f t="shared" si="0"/>
        <v>4</v>
      </c>
      <c r="E6" s="1">
        <f>_xlfn.FLOOR.MATH('Bonus Hit Points'!C1 * D6)</f>
        <v>166</v>
      </c>
    </row>
    <row r="7" spans="1:5" x14ac:dyDescent="0.3">
      <c r="A7" s="1" t="s">
        <v>8</v>
      </c>
      <c r="B7" s="1">
        <f>12</f>
        <v>12</v>
      </c>
      <c r="C7" s="1">
        <f>2</f>
        <v>2</v>
      </c>
      <c r="D7" s="1">
        <f t="shared" si="0"/>
        <v>6</v>
      </c>
      <c r="E7" s="1">
        <f>_xlfn.FLOOR.MATH('Bonus Hit Points'!C1 * D7)</f>
        <v>249</v>
      </c>
    </row>
    <row r="9" spans="1:5" x14ac:dyDescent="0.3">
      <c r="A9" s="12" t="s">
        <v>13</v>
      </c>
      <c r="B9" s="12"/>
      <c r="C9" s="12"/>
      <c r="D9" s="12"/>
    </row>
    <row r="10" spans="1:5" x14ac:dyDescent="0.3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15</v>
      </c>
    </row>
    <row r="11" spans="1:5" x14ac:dyDescent="0.3">
      <c r="A11" s="1" t="s">
        <v>4</v>
      </c>
      <c r="B11" s="1">
        <f>0</f>
        <v>0</v>
      </c>
      <c r="C11" s="1">
        <f>1</f>
        <v>1</v>
      </c>
      <c r="D11" s="1">
        <f>B11/3 +C11</f>
        <v>1</v>
      </c>
      <c r="E11" s="1">
        <f>_xlfn.FLOOR.MATH('Bonus Hit Points'!C1 * D11)</f>
        <v>41</v>
      </c>
    </row>
    <row r="12" spans="1:5" x14ac:dyDescent="0.3">
      <c r="A12" s="1" t="s">
        <v>5</v>
      </c>
      <c r="B12" s="1">
        <f>3</f>
        <v>3</v>
      </c>
      <c r="C12" s="1">
        <f>1</f>
        <v>1</v>
      </c>
      <c r="D12" s="1">
        <f t="shared" ref="D12:D15" si="1">B12/3 +C12</f>
        <v>2</v>
      </c>
      <c r="E12" s="1">
        <f>_xlfn.FLOOR.MATH('Bonus Hit Points'!C1 * D12)</f>
        <v>83</v>
      </c>
    </row>
    <row r="13" spans="1:5" x14ac:dyDescent="0.3">
      <c r="A13" s="1" t="s">
        <v>6</v>
      </c>
      <c r="B13" s="1">
        <f>9</f>
        <v>9</v>
      </c>
      <c r="C13" s="1">
        <f>2</f>
        <v>2</v>
      </c>
      <c r="D13" s="1">
        <f t="shared" si="1"/>
        <v>5</v>
      </c>
      <c r="E13" s="1">
        <f>_xlfn.FLOOR.MATH('Bonus Hit Points'!C1 * D13)</f>
        <v>207</v>
      </c>
    </row>
    <row r="14" spans="1:5" x14ac:dyDescent="0.3">
      <c r="A14" s="1" t="s">
        <v>7</v>
      </c>
      <c r="B14" s="1">
        <f>12</f>
        <v>12</v>
      </c>
      <c r="C14" s="1">
        <f>2</f>
        <v>2</v>
      </c>
      <c r="D14" s="1">
        <f t="shared" si="1"/>
        <v>6</v>
      </c>
      <c r="E14" s="1">
        <f>_xlfn.FLOOR.MATH('Bonus Hit Points'!C1 * D14)</f>
        <v>249</v>
      </c>
    </row>
    <row r="15" spans="1:5" x14ac:dyDescent="0.3">
      <c r="A15" s="1" t="s">
        <v>8</v>
      </c>
      <c r="B15" s="1">
        <f>18</f>
        <v>18</v>
      </c>
      <c r="C15" s="1">
        <f>3</f>
        <v>3</v>
      </c>
      <c r="D15" s="1">
        <f t="shared" si="1"/>
        <v>9</v>
      </c>
      <c r="E15" s="1">
        <f>_xlfn.FLOOR.MATH('Bonus Hit Points'!C1 * D15)</f>
        <v>374</v>
      </c>
    </row>
    <row r="17" spans="1:5" x14ac:dyDescent="0.3">
      <c r="A17" s="12" t="s">
        <v>14</v>
      </c>
      <c r="B17" s="12"/>
      <c r="C17" s="12"/>
      <c r="D17" s="12"/>
    </row>
    <row r="18" spans="1:5" x14ac:dyDescent="0.3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15</v>
      </c>
    </row>
    <row r="19" spans="1:5" x14ac:dyDescent="0.3">
      <c r="A19" s="1" t="s">
        <v>4</v>
      </c>
      <c r="B19" s="1">
        <f>0</f>
        <v>0</v>
      </c>
      <c r="C19" s="1">
        <f>1</f>
        <v>1</v>
      </c>
      <c r="D19" s="1">
        <f>B19/3 +C19</f>
        <v>1</v>
      </c>
      <c r="E19" s="1">
        <f>_xlfn.FLOOR.MATH('Bonus Hit Points'!C1 * D19)</f>
        <v>41</v>
      </c>
    </row>
    <row r="20" spans="1:5" x14ac:dyDescent="0.3">
      <c r="A20" s="1" t="s">
        <v>5</v>
      </c>
      <c r="B20" s="1">
        <f>3</f>
        <v>3</v>
      </c>
      <c r="C20" s="1">
        <f>2</f>
        <v>2</v>
      </c>
      <c r="D20" s="1">
        <f t="shared" ref="D20:D23" si="2">B20/3 +C20</f>
        <v>3</v>
      </c>
      <c r="E20" s="1">
        <f>_xlfn.FLOOR.MATH('Bonus Hit Points'!C1 * D20)</f>
        <v>124</v>
      </c>
    </row>
    <row r="21" spans="1:5" x14ac:dyDescent="0.3">
      <c r="A21" s="1" t="s">
        <v>6</v>
      </c>
      <c r="B21" s="1">
        <f>9</f>
        <v>9</v>
      </c>
      <c r="C21" s="1">
        <f>4</f>
        <v>4</v>
      </c>
      <c r="D21" s="1">
        <f t="shared" si="2"/>
        <v>7</v>
      </c>
      <c r="E21" s="1">
        <f>_xlfn.FLOOR.MATH('Bonus Hit Points'!C1 * D21)</f>
        <v>291</v>
      </c>
    </row>
    <row r="22" spans="1:5" x14ac:dyDescent="0.3">
      <c r="A22" s="1" t="s">
        <v>7</v>
      </c>
      <c r="B22" s="1">
        <f>14</f>
        <v>14</v>
      </c>
      <c r="C22" s="1">
        <f>5</f>
        <v>5</v>
      </c>
      <c r="D22" s="1">
        <f>_xlfn.FLOOR.MATH(B22/3 +C22)</f>
        <v>9</v>
      </c>
      <c r="E22" s="1">
        <f>_xlfn.FLOOR.MATH('Bonus Hit Points'!C1 * D22)</f>
        <v>374</v>
      </c>
    </row>
    <row r="23" spans="1:5" x14ac:dyDescent="0.3">
      <c r="A23" s="1" t="s">
        <v>8</v>
      </c>
      <c r="B23" s="1">
        <f>24</f>
        <v>24</v>
      </c>
      <c r="C23" s="1">
        <f>7</f>
        <v>7</v>
      </c>
      <c r="D23" s="1">
        <f t="shared" si="2"/>
        <v>15</v>
      </c>
      <c r="E23" s="1">
        <f>_xlfn.FLOOR.MATH('Bonus Hit Points'!C1 * D23)</f>
        <v>623</v>
      </c>
    </row>
  </sheetData>
  <mergeCells count="3">
    <mergeCell ref="A1:D1"/>
    <mergeCell ref="A9:D9"/>
    <mergeCell ref="A17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6024-F11F-421B-B2DD-FBABA62F3CC6}">
  <dimension ref="A1:C90"/>
  <sheetViews>
    <sheetView topLeftCell="A71" workbookViewId="0">
      <selection activeCell="M28" sqref="M28"/>
    </sheetView>
  </sheetViews>
  <sheetFormatPr defaultRowHeight="16.5" x14ac:dyDescent="0.3"/>
  <cols>
    <col min="1" max="1" width="28.85546875" style="1" bestFit="1" customWidth="1"/>
    <col min="2" max="2" width="43.42578125" style="1" bestFit="1" customWidth="1"/>
    <col min="3" max="3" width="107.5703125" style="1" bestFit="1" customWidth="1"/>
    <col min="4" max="16384" width="9.140625" style="1"/>
  </cols>
  <sheetData>
    <row r="1" spans="1:3" x14ac:dyDescent="0.3">
      <c r="A1" s="2" t="s">
        <v>18</v>
      </c>
      <c r="B1" s="2" t="s">
        <v>20</v>
      </c>
      <c r="C1" s="2" t="s">
        <v>19</v>
      </c>
    </row>
    <row r="2" spans="1:3" x14ac:dyDescent="0.3">
      <c r="A2" s="1" t="s">
        <v>22</v>
      </c>
      <c r="B2" s="1">
        <v>2</v>
      </c>
      <c r="C2" s="1" t="s">
        <v>21</v>
      </c>
    </row>
    <row r="3" spans="1:3" x14ac:dyDescent="0.3">
      <c r="A3" s="1" t="s">
        <v>23</v>
      </c>
      <c r="B3" s="1">
        <f>4</f>
        <v>4</v>
      </c>
      <c r="C3" s="1" t="s">
        <v>21</v>
      </c>
    </row>
    <row r="4" spans="1:3" x14ac:dyDescent="0.3">
      <c r="A4" s="1" t="s">
        <v>24</v>
      </c>
      <c r="B4" s="1">
        <f>10</f>
        <v>10</v>
      </c>
      <c r="C4" s="1" t="s">
        <v>21</v>
      </c>
    </row>
    <row r="5" spans="1:3" x14ac:dyDescent="0.3">
      <c r="A5" s="1" t="s">
        <v>285</v>
      </c>
      <c r="B5" s="1">
        <f>1</f>
        <v>1</v>
      </c>
      <c r="C5" s="1" t="s">
        <v>296</v>
      </c>
    </row>
    <row r="6" spans="1:3" x14ac:dyDescent="0.3">
      <c r="A6" s="1" t="s">
        <v>335</v>
      </c>
      <c r="B6" s="1">
        <f>3</f>
        <v>3</v>
      </c>
      <c r="C6" s="1" t="s">
        <v>337</v>
      </c>
    </row>
    <row r="7" spans="1:3" x14ac:dyDescent="0.3">
      <c r="A7" s="1" t="s">
        <v>344</v>
      </c>
      <c r="B7" s="1">
        <f>1</f>
        <v>1</v>
      </c>
      <c r="C7" s="1" t="s">
        <v>345</v>
      </c>
    </row>
    <row r="8" spans="1:3" x14ac:dyDescent="0.3">
      <c r="A8" s="1" t="s">
        <v>398</v>
      </c>
      <c r="B8" s="1">
        <f>1</f>
        <v>1</v>
      </c>
      <c r="C8" s="1" t="s">
        <v>400</v>
      </c>
    </row>
    <row r="9" spans="1:3" x14ac:dyDescent="0.3">
      <c r="A9" s="1" t="s">
        <v>26</v>
      </c>
      <c r="B9" s="1">
        <f>1</f>
        <v>1</v>
      </c>
      <c r="C9" s="1" t="s">
        <v>25</v>
      </c>
    </row>
    <row r="10" spans="1:3" x14ac:dyDescent="0.3">
      <c r="A10" s="1" t="s">
        <v>27</v>
      </c>
      <c r="B10" s="1">
        <f>1</f>
        <v>1</v>
      </c>
      <c r="C10" s="1" t="s">
        <v>28</v>
      </c>
    </row>
    <row r="11" spans="1:3" x14ac:dyDescent="0.3">
      <c r="A11" s="1" t="s">
        <v>424</v>
      </c>
      <c r="B11" s="1" t="s">
        <v>425</v>
      </c>
      <c r="C11" s="1" t="s">
        <v>426</v>
      </c>
    </row>
    <row r="12" spans="1:3" x14ac:dyDescent="0.3">
      <c r="A12" s="1" t="s">
        <v>429</v>
      </c>
      <c r="B12" s="1" t="s">
        <v>430</v>
      </c>
      <c r="C12" s="1" t="s">
        <v>431</v>
      </c>
    </row>
    <row r="13" spans="1:3" x14ac:dyDescent="0.3">
      <c r="A13" s="1" t="s">
        <v>435</v>
      </c>
      <c r="B13" s="1" t="s">
        <v>436</v>
      </c>
      <c r="C13" s="1" t="s">
        <v>437</v>
      </c>
    </row>
    <row r="14" spans="1:3" x14ac:dyDescent="0.3">
      <c r="A14" s="1" t="s">
        <v>95</v>
      </c>
      <c r="B14" s="1" t="s">
        <v>98</v>
      </c>
      <c r="C14" s="1" t="s">
        <v>99</v>
      </c>
    </row>
    <row r="15" spans="1:3" x14ac:dyDescent="0.3">
      <c r="A15" s="1" t="s">
        <v>29</v>
      </c>
      <c r="B15" s="1" t="s">
        <v>96</v>
      </c>
      <c r="C15" s="1" t="s">
        <v>97</v>
      </c>
    </row>
    <row r="16" spans="1:3" x14ac:dyDescent="0.3">
      <c r="A16" s="1" t="s">
        <v>30</v>
      </c>
      <c r="B16" s="1">
        <f>3</f>
        <v>3</v>
      </c>
      <c r="C16" s="1" t="s">
        <v>31</v>
      </c>
    </row>
    <row r="17" spans="1:3" x14ac:dyDescent="0.3">
      <c r="A17" s="1" t="s">
        <v>32</v>
      </c>
      <c r="B17" s="1" t="s">
        <v>33</v>
      </c>
      <c r="C17" s="1" t="s">
        <v>34</v>
      </c>
    </row>
    <row r="18" spans="1:3" x14ac:dyDescent="0.3">
      <c r="A18" s="1" t="s">
        <v>35</v>
      </c>
      <c r="B18" s="1" t="s">
        <v>33</v>
      </c>
      <c r="C18" s="1" t="s">
        <v>36</v>
      </c>
    </row>
    <row r="19" spans="1:3" x14ac:dyDescent="0.3">
      <c r="A19" s="1" t="s">
        <v>37</v>
      </c>
      <c r="B19" s="1" t="s">
        <v>33</v>
      </c>
      <c r="C19" s="1" t="s">
        <v>38</v>
      </c>
    </row>
    <row r="20" spans="1:3" x14ac:dyDescent="0.3">
      <c r="A20" s="1" t="s">
        <v>39</v>
      </c>
      <c r="B20" s="1">
        <f>1</f>
        <v>1</v>
      </c>
    </row>
    <row r="21" spans="1:3" x14ac:dyDescent="0.3">
      <c r="A21" s="1" t="s">
        <v>519</v>
      </c>
      <c r="B21" s="1" t="s">
        <v>520</v>
      </c>
      <c r="C21" s="1" t="s">
        <v>522</v>
      </c>
    </row>
    <row r="22" spans="1:3" x14ac:dyDescent="0.3">
      <c r="A22" s="1" t="s">
        <v>519</v>
      </c>
      <c r="B22" s="1" t="s">
        <v>521</v>
      </c>
      <c r="C22" s="1" t="s">
        <v>523</v>
      </c>
    </row>
    <row r="23" spans="1:3" x14ac:dyDescent="0.3">
      <c r="A23" s="1" t="s">
        <v>519</v>
      </c>
      <c r="B23" s="1" t="s">
        <v>524</v>
      </c>
      <c r="C23" s="1" t="s">
        <v>525</v>
      </c>
    </row>
    <row r="24" spans="1:3" x14ac:dyDescent="0.3">
      <c r="A24" s="1" t="s">
        <v>519</v>
      </c>
      <c r="B24" s="1" t="s">
        <v>526</v>
      </c>
      <c r="C24" s="1" t="s">
        <v>527</v>
      </c>
    </row>
    <row r="25" spans="1:3" x14ac:dyDescent="0.3">
      <c r="A25" s="1" t="s">
        <v>529</v>
      </c>
      <c r="B25" s="1" t="s">
        <v>530</v>
      </c>
      <c r="C25" s="1" t="s">
        <v>531</v>
      </c>
    </row>
    <row r="26" spans="1:3" x14ac:dyDescent="0.3">
      <c r="A26" s="1" t="s">
        <v>532</v>
      </c>
      <c r="B26" s="1" t="s">
        <v>530</v>
      </c>
      <c r="C26" s="1" t="s">
        <v>533</v>
      </c>
    </row>
    <row r="27" spans="1:3" x14ac:dyDescent="0.3">
      <c r="A27" s="1" t="s">
        <v>100</v>
      </c>
      <c r="B27" s="1">
        <f>1</f>
        <v>1</v>
      </c>
      <c r="C27" s="1" t="s">
        <v>101</v>
      </c>
    </row>
    <row r="28" spans="1:3" x14ac:dyDescent="0.3">
      <c r="A28" s="1" t="s">
        <v>40</v>
      </c>
      <c r="B28" s="1">
        <f>1</f>
        <v>1</v>
      </c>
      <c r="C28" s="1" t="s">
        <v>41</v>
      </c>
    </row>
    <row r="29" spans="1:3" x14ac:dyDescent="0.3">
      <c r="A29" s="1" t="s">
        <v>115</v>
      </c>
      <c r="B29" s="1" t="s">
        <v>116</v>
      </c>
      <c r="C29" s="1" t="s">
        <v>117</v>
      </c>
    </row>
    <row r="30" spans="1:3" x14ac:dyDescent="0.3">
      <c r="A30" s="1" t="s">
        <v>659</v>
      </c>
      <c r="B30" s="1" t="s">
        <v>660</v>
      </c>
      <c r="C30" s="1" t="s">
        <v>661</v>
      </c>
    </row>
    <row r="31" spans="1:3" x14ac:dyDescent="0.3">
      <c r="A31" s="1" t="s">
        <v>662</v>
      </c>
      <c r="B31" s="1" t="s">
        <v>666</v>
      </c>
      <c r="C31" s="1" t="s">
        <v>663</v>
      </c>
    </row>
    <row r="32" spans="1:3" x14ac:dyDescent="0.3">
      <c r="A32" s="1" t="s">
        <v>664</v>
      </c>
      <c r="B32" s="1" t="s">
        <v>665</v>
      </c>
      <c r="C32" s="1" t="s">
        <v>667</v>
      </c>
    </row>
    <row r="33" spans="1:3" x14ac:dyDescent="0.3">
      <c r="A33" s="1" t="s">
        <v>668</v>
      </c>
      <c r="B33" s="1" t="s">
        <v>669</v>
      </c>
      <c r="C33" s="1" t="s">
        <v>670</v>
      </c>
    </row>
    <row r="34" spans="1:3" x14ac:dyDescent="0.3">
      <c r="A34" s="1" t="s">
        <v>102</v>
      </c>
      <c r="B34" s="1">
        <f>1</f>
        <v>1</v>
      </c>
      <c r="C34" s="1" t="s">
        <v>103</v>
      </c>
    </row>
    <row r="35" spans="1:3" x14ac:dyDescent="0.3">
      <c r="A35" s="1" t="s">
        <v>104</v>
      </c>
      <c r="B35" s="1">
        <f>2</f>
        <v>2</v>
      </c>
      <c r="C35" s="1" t="s">
        <v>734</v>
      </c>
    </row>
    <row r="36" spans="1:3" x14ac:dyDescent="0.3">
      <c r="A36" s="1" t="s">
        <v>733</v>
      </c>
      <c r="B36" s="1">
        <f>2</f>
        <v>2</v>
      </c>
      <c r="C36" s="1" t="s">
        <v>103</v>
      </c>
    </row>
    <row r="37" spans="1:3" x14ac:dyDescent="0.3">
      <c r="A37" s="1" t="s">
        <v>105</v>
      </c>
      <c r="B37" s="1">
        <f>4</f>
        <v>4</v>
      </c>
      <c r="C37" s="1" t="s">
        <v>103</v>
      </c>
    </row>
    <row r="38" spans="1:3" x14ac:dyDescent="0.3">
      <c r="A38" s="1" t="s">
        <v>763</v>
      </c>
      <c r="B38" s="1" t="s">
        <v>769</v>
      </c>
      <c r="C38" s="1" t="s">
        <v>770</v>
      </c>
    </row>
    <row r="39" spans="1:3" x14ac:dyDescent="0.3">
      <c r="A39" s="1" t="s">
        <v>767</v>
      </c>
      <c r="B39" s="1" t="s">
        <v>769</v>
      </c>
      <c r="C39" s="1" t="s">
        <v>771</v>
      </c>
    </row>
    <row r="40" spans="1:3" x14ac:dyDescent="0.3">
      <c r="A40" s="1" t="s">
        <v>772</v>
      </c>
      <c r="B40" s="1" t="s">
        <v>773</v>
      </c>
      <c r="C40" s="1" t="s">
        <v>774</v>
      </c>
    </row>
    <row r="41" spans="1:3" x14ac:dyDescent="0.3">
      <c r="A41" s="1" t="s">
        <v>772</v>
      </c>
      <c r="B41" s="1">
        <f>4</f>
        <v>4</v>
      </c>
      <c r="C41" s="1" t="s">
        <v>776</v>
      </c>
    </row>
    <row r="42" spans="1:3" x14ac:dyDescent="0.3">
      <c r="A42" s="1" t="s">
        <v>42</v>
      </c>
      <c r="B42" s="1">
        <f>2</f>
        <v>2</v>
      </c>
      <c r="C42" s="1" t="s">
        <v>43</v>
      </c>
    </row>
    <row r="43" spans="1:3" x14ac:dyDescent="0.3">
      <c r="A43" s="1" t="s">
        <v>44</v>
      </c>
      <c r="B43" s="1">
        <f>4</f>
        <v>4</v>
      </c>
      <c r="C43" s="1" t="s">
        <v>43</v>
      </c>
    </row>
    <row r="44" spans="1:3" x14ac:dyDescent="0.3">
      <c r="A44" s="1" t="s">
        <v>45</v>
      </c>
      <c r="B44" s="1">
        <f>9</f>
        <v>9</v>
      </c>
      <c r="C44" s="1" t="s">
        <v>43</v>
      </c>
    </row>
    <row r="45" spans="1:3" x14ac:dyDescent="0.3">
      <c r="A45" s="1" t="s">
        <v>46</v>
      </c>
      <c r="B45" s="1">
        <f>2</f>
        <v>2</v>
      </c>
      <c r="C45" s="1" t="s">
        <v>47</v>
      </c>
    </row>
    <row r="46" spans="1:3" x14ac:dyDescent="0.3">
      <c r="A46" s="1" t="s">
        <v>48</v>
      </c>
      <c r="B46" s="1">
        <f>4</f>
        <v>4</v>
      </c>
      <c r="C46" s="1" t="s">
        <v>47</v>
      </c>
    </row>
    <row r="47" spans="1:3" x14ac:dyDescent="0.3">
      <c r="A47" s="1" t="s">
        <v>49</v>
      </c>
      <c r="B47" s="1">
        <f>8</f>
        <v>8</v>
      </c>
      <c r="C47" s="1" t="s">
        <v>47</v>
      </c>
    </row>
    <row r="48" spans="1:3" x14ac:dyDescent="0.3">
      <c r="A48" s="1" t="s">
        <v>50</v>
      </c>
      <c r="B48" s="1">
        <f>4</f>
        <v>4</v>
      </c>
      <c r="C48" s="1" t="s">
        <v>51</v>
      </c>
    </row>
    <row r="49" spans="1:3" x14ac:dyDescent="0.3">
      <c r="A49" s="1" t="s">
        <v>52</v>
      </c>
      <c r="B49" s="1">
        <f>6</f>
        <v>6</v>
      </c>
      <c r="C49" s="1" t="s">
        <v>51</v>
      </c>
    </row>
    <row r="50" spans="1:3" x14ac:dyDescent="0.3">
      <c r="A50" s="1" t="s">
        <v>53</v>
      </c>
      <c r="B50" s="1">
        <f>9</f>
        <v>9</v>
      </c>
      <c r="C50" s="1" t="s">
        <v>51</v>
      </c>
    </row>
    <row r="51" spans="1:3" x14ac:dyDescent="0.3">
      <c r="A51" s="1" t="s">
        <v>54</v>
      </c>
      <c r="B51" s="1">
        <f>18</f>
        <v>18</v>
      </c>
      <c r="C51" s="1" t="s">
        <v>55</v>
      </c>
    </row>
    <row r="52" spans="1:3" x14ac:dyDescent="0.3">
      <c r="A52" s="1" t="s">
        <v>56</v>
      </c>
      <c r="B52" s="1">
        <f>1</f>
        <v>1</v>
      </c>
      <c r="C52" s="1" t="s">
        <v>57</v>
      </c>
    </row>
    <row r="53" spans="1:3" x14ac:dyDescent="0.3">
      <c r="A53" s="1" t="s">
        <v>58</v>
      </c>
      <c r="B53" s="1">
        <f>2</f>
        <v>2</v>
      </c>
      <c r="C53" s="1" t="s">
        <v>57</v>
      </c>
    </row>
    <row r="54" spans="1:3" x14ac:dyDescent="0.3">
      <c r="A54" s="1" t="s">
        <v>59</v>
      </c>
      <c r="B54" s="1">
        <f>1</f>
        <v>1</v>
      </c>
      <c r="C54" s="1" t="s">
        <v>60</v>
      </c>
    </row>
    <row r="55" spans="1:3" x14ac:dyDescent="0.3">
      <c r="A55" s="1" t="s">
        <v>61</v>
      </c>
      <c r="B55" s="1" t="s">
        <v>63</v>
      </c>
      <c r="C55" s="1" t="s">
        <v>64</v>
      </c>
    </row>
    <row r="56" spans="1:3" x14ac:dyDescent="0.3">
      <c r="A56" s="1" t="s">
        <v>62</v>
      </c>
      <c r="B56" s="1" t="s">
        <v>63</v>
      </c>
      <c r="C56" s="1" t="s">
        <v>65</v>
      </c>
    </row>
    <row r="57" spans="1:3" x14ac:dyDescent="0.3">
      <c r="A57" s="1" t="s">
        <v>66</v>
      </c>
      <c r="B57" s="1" t="s">
        <v>63</v>
      </c>
      <c r="C57" s="1" t="s">
        <v>67</v>
      </c>
    </row>
    <row r="58" spans="1:3" x14ac:dyDescent="0.3">
      <c r="A58" s="1" t="s">
        <v>212</v>
      </c>
      <c r="B58" s="1" t="s">
        <v>215</v>
      </c>
      <c r="C58" s="1" t="s">
        <v>216</v>
      </c>
    </row>
    <row r="59" spans="1:3" x14ac:dyDescent="0.3">
      <c r="A59" s="1" t="s">
        <v>220</v>
      </c>
      <c r="B59" s="1" t="s">
        <v>221</v>
      </c>
      <c r="C59" s="1" t="s">
        <v>222</v>
      </c>
    </row>
    <row r="60" spans="1:3" x14ac:dyDescent="0.3">
      <c r="A60" s="1" t="s">
        <v>223</v>
      </c>
      <c r="B60" s="1" t="s">
        <v>224</v>
      </c>
      <c r="C60" s="1" t="s">
        <v>225</v>
      </c>
    </row>
    <row r="61" spans="1:3" x14ac:dyDescent="0.3">
      <c r="A61" s="1" t="s">
        <v>162</v>
      </c>
      <c r="B61" s="1">
        <f>10</f>
        <v>10</v>
      </c>
      <c r="C61" s="1" t="s">
        <v>163</v>
      </c>
    </row>
    <row r="62" spans="1:3" x14ac:dyDescent="0.3">
      <c r="A62" s="1" t="s">
        <v>164</v>
      </c>
      <c r="B62" s="1">
        <f>13</f>
        <v>13</v>
      </c>
      <c r="C62" s="1" t="s">
        <v>165</v>
      </c>
    </row>
    <row r="63" spans="1:3" x14ac:dyDescent="0.3">
      <c r="A63" s="1" t="s">
        <v>166</v>
      </c>
      <c r="B63" s="1">
        <f>20</f>
        <v>20</v>
      </c>
      <c r="C63" s="1" t="s">
        <v>167</v>
      </c>
    </row>
    <row r="64" spans="1:3" x14ac:dyDescent="0.3">
      <c r="A64" s="1" t="s">
        <v>168</v>
      </c>
      <c r="B64" s="1">
        <f>40</f>
        <v>40</v>
      </c>
      <c r="C64" s="1" t="s">
        <v>169</v>
      </c>
    </row>
    <row r="65" spans="1:3" x14ac:dyDescent="0.3">
      <c r="A65" s="1" t="s">
        <v>68</v>
      </c>
      <c r="B65" s="1">
        <f>1</f>
        <v>1</v>
      </c>
    </row>
    <row r="66" spans="1:3" x14ac:dyDescent="0.3">
      <c r="A66" s="1" t="s">
        <v>69</v>
      </c>
      <c r="B66" s="1">
        <f>5</f>
        <v>5</v>
      </c>
      <c r="C66" s="1" t="s">
        <v>70</v>
      </c>
    </row>
    <row r="67" spans="1:3" x14ac:dyDescent="0.3">
      <c r="A67" s="1" t="s">
        <v>71</v>
      </c>
      <c r="B67" s="1">
        <f>9</f>
        <v>9</v>
      </c>
      <c r="C67" s="1" t="s">
        <v>72</v>
      </c>
    </row>
    <row r="68" spans="1:3" x14ac:dyDescent="0.3">
      <c r="A68" s="1" t="s">
        <v>73</v>
      </c>
      <c r="B68" s="1">
        <f>16</f>
        <v>16</v>
      </c>
      <c r="C68" s="1" t="s">
        <v>74</v>
      </c>
    </row>
    <row r="69" spans="1:3" x14ac:dyDescent="0.3">
      <c r="A69" s="1" t="s">
        <v>106</v>
      </c>
      <c r="B69" s="1">
        <f>5</f>
        <v>5</v>
      </c>
      <c r="C69" s="1" t="s">
        <v>107</v>
      </c>
    </row>
    <row r="70" spans="1:3" x14ac:dyDescent="0.3">
      <c r="A70" s="1" t="s">
        <v>75</v>
      </c>
      <c r="B70" s="1" t="s">
        <v>76</v>
      </c>
      <c r="C70" s="1" t="s">
        <v>77</v>
      </c>
    </row>
    <row r="71" spans="1:3" x14ac:dyDescent="0.3">
      <c r="A71" s="1" t="s">
        <v>78</v>
      </c>
      <c r="B71" s="1" t="s">
        <v>76</v>
      </c>
      <c r="C71" s="1" t="s">
        <v>79</v>
      </c>
    </row>
    <row r="72" spans="1:3" x14ac:dyDescent="0.3">
      <c r="A72" s="1" t="s">
        <v>80</v>
      </c>
      <c r="B72" s="1" t="s">
        <v>76</v>
      </c>
      <c r="C72" s="1" t="s">
        <v>81</v>
      </c>
    </row>
    <row r="73" spans="1:3" x14ac:dyDescent="0.3">
      <c r="A73" s="1" t="s">
        <v>82</v>
      </c>
      <c r="B73" s="1" t="s">
        <v>76</v>
      </c>
      <c r="C73" s="1" t="s">
        <v>83</v>
      </c>
    </row>
    <row r="74" spans="1:3" x14ac:dyDescent="0.3">
      <c r="A74" s="1" t="s">
        <v>84</v>
      </c>
      <c r="B74" s="1" t="s">
        <v>85</v>
      </c>
      <c r="C74" s="1" t="s">
        <v>86</v>
      </c>
    </row>
    <row r="75" spans="1:3" x14ac:dyDescent="0.3">
      <c r="A75" s="1" t="s">
        <v>87</v>
      </c>
      <c r="B75" s="1" t="s">
        <v>85</v>
      </c>
      <c r="C75" s="1" t="s">
        <v>88</v>
      </c>
    </row>
    <row r="76" spans="1:3" x14ac:dyDescent="0.3">
      <c r="A76" s="1" t="s">
        <v>89</v>
      </c>
      <c r="B76" s="1" t="s">
        <v>85</v>
      </c>
      <c r="C76" s="1" t="s">
        <v>90</v>
      </c>
    </row>
    <row r="77" spans="1:3" x14ac:dyDescent="0.3">
      <c r="A77" s="1" t="s">
        <v>108</v>
      </c>
      <c r="B77" s="1" t="s">
        <v>109</v>
      </c>
      <c r="C77" s="1" t="s">
        <v>110</v>
      </c>
    </row>
    <row r="78" spans="1:3" x14ac:dyDescent="0.3">
      <c r="A78" s="1" t="s">
        <v>111</v>
      </c>
      <c r="B78" s="1" t="s">
        <v>109</v>
      </c>
      <c r="C78" s="1" t="s">
        <v>112</v>
      </c>
    </row>
    <row r="79" spans="1:3" x14ac:dyDescent="0.3">
      <c r="A79" s="1" t="s">
        <v>113</v>
      </c>
      <c r="B79" s="1" t="s">
        <v>109</v>
      </c>
      <c r="C79" s="1" t="s">
        <v>114</v>
      </c>
    </row>
    <row r="80" spans="1:3" x14ac:dyDescent="0.3">
      <c r="A80" s="1" t="s">
        <v>91</v>
      </c>
      <c r="B80" s="1">
        <f>1</f>
        <v>1</v>
      </c>
      <c r="C80" s="1" t="s">
        <v>92</v>
      </c>
    </row>
    <row r="81" spans="1:3" x14ac:dyDescent="0.3">
      <c r="A81" s="1" t="s">
        <v>91</v>
      </c>
      <c r="B81" s="1">
        <f>2</f>
        <v>2</v>
      </c>
      <c r="C81" s="1" t="s">
        <v>971</v>
      </c>
    </row>
    <row r="82" spans="1:3" x14ac:dyDescent="0.3">
      <c r="A82" s="1" t="s">
        <v>93</v>
      </c>
      <c r="B82" s="1">
        <f>2</f>
        <v>2</v>
      </c>
      <c r="C82" s="1" t="s">
        <v>92</v>
      </c>
    </row>
    <row r="83" spans="1:3" x14ac:dyDescent="0.3">
      <c r="A83" s="1" t="s">
        <v>94</v>
      </c>
      <c r="B83" s="1">
        <f>3</f>
        <v>3</v>
      </c>
      <c r="C83" s="1" t="s">
        <v>92</v>
      </c>
    </row>
    <row r="84" spans="1:3" x14ac:dyDescent="0.3">
      <c r="A84" s="1" t="s">
        <v>973</v>
      </c>
      <c r="B84" s="1">
        <f>2</f>
        <v>2</v>
      </c>
      <c r="C84" s="1" t="s">
        <v>977</v>
      </c>
    </row>
    <row r="85" spans="1:3" x14ac:dyDescent="0.3">
      <c r="A85" s="1" t="s">
        <v>975</v>
      </c>
      <c r="B85" s="1">
        <f>4</f>
        <v>4</v>
      </c>
      <c r="C85" s="1" t="s">
        <v>974</v>
      </c>
    </row>
    <row r="86" spans="1:3" x14ac:dyDescent="0.3">
      <c r="A86" s="1" t="s">
        <v>976</v>
      </c>
      <c r="B86" s="1">
        <f>6</f>
        <v>6</v>
      </c>
      <c r="C86" s="1" t="s">
        <v>974</v>
      </c>
    </row>
    <row r="87" spans="1:3" x14ac:dyDescent="0.3">
      <c r="A87" s="1" t="s">
        <v>978</v>
      </c>
      <c r="B87" s="1">
        <f>10</f>
        <v>10</v>
      </c>
      <c r="C87" s="1" t="s">
        <v>979</v>
      </c>
    </row>
    <row r="88" spans="1:3" x14ac:dyDescent="0.3">
      <c r="A88" s="1" t="s">
        <v>244</v>
      </c>
      <c r="B88" s="1" t="s">
        <v>245</v>
      </c>
      <c r="C88" s="1" t="s">
        <v>246</v>
      </c>
    </row>
    <row r="89" spans="1:3" x14ac:dyDescent="0.3">
      <c r="A89" s="1" t="s">
        <v>247</v>
      </c>
      <c r="B89" s="1" t="s">
        <v>245</v>
      </c>
      <c r="C89" s="1" t="s">
        <v>248</v>
      </c>
    </row>
    <row r="90" spans="1:3" x14ac:dyDescent="0.3">
      <c r="A90" s="1" t="s">
        <v>249</v>
      </c>
      <c r="B90" s="1" t="s">
        <v>250</v>
      </c>
      <c r="C90" s="1" t="s">
        <v>251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F4BC-5B00-4E68-B612-33112E04A088}">
  <dimension ref="A1:F68"/>
  <sheetViews>
    <sheetView topLeftCell="A46" workbookViewId="0">
      <selection activeCell="M28" sqref="M28"/>
    </sheetView>
  </sheetViews>
  <sheetFormatPr defaultRowHeight="16.5" x14ac:dyDescent="0.3"/>
  <cols>
    <col min="1" max="1" width="28.85546875" style="1" bestFit="1" customWidth="1"/>
    <col min="2" max="2" width="23.5703125" style="1" bestFit="1" customWidth="1"/>
    <col min="3" max="3" width="25.5703125" style="1" bestFit="1" customWidth="1"/>
    <col min="4" max="4" width="14.85546875" style="1" bestFit="1" customWidth="1"/>
    <col min="5" max="5" width="47.28515625" style="1" bestFit="1" customWidth="1"/>
    <col min="6" max="6" width="85.42578125" style="1" bestFit="1" customWidth="1"/>
    <col min="7" max="16384" width="9.140625" style="1"/>
  </cols>
  <sheetData>
    <row r="1" spans="1:6" x14ac:dyDescent="0.3">
      <c r="A1" s="2" t="s">
        <v>118</v>
      </c>
      <c r="B1" s="2" t="s">
        <v>127</v>
      </c>
      <c r="C1" s="4" t="s">
        <v>267</v>
      </c>
      <c r="D1" s="2" t="s">
        <v>119</v>
      </c>
      <c r="E1" s="2" t="s">
        <v>120</v>
      </c>
      <c r="F1" s="2" t="s">
        <v>19</v>
      </c>
    </row>
    <row r="2" spans="1:6" x14ac:dyDescent="0.3">
      <c r="A2" s="1" t="s">
        <v>22</v>
      </c>
      <c r="B2" s="1" t="s">
        <v>128</v>
      </c>
      <c r="C2" s="1" t="s">
        <v>480</v>
      </c>
      <c r="D2" s="1" t="s">
        <v>121</v>
      </c>
      <c r="E2" s="1" t="s">
        <v>122</v>
      </c>
      <c r="F2" s="1" t="s">
        <v>136</v>
      </c>
    </row>
    <row r="3" spans="1:6" x14ac:dyDescent="0.3">
      <c r="A3" s="1" t="s">
        <v>23</v>
      </c>
      <c r="B3" s="1" t="s">
        <v>128</v>
      </c>
      <c r="C3" s="1" t="s">
        <v>480</v>
      </c>
      <c r="D3" s="1" t="s">
        <v>123</v>
      </c>
      <c r="E3" s="1" t="s">
        <v>122</v>
      </c>
      <c r="F3" s="1" t="s">
        <v>136</v>
      </c>
    </row>
    <row r="4" spans="1:6" x14ac:dyDescent="0.3">
      <c r="A4" s="1" t="s">
        <v>124</v>
      </c>
      <c r="B4" s="1" t="s">
        <v>128</v>
      </c>
      <c r="C4" s="1" t="s">
        <v>480</v>
      </c>
      <c r="D4" s="1" t="s">
        <v>125</v>
      </c>
      <c r="E4" s="1" t="s">
        <v>122</v>
      </c>
      <c r="F4" s="1" t="s">
        <v>136</v>
      </c>
    </row>
    <row r="5" spans="1:6" x14ac:dyDescent="0.3">
      <c r="A5" s="1" t="s">
        <v>24</v>
      </c>
      <c r="B5" s="1" t="s">
        <v>128</v>
      </c>
      <c r="C5" s="1" t="s">
        <v>480</v>
      </c>
      <c r="D5" s="1" t="s">
        <v>126</v>
      </c>
      <c r="E5" s="1" t="s">
        <v>122</v>
      </c>
      <c r="F5" s="1" t="s">
        <v>136</v>
      </c>
    </row>
    <row r="6" spans="1:6" x14ac:dyDescent="0.3">
      <c r="A6" s="1" t="s">
        <v>349</v>
      </c>
      <c r="B6" s="1" t="s">
        <v>350</v>
      </c>
      <c r="C6" s="1" t="s">
        <v>407</v>
      </c>
      <c r="D6" s="1" t="s">
        <v>351</v>
      </c>
      <c r="E6" s="1" t="s">
        <v>200</v>
      </c>
      <c r="F6" s="1" t="s">
        <v>352</v>
      </c>
    </row>
    <row r="7" spans="1:6" x14ac:dyDescent="0.3">
      <c r="A7" s="1" t="s">
        <v>355</v>
      </c>
      <c r="B7" s="1" t="s">
        <v>356</v>
      </c>
      <c r="C7" s="1" t="s">
        <v>407</v>
      </c>
      <c r="D7" s="1" t="s">
        <v>357</v>
      </c>
      <c r="E7" s="1" t="s">
        <v>200</v>
      </c>
      <c r="F7" s="1" t="s">
        <v>358</v>
      </c>
    </row>
    <row r="8" spans="1:6" x14ac:dyDescent="0.3">
      <c r="A8" s="1" t="s">
        <v>359</v>
      </c>
      <c r="B8" s="1" t="s">
        <v>350</v>
      </c>
      <c r="C8" s="1" t="s">
        <v>407</v>
      </c>
      <c r="D8" s="1" t="s">
        <v>360</v>
      </c>
      <c r="E8" s="1" t="s">
        <v>200</v>
      </c>
    </row>
    <row r="9" spans="1:6" x14ac:dyDescent="0.3">
      <c r="A9" s="1" t="s">
        <v>359</v>
      </c>
      <c r="B9" s="1" t="s">
        <v>356</v>
      </c>
      <c r="C9" s="1" t="s">
        <v>407</v>
      </c>
      <c r="D9" s="1" t="s">
        <v>361</v>
      </c>
      <c r="E9" s="1" t="s">
        <v>200</v>
      </c>
    </row>
    <row r="10" spans="1:6" x14ac:dyDescent="0.3">
      <c r="A10" s="1" t="s">
        <v>362</v>
      </c>
      <c r="B10" s="1" t="s">
        <v>350</v>
      </c>
      <c r="C10" s="1" t="s">
        <v>407</v>
      </c>
      <c r="D10" s="1" t="s">
        <v>363</v>
      </c>
      <c r="E10" s="1" t="s">
        <v>200</v>
      </c>
    </row>
    <row r="11" spans="1:6" x14ac:dyDescent="0.3">
      <c r="A11" s="1" t="s">
        <v>362</v>
      </c>
      <c r="B11" s="1" t="s">
        <v>356</v>
      </c>
      <c r="C11" s="1" t="s">
        <v>407</v>
      </c>
      <c r="D11" s="1" t="s">
        <v>364</v>
      </c>
      <c r="E11" s="1" t="s">
        <v>200</v>
      </c>
    </row>
    <row r="12" spans="1:6" x14ac:dyDescent="0.3">
      <c r="A12" s="1" t="s">
        <v>366</v>
      </c>
      <c r="B12" s="6" t="s">
        <v>369</v>
      </c>
      <c r="C12" s="1" t="s">
        <v>481</v>
      </c>
      <c r="D12" s="1" t="s">
        <v>370</v>
      </c>
      <c r="E12" s="1" t="s">
        <v>371</v>
      </c>
      <c r="F12" s="1" t="s">
        <v>372</v>
      </c>
    </row>
    <row r="13" spans="1:6" x14ac:dyDescent="0.3">
      <c r="A13" s="1" t="s">
        <v>373</v>
      </c>
      <c r="B13" s="6" t="s">
        <v>369</v>
      </c>
      <c r="C13" s="1" t="s">
        <v>481</v>
      </c>
      <c r="D13" s="1" t="s">
        <v>374</v>
      </c>
      <c r="E13" s="1" t="s">
        <v>371</v>
      </c>
      <c r="F13" s="1" t="s">
        <v>372</v>
      </c>
    </row>
    <row r="14" spans="1:6" x14ac:dyDescent="0.3">
      <c r="A14" s="1" t="s">
        <v>129</v>
      </c>
      <c r="B14" s="1" t="s">
        <v>130</v>
      </c>
      <c r="C14" s="1" t="s">
        <v>482</v>
      </c>
      <c r="D14" s="1" t="s">
        <v>131</v>
      </c>
      <c r="E14" s="1" t="s">
        <v>132</v>
      </c>
      <c r="F14" s="1" t="s">
        <v>239</v>
      </c>
    </row>
    <row r="15" spans="1:6" x14ac:dyDescent="0.3">
      <c r="A15" s="1" t="s">
        <v>133</v>
      </c>
      <c r="B15" s="1" t="s">
        <v>130</v>
      </c>
      <c r="C15" s="1" t="s">
        <v>482</v>
      </c>
      <c r="D15" s="1" t="s">
        <v>134</v>
      </c>
      <c r="E15" s="1" t="s">
        <v>135</v>
      </c>
      <c r="F15" s="1" t="s">
        <v>137</v>
      </c>
    </row>
    <row r="16" spans="1:6" x14ac:dyDescent="0.3">
      <c r="A16" s="1" t="s">
        <v>138</v>
      </c>
      <c r="B16" s="1" t="s">
        <v>130</v>
      </c>
      <c r="C16" s="1" t="s">
        <v>482</v>
      </c>
      <c r="D16" s="1" t="s">
        <v>139</v>
      </c>
      <c r="E16" s="1" t="s">
        <v>135</v>
      </c>
    </row>
    <row r="17" spans="1:6" x14ac:dyDescent="0.3">
      <c r="A17" s="1" t="s">
        <v>151</v>
      </c>
      <c r="B17" s="1" t="s">
        <v>130</v>
      </c>
      <c r="C17" s="1" t="s">
        <v>482</v>
      </c>
      <c r="D17" s="1" t="s">
        <v>152</v>
      </c>
      <c r="E17" s="1" t="s">
        <v>135</v>
      </c>
    </row>
    <row r="18" spans="1:6" x14ac:dyDescent="0.3">
      <c r="A18" s="1" t="s">
        <v>140</v>
      </c>
      <c r="B18" s="1" t="s">
        <v>141</v>
      </c>
      <c r="C18" s="1" t="s">
        <v>103</v>
      </c>
      <c r="D18" s="1" t="s">
        <v>142</v>
      </c>
      <c r="E18" s="1" t="s">
        <v>143</v>
      </c>
      <c r="F18" s="1" t="s">
        <v>144</v>
      </c>
    </row>
    <row r="19" spans="1:6" x14ac:dyDescent="0.3">
      <c r="A19" s="1" t="s">
        <v>145</v>
      </c>
      <c r="B19" s="1" t="s">
        <v>141</v>
      </c>
      <c r="C19" s="1" t="s">
        <v>103</v>
      </c>
      <c r="D19" s="1" t="s">
        <v>146</v>
      </c>
      <c r="E19" s="1" t="s">
        <v>143</v>
      </c>
    </row>
    <row r="20" spans="1:6" x14ac:dyDescent="0.3">
      <c r="A20" s="1" t="s">
        <v>147</v>
      </c>
      <c r="B20" s="1" t="s">
        <v>141</v>
      </c>
      <c r="C20" s="1" t="s">
        <v>103</v>
      </c>
      <c r="D20" s="1" t="s">
        <v>148</v>
      </c>
      <c r="E20" s="1" t="s">
        <v>143</v>
      </c>
    </row>
    <row r="21" spans="1:6" x14ac:dyDescent="0.3">
      <c r="A21" s="1" t="s">
        <v>149</v>
      </c>
      <c r="B21" s="1" t="s">
        <v>141</v>
      </c>
      <c r="C21" s="1" t="s">
        <v>103</v>
      </c>
      <c r="D21" s="1" t="s">
        <v>150</v>
      </c>
      <c r="E21" s="1" t="s">
        <v>143</v>
      </c>
    </row>
    <row r="22" spans="1:6" x14ac:dyDescent="0.3">
      <c r="A22" s="1" t="s">
        <v>558</v>
      </c>
      <c r="B22" s="1" t="s">
        <v>559</v>
      </c>
      <c r="C22" s="1" t="s">
        <v>103</v>
      </c>
      <c r="D22" s="1" t="s">
        <v>228</v>
      </c>
      <c r="E22" s="1" t="s">
        <v>560</v>
      </c>
      <c r="F22" s="1" t="s">
        <v>561</v>
      </c>
    </row>
    <row r="23" spans="1:6" x14ac:dyDescent="0.3">
      <c r="A23" s="1" t="s">
        <v>40</v>
      </c>
      <c r="B23" s="1" t="s">
        <v>153</v>
      </c>
      <c r="C23" s="1" t="s">
        <v>480</v>
      </c>
      <c r="D23" s="1" t="s">
        <v>154</v>
      </c>
      <c r="E23" s="1" t="s">
        <v>155</v>
      </c>
      <c r="F23" s="1" t="s">
        <v>136</v>
      </c>
    </row>
    <row r="24" spans="1:6" x14ac:dyDescent="0.3">
      <c r="A24" s="1" t="s">
        <v>156</v>
      </c>
      <c r="B24" s="1" t="s">
        <v>153</v>
      </c>
      <c r="C24" s="1" t="s">
        <v>480</v>
      </c>
      <c r="D24" s="1" t="s">
        <v>157</v>
      </c>
      <c r="E24" s="1" t="s">
        <v>155</v>
      </c>
    </row>
    <row r="25" spans="1:6" x14ac:dyDescent="0.3">
      <c r="A25" s="1" t="s">
        <v>158</v>
      </c>
      <c r="B25" s="1" t="s">
        <v>153</v>
      </c>
      <c r="C25" s="1" t="s">
        <v>480</v>
      </c>
      <c r="D25" s="1" t="s">
        <v>159</v>
      </c>
      <c r="E25" s="1" t="s">
        <v>155</v>
      </c>
    </row>
    <row r="26" spans="1:6" x14ac:dyDescent="0.3">
      <c r="A26" s="1" t="s">
        <v>160</v>
      </c>
      <c r="B26" s="1" t="s">
        <v>153</v>
      </c>
      <c r="C26" s="1" t="s">
        <v>480</v>
      </c>
      <c r="D26" s="1" t="s">
        <v>161</v>
      </c>
      <c r="E26" s="1" t="s">
        <v>155</v>
      </c>
    </row>
    <row r="27" spans="1:6" x14ac:dyDescent="0.3">
      <c r="A27" s="1" t="s">
        <v>170</v>
      </c>
      <c r="B27" s="1" t="s">
        <v>171</v>
      </c>
      <c r="C27" s="1" t="s">
        <v>483</v>
      </c>
      <c r="D27" s="1" t="s">
        <v>172</v>
      </c>
      <c r="E27" s="1" t="s">
        <v>173</v>
      </c>
    </row>
    <row r="28" spans="1:6" x14ac:dyDescent="0.3">
      <c r="A28" s="1" t="s">
        <v>174</v>
      </c>
      <c r="B28" s="1" t="s">
        <v>175</v>
      </c>
      <c r="C28" s="1" t="s">
        <v>483</v>
      </c>
      <c r="D28" s="1" t="s">
        <v>172</v>
      </c>
      <c r="E28" s="1" t="s">
        <v>173</v>
      </c>
      <c r="F28" s="1" t="s">
        <v>176</v>
      </c>
    </row>
    <row r="29" spans="1:6" x14ac:dyDescent="0.3">
      <c r="A29" s="1" t="s">
        <v>177</v>
      </c>
      <c r="B29" s="1" t="s">
        <v>175</v>
      </c>
      <c r="C29" s="1" t="s">
        <v>483</v>
      </c>
      <c r="D29" s="1" t="s">
        <v>178</v>
      </c>
      <c r="E29" s="1" t="s">
        <v>173</v>
      </c>
    </row>
    <row r="30" spans="1:6" x14ac:dyDescent="0.3">
      <c r="A30" s="1" t="s">
        <v>735</v>
      </c>
      <c r="B30" s="1" t="s">
        <v>736</v>
      </c>
      <c r="C30" s="1" t="s">
        <v>737</v>
      </c>
      <c r="D30" s="1" t="s">
        <v>738</v>
      </c>
      <c r="E30" s="1" t="s">
        <v>185</v>
      </c>
      <c r="F30" s="1" t="s">
        <v>739</v>
      </c>
    </row>
    <row r="31" spans="1:6" x14ac:dyDescent="0.3">
      <c r="A31" s="1" t="s">
        <v>740</v>
      </c>
      <c r="B31" s="1" t="s">
        <v>736</v>
      </c>
      <c r="C31" s="1" t="s">
        <v>737</v>
      </c>
      <c r="D31" s="1" t="s">
        <v>741</v>
      </c>
      <c r="E31" s="1" t="s">
        <v>185</v>
      </c>
      <c r="F31" s="1" t="s">
        <v>742</v>
      </c>
    </row>
    <row r="32" spans="1:6" x14ac:dyDescent="0.3">
      <c r="A32" s="1" t="s">
        <v>763</v>
      </c>
      <c r="B32" s="1" t="s">
        <v>765</v>
      </c>
      <c r="C32" s="1" t="s">
        <v>480</v>
      </c>
      <c r="D32" s="1" t="s">
        <v>448</v>
      </c>
      <c r="E32" s="1" t="s">
        <v>155</v>
      </c>
      <c r="F32" s="1" t="s">
        <v>766</v>
      </c>
    </row>
    <row r="33" spans="1:6" x14ac:dyDescent="0.3">
      <c r="A33" s="1" t="s">
        <v>767</v>
      </c>
      <c r="B33" s="1" t="s">
        <v>765</v>
      </c>
      <c r="C33" s="1" t="s">
        <v>480</v>
      </c>
      <c r="D33" s="1" t="s">
        <v>131</v>
      </c>
      <c r="E33" s="1" t="s">
        <v>155</v>
      </c>
    </row>
    <row r="34" spans="1:6" x14ac:dyDescent="0.3">
      <c r="A34" s="1" t="s">
        <v>768</v>
      </c>
      <c r="B34" s="1" t="s">
        <v>765</v>
      </c>
      <c r="C34" s="1" t="s">
        <v>480</v>
      </c>
      <c r="D34" s="1" t="s">
        <v>126</v>
      </c>
      <c r="E34" s="1" t="s">
        <v>155</v>
      </c>
    </row>
    <row r="35" spans="1:6" x14ac:dyDescent="0.3">
      <c r="A35" s="1" t="s">
        <v>42</v>
      </c>
      <c r="B35" s="1" t="s">
        <v>179</v>
      </c>
      <c r="C35" s="1" t="s">
        <v>272</v>
      </c>
      <c r="D35" s="1" t="s">
        <v>180</v>
      </c>
      <c r="E35" s="1" t="s">
        <v>181</v>
      </c>
      <c r="F35" s="1" t="s">
        <v>136</v>
      </c>
    </row>
    <row r="36" spans="1:6" x14ac:dyDescent="0.3">
      <c r="A36" s="1" t="s">
        <v>182</v>
      </c>
      <c r="B36" s="1" t="s">
        <v>183</v>
      </c>
      <c r="C36" s="1" t="s">
        <v>407</v>
      </c>
      <c r="D36" s="1" t="s">
        <v>184</v>
      </c>
      <c r="E36" s="1" t="s">
        <v>185</v>
      </c>
      <c r="F36" s="1" t="s">
        <v>186</v>
      </c>
    </row>
    <row r="37" spans="1:6" x14ac:dyDescent="0.3">
      <c r="A37" s="1" t="s">
        <v>44</v>
      </c>
      <c r="B37" s="1" t="s">
        <v>179</v>
      </c>
      <c r="C37" s="1" t="s">
        <v>272</v>
      </c>
      <c r="D37" s="1" t="s">
        <v>187</v>
      </c>
      <c r="E37" s="1" t="s">
        <v>181</v>
      </c>
      <c r="F37" s="1" t="s">
        <v>136</v>
      </c>
    </row>
    <row r="38" spans="1:6" x14ac:dyDescent="0.3">
      <c r="A38" s="1" t="s">
        <v>44</v>
      </c>
      <c r="B38" s="1" t="s">
        <v>183</v>
      </c>
      <c r="C38" s="1" t="s">
        <v>407</v>
      </c>
      <c r="D38" s="1" t="s">
        <v>188</v>
      </c>
      <c r="E38" s="1" t="s">
        <v>185</v>
      </c>
      <c r="F38" s="1" t="s">
        <v>189</v>
      </c>
    </row>
    <row r="39" spans="1:6" x14ac:dyDescent="0.3">
      <c r="A39" s="1" t="s">
        <v>45</v>
      </c>
      <c r="B39" s="1" t="s">
        <v>179</v>
      </c>
      <c r="C39" s="1" t="s">
        <v>272</v>
      </c>
      <c r="D39" s="1" t="s">
        <v>190</v>
      </c>
      <c r="E39" s="1" t="s">
        <v>181</v>
      </c>
      <c r="F39" s="1" t="s">
        <v>136</v>
      </c>
    </row>
    <row r="40" spans="1:6" x14ac:dyDescent="0.3">
      <c r="A40" s="1" t="s">
        <v>45</v>
      </c>
      <c r="B40" s="1" t="s">
        <v>183</v>
      </c>
      <c r="C40" s="1" t="s">
        <v>407</v>
      </c>
      <c r="D40" s="1" t="s">
        <v>191</v>
      </c>
      <c r="E40" s="1" t="s">
        <v>185</v>
      </c>
    </row>
    <row r="41" spans="1:6" x14ac:dyDescent="0.3">
      <c r="A41" s="1" t="s">
        <v>192</v>
      </c>
      <c r="B41" s="1" t="s">
        <v>193</v>
      </c>
      <c r="C41" s="1" t="s">
        <v>272</v>
      </c>
      <c r="D41" s="1" t="s">
        <v>172</v>
      </c>
      <c r="E41" s="1" t="s">
        <v>143</v>
      </c>
    </row>
    <row r="42" spans="1:6" x14ac:dyDescent="0.3">
      <c r="A42" s="1" t="s">
        <v>194</v>
      </c>
      <c r="B42" s="1" t="s">
        <v>193</v>
      </c>
      <c r="C42" s="1" t="s">
        <v>272</v>
      </c>
      <c r="D42" s="1" t="s">
        <v>178</v>
      </c>
      <c r="E42" s="1" t="s">
        <v>143</v>
      </c>
    </row>
    <row r="43" spans="1:6" x14ac:dyDescent="0.3">
      <c r="A43" s="1" t="s">
        <v>195</v>
      </c>
      <c r="B43" s="1" t="s">
        <v>193</v>
      </c>
      <c r="C43" s="1" t="s">
        <v>272</v>
      </c>
      <c r="D43" s="1" t="s">
        <v>190</v>
      </c>
      <c r="E43" s="1" t="s">
        <v>143</v>
      </c>
    </row>
    <row r="44" spans="1:6" x14ac:dyDescent="0.3">
      <c r="A44" s="1" t="s">
        <v>196</v>
      </c>
      <c r="B44" s="1" t="s">
        <v>193</v>
      </c>
      <c r="C44" s="1" t="s">
        <v>272</v>
      </c>
      <c r="D44" s="1" t="s">
        <v>197</v>
      </c>
      <c r="E44" s="1" t="s">
        <v>143</v>
      </c>
    </row>
    <row r="45" spans="1:6" x14ac:dyDescent="0.3">
      <c r="A45" s="1" t="s">
        <v>46</v>
      </c>
      <c r="B45" s="1" t="s">
        <v>198</v>
      </c>
      <c r="C45" s="1" t="s">
        <v>272</v>
      </c>
      <c r="D45" s="1" t="s">
        <v>172</v>
      </c>
      <c r="E45" s="1" t="s">
        <v>181</v>
      </c>
      <c r="F45" s="1" t="s">
        <v>136</v>
      </c>
    </row>
    <row r="46" spans="1:6" x14ac:dyDescent="0.3">
      <c r="A46" s="1" t="s">
        <v>48</v>
      </c>
      <c r="B46" s="1" t="s">
        <v>198</v>
      </c>
      <c r="C46" s="1" t="s">
        <v>272</v>
      </c>
      <c r="D46" s="1" t="s">
        <v>199</v>
      </c>
      <c r="E46" s="1" t="s">
        <v>200</v>
      </c>
      <c r="F46" s="1" t="s">
        <v>136</v>
      </c>
    </row>
    <row r="47" spans="1:6" x14ac:dyDescent="0.3">
      <c r="A47" s="1" t="s">
        <v>49</v>
      </c>
      <c r="B47" s="1" t="s">
        <v>198</v>
      </c>
      <c r="C47" s="1" t="s">
        <v>272</v>
      </c>
      <c r="D47" s="1" t="s">
        <v>201</v>
      </c>
      <c r="E47" s="1" t="s">
        <v>200</v>
      </c>
      <c r="F47" s="1" t="s">
        <v>136</v>
      </c>
    </row>
    <row r="48" spans="1:6" x14ac:dyDescent="0.3">
      <c r="A48" s="1" t="s">
        <v>202</v>
      </c>
      <c r="B48" s="1" t="s">
        <v>203</v>
      </c>
      <c r="C48" s="1" t="s">
        <v>480</v>
      </c>
      <c r="D48" s="1" t="s">
        <v>204</v>
      </c>
      <c r="E48" s="1" t="s">
        <v>205</v>
      </c>
      <c r="F48" s="1" t="s">
        <v>206</v>
      </c>
    </row>
    <row r="49" spans="1:6" x14ac:dyDescent="0.3">
      <c r="A49" s="1" t="s">
        <v>207</v>
      </c>
      <c r="B49" s="1" t="s">
        <v>203</v>
      </c>
      <c r="C49" s="1" t="s">
        <v>480</v>
      </c>
      <c r="D49" s="1" t="s">
        <v>204</v>
      </c>
      <c r="E49" s="1" t="s">
        <v>208</v>
      </c>
      <c r="F49" s="1" t="s">
        <v>209</v>
      </c>
    </row>
    <row r="50" spans="1:6" x14ac:dyDescent="0.3">
      <c r="A50" s="1" t="s">
        <v>210</v>
      </c>
      <c r="B50" s="1" t="s">
        <v>203</v>
      </c>
      <c r="C50" s="1" t="s">
        <v>480</v>
      </c>
      <c r="D50" s="1" t="s">
        <v>211</v>
      </c>
      <c r="E50" s="1" t="s">
        <v>208</v>
      </c>
    </row>
    <row r="51" spans="1:6" x14ac:dyDescent="0.3">
      <c r="A51" s="1" t="s">
        <v>50</v>
      </c>
      <c r="B51" s="1" t="s">
        <v>837</v>
      </c>
      <c r="C51" s="1" t="s">
        <v>407</v>
      </c>
      <c r="D51" s="1" t="s">
        <v>228</v>
      </c>
      <c r="E51" s="1" t="s">
        <v>205</v>
      </c>
      <c r="F51" s="1" t="s">
        <v>838</v>
      </c>
    </row>
    <row r="52" spans="1:6" x14ac:dyDescent="0.3">
      <c r="A52" s="1" t="s">
        <v>52</v>
      </c>
      <c r="B52" s="1" t="s">
        <v>837</v>
      </c>
      <c r="C52" s="1" t="s">
        <v>407</v>
      </c>
      <c r="D52" s="1" t="s">
        <v>228</v>
      </c>
      <c r="E52" s="1" t="s">
        <v>205</v>
      </c>
      <c r="F52" s="1" t="s">
        <v>839</v>
      </c>
    </row>
    <row r="53" spans="1:6" x14ac:dyDescent="0.3">
      <c r="A53" s="1" t="s">
        <v>53</v>
      </c>
      <c r="B53" s="1" t="s">
        <v>837</v>
      </c>
      <c r="C53" s="1" t="s">
        <v>407</v>
      </c>
      <c r="D53" s="1" t="s">
        <v>172</v>
      </c>
      <c r="E53" s="1" t="s">
        <v>844</v>
      </c>
      <c r="F53" s="1" t="s">
        <v>839</v>
      </c>
    </row>
    <row r="54" spans="1:6" x14ac:dyDescent="0.3">
      <c r="A54" s="1" t="s">
        <v>54</v>
      </c>
      <c r="B54" s="1" t="s">
        <v>837</v>
      </c>
      <c r="C54" s="1" t="s">
        <v>407</v>
      </c>
      <c r="D54" s="1" t="s">
        <v>172</v>
      </c>
      <c r="E54" s="1" t="s">
        <v>844</v>
      </c>
      <c r="F54" s="1" t="s">
        <v>846</v>
      </c>
    </row>
    <row r="55" spans="1:6" x14ac:dyDescent="0.3">
      <c r="A55" s="1" t="s">
        <v>59</v>
      </c>
      <c r="B55" s="1" t="s">
        <v>60</v>
      </c>
      <c r="C55" s="1" t="s">
        <v>873</v>
      </c>
      <c r="D55" s="1" t="s">
        <v>458</v>
      </c>
      <c r="E55" s="1" t="s">
        <v>874</v>
      </c>
      <c r="F55" s="1" t="s">
        <v>875</v>
      </c>
    </row>
    <row r="56" spans="1:6" x14ac:dyDescent="0.3">
      <c r="A56" s="1" t="s">
        <v>61</v>
      </c>
      <c r="B56" s="1" t="s">
        <v>60</v>
      </c>
      <c r="C56" s="1" t="s">
        <v>873</v>
      </c>
      <c r="D56" s="1" t="s">
        <v>458</v>
      </c>
      <c r="E56" s="1" t="s">
        <v>874</v>
      </c>
      <c r="F56" s="1" t="s">
        <v>876</v>
      </c>
    </row>
    <row r="57" spans="1:6" x14ac:dyDescent="0.3">
      <c r="A57" s="1" t="s">
        <v>62</v>
      </c>
      <c r="B57" s="1" t="s">
        <v>60</v>
      </c>
      <c r="C57" s="1" t="s">
        <v>873</v>
      </c>
      <c r="D57" s="1" t="s">
        <v>458</v>
      </c>
      <c r="E57" s="1" t="s">
        <v>874</v>
      </c>
      <c r="F57" s="1" t="s">
        <v>880</v>
      </c>
    </row>
    <row r="58" spans="1:6" x14ac:dyDescent="0.3">
      <c r="A58" s="1" t="s">
        <v>62</v>
      </c>
      <c r="B58" s="1" t="s">
        <v>877</v>
      </c>
      <c r="C58" s="1" t="s">
        <v>273</v>
      </c>
      <c r="D58" s="1" t="s">
        <v>187</v>
      </c>
      <c r="E58" s="1" t="s">
        <v>878</v>
      </c>
      <c r="F58" s="1" t="s">
        <v>879</v>
      </c>
    </row>
    <row r="59" spans="1:6" x14ac:dyDescent="0.3">
      <c r="A59" s="1" t="s">
        <v>66</v>
      </c>
      <c r="B59" s="1" t="s">
        <v>877</v>
      </c>
      <c r="C59" s="1" t="s">
        <v>273</v>
      </c>
      <c r="D59" s="1" t="s">
        <v>190</v>
      </c>
      <c r="E59" s="1" t="s">
        <v>878</v>
      </c>
    </row>
    <row r="60" spans="1:6" x14ac:dyDescent="0.3">
      <c r="A60" s="1" t="s">
        <v>66</v>
      </c>
      <c r="B60" s="1" t="s">
        <v>60</v>
      </c>
      <c r="C60" s="1" t="s">
        <v>873</v>
      </c>
      <c r="D60" s="1" t="s">
        <v>458</v>
      </c>
      <c r="E60" s="1" t="s">
        <v>874</v>
      </c>
      <c r="F60" s="1" t="s">
        <v>882</v>
      </c>
    </row>
    <row r="61" spans="1:6" x14ac:dyDescent="0.3">
      <c r="A61" s="1" t="s">
        <v>212</v>
      </c>
      <c r="B61" s="1" t="s">
        <v>213</v>
      </c>
      <c r="C61" s="1" t="s">
        <v>480</v>
      </c>
      <c r="D61" s="1" t="s">
        <v>187</v>
      </c>
      <c r="E61" s="1" t="s">
        <v>155</v>
      </c>
      <c r="F61" s="1" t="s">
        <v>214</v>
      </c>
    </row>
    <row r="62" spans="1:6" x14ac:dyDescent="0.3">
      <c r="A62" s="1" t="s">
        <v>212</v>
      </c>
      <c r="B62" s="1" t="s">
        <v>217</v>
      </c>
      <c r="C62" s="1" t="s">
        <v>407</v>
      </c>
      <c r="D62" s="1" t="s">
        <v>218</v>
      </c>
      <c r="E62" s="1" t="s">
        <v>155</v>
      </c>
      <c r="F62" s="1" t="s">
        <v>219</v>
      </c>
    </row>
    <row r="63" spans="1:6" x14ac:dyDescent="0.3">
      <c r="A63" s="1" t="s">
        <v>226</v>
      </c>
      <c r="B63" s="1" t="s">
        <v>227</v>
      </c>
      <c r="C63" s="1" t="s">
        <v>480</v>
      </c>
      <c r="D63" s="1" t="s">
        <v>228</v>
      </c>
      <c r="E63" s="1" t="s">
        <v>229</v>
      </c>
      <c r="F63" s="1" t="s">
        <v>230</v>
      </c>
    </row>
    <row r="64" spans="1:6" x14ac:dyDescent="0.3">
      <c r="A64" s="1" t="s">
        <v>231</v>
      </c>
      <c r="B64" s="1" t="s">
        <v>232</v>
      </c>
      <c r="C64" s="1" t="s">
        <v>272</v>
      </c>
      <c r="D64" s="1" t="s">
        <v>172</v>
      </c>
      <c r="E64" s="1" t="s">
        <v>233</v>
      </c>
      <c r="F64" s="1" t="s">
        <v>234</v>
      </c>
    </row>
    <row r="65" spans="1:6" x14ac:dyDescent="0.3">
      <c r="A65" s="1" t="s">
        <v>235</v>
      </c>
      <c r="B65" s="1" t="s">
        <v>232</v>
      </c>
      <c r="C65" s="1" t="s">
        <v>272</v>
      </c>
      <c r="D65" s="1" t="s">
        <v>187</v>
      </c>
      <c r="E65" s="1" t="s">
        <v>233</v>
      </c>
    </row>
    <row r="66" spans="1:6" x14ac:dyDescent="0.3">
      <c r="A66" s="1" t="s">
        <v>236</v>
      </c>
      <c r="B66" s="1" t="s">
        <v>232</v>
      </c>
      <c r="C66" s="1" t="s">
        <v>272</v>
      </c>
      <c r="D66" s="1" t="s">
        <v>237</v>
      </c>
      <c r="E66" s="1" t="s">
        <v>233</v>
      </c>
      <c r="F66" s="1" t="s">
        <v>238</v>
      </c>
    </row>
    <row r="67" spans="1:6" x14ac:dyDescent="0.3">
      <c r="A67" s="1" t="s">
        <v>240</v>
      </c>
      <c r="B67" s="1" t="s">
        <v>232</v>
      </c>
      <c r="C67" s="1" t="s">
        <v>272</v>
      </c>
      <c r="D67" s="1" t="s">
        <v>197</v>
      </c>
      <c r="E67" s="1" t="s">
        <v>233</v>
      </c>
    </row>
    <row r="68" spans="1:6" x14ac:dyDescent="0.3">
      <c r="A68" s="1" t="s">
        <v>241</v>
      </c>
      <c r="B68" s="1" t="s">
        <v>242</v>
      </c>
      <c r="C68" s="1" t="s">
        <v>480</v>
      </c>
      <c r="D68" s="1" t="s">
        <v>146</v>
      </c>
      <c r="E68" s="1" t="s">
        <v>132</v>
      </c>
      <c r="F68" s="1" t="s">
        <v>243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8886-3E38-446A-BCFD-548A8CBF85A3}">
  <dimension ref="A1:I220"/>
  <sheetViews>
    <sheetView topLeftCell="A51" workbookViewId="0">
      <selection activeCell="M28" sqref="M28"/>
    </sheetView>
  </sheetViews>
  <sheetFormatPr defaultRowHeight="16.5" x14ac:dyDescent="0.3"/>
  <cols>
    <col min="1" max="1" width="31.7109375" style="1" bestFit="1" customWidth="1"/>
    <col min="2" max="2" width="16.7109375" style="1" bestFit="1" customWidth="1"/>
    <col min="3" max="3" width="54.5703125" style="1" bestFit="1" customWidth="1"/>
    <col min="4" max="4" width="38.42578125" style="1" bestFit="1" customWidth="1"/>
    <col min="5" max="5" width="30.42578125" style="1" bestFit="1" customWidth="1"/>
    <col min="6" max="6" width="68.85546875" style="1" bestFit="1" customWidth="1"/>
    <col min="7" max="7" width="9.140625" style="1"/>
    <col min="8" max="8" width="13.7109375" style="1" bestFit="1" customWidth="1"/>
    <col min="9" max="16384" width="9.140625" style="1"/>
  </cols>
  <sheetData>
    <row r="1" spans="1:9" x14ac:dyDescent="0.3">
      <c r="A1" s="4" t="s">
        <v>118</v>
      </c>
      <c r="B1" s="4" t="s">
        <v>266</v>
      </c>
      <c r="C1" s="4" t="s">
        <v>270</v>
      </c>
      <c r="D1" s="4" t="s">
        <v>119</v>
      </c>
      <c r="E1" s="4" t="s">
        <v>120</v>
      </c>
      <c r="F1" s="4" t="s">
        <v>268</v>
      </c>
      <c r="G1" s="5"/>
      <c r="H1" s="5"/>
      <c r="I1" s="5"/>
    </row>
    <row r="2" spans="1:9" x14ac:dyDescent="0.3">
      <c r="A2" s="5" t="s">
        <v>124</v>
      </c>
      <c r="B2" s="5" t="s">
        <v>271</v>
      </c>
      <c r="C2" s="5" t="s">
        <v>998</v>
      </c>
      <c r="D2" s="5" t="s">
        <v>276</v>
      </c>
      <c r="E2" s="5" t="s">
        <v>273</v>
      </c>
      <c r="F2" s="5" t="s">
        <v>999</v>
      </c>
      <c r="G2" s="5"/>
      <c r="H2" s="5"/>
      <c r="I2" s="5"/>
    </row>
    <row r="3" spans="1:9" x14ac:dyDescent="0.3">
      <c r="A3" s="1" t="s">
        <v>269</v>
      </c>
      <c r="B3" s="1" t="s">
        <v>271</v>
      </c>
      <c r="C3" s="1" t="s">
        <v>272</v>
      </c>
      <c r="D3" s="1">
        <v>10</v>
      </c>
      <c r="E3" s="1" t="s">
        <v>273</v>
      </c>
      <c r="F3" s="1" t="s">
        <v>274</v>
      </c>
      <c r="G3" s="5"/>
      <c r="I3" s="5"/>
    </row>
    <row r="4" spans="1:9" x14ac:dyDescent="0.3">
      <c r="A4" s="1" t="s">
        <v>275</v>
      </c>
      <c r="B4" s="1" t="s">
        <v>271</v>
      </c>
      <c r="C4" s="1" t="s">
        <v>272</v>
      </c>
      <c r="D4" s="1" t="s">
        <v>276</v>
      </c>
      <c r="E4" s="1" t="s">
        <v>273</v>
      </c>
      <c r="F4" s="1" t="s">
        <v>274</v>
      </c>
    </row>
    <row r="5" spans="1:9" x14ac:dyDescent="0.3">
      <c r="A5" s="1" t="s">
        <v>287</v>
      </c>
      <c r="B5" s="1" t="s">
        <v>271</v>
      </c>
      <c r="C5" s="1" t="s">
        <v>294</v>
      </c>
      <c r="D5" s="1" t="s">
        <v>204</v>
      </c>
      <c r="E5" s="1" t="s">
        <v>295</v>
      </c>
      <c r="F5" s="1" t="s">
        <v>296</v>
      </c>
    </row>
    <row r="6" spans="1:9" x14ac:dyDescent="0.3">
      <c r="A6" s="1" t="s">
        <v>299</v>
      </c>
      <c r="B6" s="1" t="s">
        <v>273</v>
      </c>
      <c r="C6" s="1" t="s">
        <v>300</v>
      </c>
      <c r="D6" s="1" t="s">
        <v>301</v>
      </c>
      <c r="E6" s="1" t="s">
        <v>273</v>
      </c>
      <c r="F6" s="1" t="s">
        <v>302</v>
      </c>
    </row>
    <row r="7" spans="1:9" x14ac:dyDescent="0.3">
      <c r="A7" s="1" t="s">
        <v>327</v>
      </c>
      <c r="B7" s="1" t="s">
        <v>328</v>
      </c>
      <c r="C7" s="1" t="s">
        <v>103</v>
      </c>
      <c r="D7" s="1" t="s">
        <v>204</v>
      </c>
      <c r="E7" s="1" t="s">
        <v>329</v>
      </c>
      <c r="F7" s="1" t="s">
        <v>330</v>
      </c>
    </row>
    <row r="8" spans="1:9" x14ac:dyDescent="0.3">
      <c r="A8" s="1" t="s">
        <v>331</v>
      </c>
      <c r="B8" s="1" t="s">
        <v>328</v>
      </c>
      <c r="C8" s="1" t="s">
        <v>103</v>
      </c>
      <c r="D8" s="1" t="s">
        <v>211</v>
      </c>
      <c r="E8" s="1" t="s">
        <v>329</v>
      </c>
    </row>
    <row r="9" spans="1:9" x14ac:dyDescent="0.3">
      <c r="A9" s="1" t="s">
        <v>331</v>
      </c>
      <c r="B9" s="1" t="s">
        <v>271</v>
      </c>
      <c r="C9" s="1" t="s">
        <v>332</v>
      </c>
      <c r="D9" s="1" t="s">
        <v>333</v>
      </c>
      <c r="E9" s="1" t="s">
        <v>273</v>
      </c>
      <c r="F9" s="1" t="s">
        <v>334</v>
      </c>
    </row>
    <row r="10" spans="1:9" x14ac:dyDescent="0.3">
      <c r="A10" s="1" t="s">
        <v>335</v>
      </c>
      <c r="B10" s="1" t="s">
        <v>328</v>
      </c>
      <c r="C10" s="1" t="s">
        <v>103</v>
      </c>
      <c r="D10" s="1" t="s">
        <v>336</v>
      </c>
      <c r="E10" s="1" t="s">
        <v>329</v>
      </c>
    </row>
    <row r="11" spans="1:9" x14ac:dyDescent="0.3">
      <c r="A11" s="1" t="s">
        <v>338</v>
      </c>
      <c r="B11" s="1" t="s">
        <v>328</v>
      </c>
      <c r="C11" s="1" t="s">
        <v>103</v>
      </c>
      <c r="D11" s="1" t="s">
        <v>148</v>
      </c>
      <c r="E11" s="1" t="s">
        <v>329</v>
      </c>
    </row>
    <row r="12" spans="1:9" x14ac:dyDescent="0.3">
      <c r="A12" s="1" t="s">
        <v>338</v>
      </c>
      <c r="B12" s="1" t="s">
        <v>271</v>
      </c>
      <c r="C12" s="1" t="s">
        <v>332</v>
      </c>
      <c r="D12" s="1" t="s">
        <v>339</v>
      </c>
      <c r="E12" s="1" t="s">
        <v>273</v>
      </c>
      <c r="F12" s="1" t="s">
        <v>340</v>
      </c>
    </row>
    <row r="13" spans="1:9" x14ac:dyDescent="0.3">
      <c r="A13" s="1" t="s">
        <v>344</v>
      </c>
      <c r="B13" s="1" t="s">
        <v>271</v>
      </c>
      <c r="C13" s="1" t="s">
        <v>347</v>
      </c>
      <c r="D13" s="1" t="s">
        <v>346</v>
      </c>
      <c r="E13" s="1" t="s">
        <v>155</v>
      </c>
      <c r="F13" s="1" t="s">
        <v>348</v>
      </c>
    </row>
    <row r="14" spans="1:9" x14ac:dyDescent="0.3">
      <c r="A14" s="1" t="s">
        <v>362</v>
      </c>
      <c r="B14" s="1" t="s">
        <v>271</v>
      </c>
      <c r="C14" s="1" t="s">
        <v>300</v>
      </c>
      <c r="D14" s="1" t="s">
        <v>276</v>
      </c>
      <c r="E14" s="1" t="s">
        <v>273</v>
      </c>
      <c r="F14" s="1" t="s">
        <v>365</v>
      </c>
    </row>
    <row r="15" spans="1:9" x14ac:dyDescent="0.3">
      <c r="A15" s="1" t="s">
        <v>375</v>
      </c>
      <c r="B15" s="1" t="s">
        <v>271</v>
      </c>
      <c r="C15" s="1" t="s">
        <v>376</v>
      </c>
      <c r="D15" s="1" t="s">
        <v>377</v>
      </c>
      <c r="E15" s="1" t="s">
        <v>273</v>
      </c>
      <c r="F15" s="1" t="s">
        <v>378</v>
      </c>
    </row>
    <row r="16" spans="1:9" x14ac:dyDescent="0.3">
      <c r="A16" s="1" t="s">
        <v>380</v>
      </c>
      <c r="B16" s="1" t="s">
        <v>271</v>
      </c>
      <c r="C16" s="1" t="s">
        <v>376</v>
      </c>
      <c r="D16" s="1" t="s">
        <v>381</v>
      </c>
      <c r="E16" s="1" t="s">
        <v>273</v>
      </c>
      <c r="F16" s="1" t="s">
        <v>378</v>
      </c>
    </row>
    <row r="17" spans="1:6" x14ac:dyDescent="0.3">
      <c r="A17" s="1" t="s">
        <v>384</v>
      </c>
      <c r="B17" s="1" t="s">
        <v>271</v>
      </c>
      <c r="C17" s="1" t="s">
        <v>376</v>
      </c>
      <c r="D17" s="1" t="s">
        <v>385</v>
      </c>
      <c r="E17" s="1" t="s">
        <v>273</v>
      </c>
      <c r="F17" s="1" t="s">
        <v>378</v>
      </c>
    </row>
    <row r="18" spans="1:6" x14ac:dyDescent="0.3">
      <c r="A18" s="1" t="s">
        <v>386</v>
      </c>
      <c r="B18" s="1" t="s">
        <v>273</v>
      </c>
      <c r="C18" s="1" t="s">
        <v>300</v>
      </c>
      <c r="D18" s="1" t="s">
        <v>387</v>
      </c>
      <c r="E18" s="1" t="s">
        <v>273</v>
      </c>
      <c r="F18" s="1" t="s">
        <v>388</v>
      </c>
    </row>
    <row r="19" spans="1:6" x14ac:dyDescent="0.3">
      <c r="A19" s="1" t="s">
        <v>389</v>
      </c>
      <c r="B19" s="1" t="s">
        <v>273</v>
      </c>
      <c r="C19" s="1" t="s">
        <v>300</v>
      </c>
      <c r="D19" s="1" t="s">
        <v>17</v>
      </c>
      <c r="E19" s="1" t="s">
        <v>273</v>
      </c>
      <c r="F19" s="1" t="s">
        <v>390</v>
      </c>
    </row>
    <row r="20" spans="1:6" x14ac:dyDescent="0.3">
      <c r="A20" s="1" t="s">
        <v>389</v>
      </c>
      <c r="B20" s="1" t="s">
        <v>271</v>
      </c>
      <c r="C20" s="1" t="s">
        <v>376</v>
      </c>
      <c r="D20" s="1">
        <v>10</v>
      </c>
      <c r="E20" s="1" t="s">
        <v>273</v>
      </c>
    </row>
    <row r="21" spans="1:6" x14ac:dyDescent="0.3">
      <c r="A21" s="1" t="s">
        <v>393</v>
      </c>
      <c r="B21" s="1" t="s">
        <v>271</v>
      </c>
      <c r="C21" s="1" t="s">
        <v>376</v>
      </c>
      <c r="D21" s="1">
        <v>20</v>
      </c>
      <c r="E21" s="1" t="s">
        <v>273</v>
      </c>
    </row>
    <row r="22" spans="1:6" x14ac:dyDescent="0.3">
      <c r="A22" s="1" t="s">
        <v>395</v>
      </c>
      <c r="B22" s="1" t="s">
        <v>271</v>
      </c>
      <c r="C22" s="1" t="s">
        <v>396</v>
      </c>
      <c r="D22" s="1" t="s">
        <v>333</v>
      </c>
      <c r="E22" s="1" t="s">
        <v>273</v>
      </c>
    </row>
    <row r="23" spans="1:6" x14ac:dyDescent="0.3">
      <c r="A23" s="1" t="s">
        <v>398</v>
      </c>
      <c r="B23" s="1" t="s">
        <v>271</v>
      </c>
      <c r="C23" s="1" t="s">
        <v>396</v>
      </c>
      <c r="D23" s="1" t="s">
        <v>397</v>
      </c>
      <c r="E23" s="1" t="s">
        <v>273</v>
      </c>
    </row>
    <row r="24" spans="1:6" x14ac:dyDescent="0.3">
      <c r="A24" s="1" t="s">
        <v>26</v>
      </c>
      <c r="B24" s="1" t="s">
        <v>271</v>
      </c>
      <c r="C24" s="1" t="s">
        <v>396</v>
      </c>
      <c r="D24" s="1" t="s">
        <v>399</v>
      </c>
      <c r="E24" s="1" t="s">
        <v>273</v>
      </c>
    </row>
    <row r="25" spans="1:6" x14ac:dyDescent="0.3">
      <c r="A25" s="1" t="s">
        <v>401</v>
      </c>
      <c r="B25" s="1" t="s">
        <v>271</v>
      </c>
      <c r="C25" s="1" t="s">
        <v>396</v>
      </c>
      <c r="D25" s="1" t="s">
        <v>402</v>
      </c>
      <c r="E25" s="1" t="s">
        <v>273</v>
      </c>
    </row>
    <row r="26" spans="1:6" x14ac:dyDescent="0.3">
      <c r="A26" s="1" t="s">
        <v>27</v>
      </c>
      <c r="B26" s="1" t="s">
        <v>271</v>
      </c>
      <c r="C26" s="1" t="s">
        <v>404</v>
      </c>
      <c r="D26" s="1" t="s">
        <v>204</v>
      </c>
      <c r="E26" s="1" t="s">
        <v>405</v>
      </c>
      <c r="F26" s="1" t="s">
        <v>406</v>
      </c>
    </row>
    <row r="27" spans="1:6" x14ac:dyDescent="0.3">
      <c r="A27" s="1" t="s">
        <v>27</v>
      </c>
      <c r="B27" s="1" t="s">
        <v>271</v>
      </c>
      <c r="C27" s="1" t="s">
        <v>407</v>
      </c>
      <c r="D27" s="1" t="s">
        <v>228</v>
      </c>
      <c r="E27" s="1" t="s">
        <v>405</v>
      </c>
      <c r="F27" s="1" t="s">
        <v>408</v>
      </c>
    </row>
    <row r="28" spans="1:6" x14ac:dyDescent="0.3">
      <c r="A28" s="1" t="s">
        <v>409</v>
      </c>
      <c r="B28" s="1" t="s">
        <v>273</v>
      </c>
      <c r="C28" s="1" t="s">
        <v>410</v>
      </c>
      <c r="D28" s="1" t="s">
        <v>17</v>
      </c>
      <c r="E28" s="1" t="s">
        <v>273</v>
      </c>
      <c r="F28" s="1" t="s">
        <v>411</v>
      </c>
    </row>
    <row r="29" spans="1:6" x14ac:dyDescent="0.3">
      <c r="A29" s="1" t="s">
        <v>409</v>
      </c>
      <c r="B29" s="1" t="s">
        <v>271</v>
      </c>
      <c r="C29" s="1" t="s">
        <v>407</v>
      </c>
      <c r="D29" s="1" t="s">
        <v>172</v>
      </c>
      <c r="E29" s="1" t="s">
        <v>405</v>
      </c>
      <c r="F29" s="1" t="s">
        <v>414</v>
      </c>
    </row>
    <row r="30" spans="1:6" x14ac:dyDescent="0.3">
      <c r="A30" s="1" t="s">
        <v>415</v>
      </c>
      <c r="B30" s="1" t="s">
        <v>328</v>
      </c>
      <c r="C30" s="1" t="s">
        <v>103</v>
      </c>
      <c r="D30" s="1" t="s">
        <v>416</v>
      </c>
      <c r="E30" s="1" t="s">
        <v>417</v>
      </c>
    </row>
    <row r="31" spans="1:6" x14ac:dyDescent="0.3">
      <c r="A31" s="1" t="s">
        <v>420</v>
      </c>
      <c r="B31" s="1" t="s">
        <v>328</v>
      </c>
      <c r="C31" s="1" t="s">
        <v>103</v>
      </c>
      <c r="D31" s="1" t="s">
        <v>421</v>
      </c>
      <c r="E31" s="1" t="s">
        <v>417</v>
      </c>
    </row>
    <row r="32" spans="1:6" x14ac:dyDescent="0.3">
      <c r="A32" s="1" t="s">
        <v>422</v>
      </c>
      <c r="B32" s="1" t="s">
        <v>328</v>
      </c>
      <c r="C32" s="1" t="s">
        <v>103</v>
      </c>
      <c r="D32" s="1" t="s">
        <v>121</v>
      </c>
      <c r="E32" s="1" t="s">
        <v>417</v>
      </c>
    </row>
    <row r="33" spans="1:6" x14ac:dyDescent="0.3">
      <c r="A33" s="1" t="s">
        <v>424</v>
      </c>
      <c r="B33" s="1" t="s">
        <v>271</v>
      </c>
      <c r="C33" s="1" t="s">
        <v>407</v>
      </c>
      <c r="D33" s="1" t="s">
        <v>427</v>
      </c>
      <c r="E33" s="1" t="s">
        <v>273</v>
      </c>
      <c r="F33" s="1" t="s">
        <v>428</v>
      </c>
    </row>
    <row r="34" spans="1:6" x14ac:dyDescent="0.3">
      <c r="A34" s="1" t="s">
        <v>432</v>
      </c>
      <c r="B34" s="1" t="s">
        <v>271</v>
      </c>
      <c r="C34" s="1" t="s">
        <v>433</v>
      </c>
      <c r="D34" s="1">
        <v>20</v>
      </c>
      <c r="E34" s="1" t="s">
        <v>273</v>
      </c>
      <c r="F34" s="1" t="s">
        <v>434</v>
      </c>
    </row>
    <row r="35" spans="1:6" x14ac:dyDescent="0.3">
      <c r="A35" s="1" t="s">
        <v>95</v>
      </c>
      <c r="B35" s="1" t="s">
        <v>328</v>
      </c>
      <c r="C35" s="1" t="s">
        <v>103</v>
      </c>
      <c r="D35" s="1" t="s">
        <v>416</v>
      </c>
      <c r="E35" s="1" t="s">
        <v>444</v>
      </c>
    </row>
    <row r="36" spans="1:6" x14ac:dyDescent="0.3">
      <c r="A36" s="1" t="s">
        <v>95</v>
      </c>
      <c r="B36" s="1" t="s">
        <v>271</v>
      </c>
      <c r="C36" s="1" t="s">
        <v>404</v>
      </c>
      <c r="D36" s="1">
        <v>2</v>
      </c>
      <c r="E36" s="1" t="s">
        <v>273</v>
      </c>
      <c r="F36" s="1" t="s">
        <v>445</v>
      </c>
    </row>
    <row r="37" spans="1:6" x14ac:dyDescent="0.3">
      <c r="A37" s="1" t="s">
        <v>446</v>
      </c>
      <c r="B37" s="1" t="s">
        <v>328</v>
      </c>
      <c r="C37" s="1" t="s">
        <v>103</v>
      </c>
      <c r="D37" s="1" t="s">
        <v>421</v>
      </c>
      <c r="E37" s="1" t="s">
        <v>444</v>
      </c>
    </row>
    <row r="38" spans="1:6" x14ac:dyDescent="0.3">
      <c r="A38" s="1" t="s">
        <v>447</v>
      </c>
      <c r="B38" s="1" t="s">
        <v>328</v>
      </c>
      <c r="C38" s="1" t="s">
        <v>103</v>
      </c>
      <c r="D38" s="1" t="s">
        <v>448</v>
      </c>
      <c r="E38" s="1" t="s">
        <v>444</v>
      </c>
    </row>
    <row r="39" spans="1:6" x14ac:dyDescent="0.3">
      <c r="A39" s="1" t="s">
        <v>449</v>
      </c>
      <c r="B39" s="1" t="s">
        <v>271</v>
      </c>
      <c r="C39" s="1" t="s">
        <v>300</v>
      </c>
      <c r="D39" s="1" t="s">
        <v>450</v>
      </c>
      <c r="E39" s="1" t="s">
        <v>273</v>
      </c>
      <c r="F39" s="1" t="s">
        <v>451</v>
      </c>
    </row>
    <row r="40" spans="1:6" x14ac:dyDescent="0.3">
      <c r="A40" s="1" t="s">
        <v>453</v>
      </c>
      <c r="B40" s="1" t="s">
        <v>271</v>
      </c>
      <c r="C40" s="1" t="s">
        <v>300</v>
      </c>
      <c r="D40" s="1" t="s">
        <v>454</v>
      </c>
      <c r="E40" s="1" t="s">
        <v>273</v>
      </c>
      <c r="F40" s="1" t="s">
        <v>97</v>
      </c>
    </row>
    <row r="41" spans="1:6" x14ac:dyDescent="0.3">
      <c r="A41" s="1" t="s">
        <v>455</v>
      </c>
      <c r="B41" s="1" t="s">
        <v>271</v>
      </c>
      <c r="C41" s="1" t="s">
        <v>300</v>
      </c>
      <c r="D41" s="1" t="s">
        <v>456</v>
      </c>
      <c r="E41" s="1" t="s">
        <v>273</v>
      </c>
    </row>
    <row r="42" spans="1:6" x14ac:dyDescent="0.3">
      <c r="A42" s="1" t="s">
        <v>30</v>
      </c>
      <c r="B42" s="1" t="s">
        <v>328</v>
      </c>
      <c r="C42" s="1" t="s">
        <v>457</v>
      </c>
      <c r="D42" s="1" t="s">
        <v>421</v>
      </c>
      <c r="E42" s="1" t="s">
        <v>458</v>
      </c>
    </row>
    <row r="43" spans="1:6" x14ac:dyDescent="0.3">
      <c r="A43" s="1" t="s">
        <v>30</v>
      </c>
      <c r="B43" s="1" t="s">
        <v>271</v>
      </c>
      <c r="C43" s="1" t="s">
        <v>407</v>
      </c>
      <c r="D43" s="1">
        <v>15</v>
      </c>
      <c r="E43" s="1" t="s">
        <v>273</v>
      </c>
      <c r="F43" s="1" t="s">
        <v>459</v>
      </c>
    </row>
    <row r="44" spans="1:6" x14ac:dyDescent="0.3">
      <c r="A44" s="1" t="s">
        <v>460</v>
      </c>
      <c r="B44" s="1" t="s">
        <v>328</v>
      </c>
      <c r="C44" s="1" t="s">
        <v>457</v>
      </c>
      <c r="D44" s="1" t="s">
        <v>448</v>
      </c>
      <c r="E44" s="1" t="s">
        <v>273</v>
      </c>
    </row>
    <row r="45" spans="1:6" x14ac:dyDescent="0.3">
      <c r="A45" s="1" t="s">
        <v>461</v>
      </c>
      <c r="B45" s="1" t="s">
        <v>328</v>
      </c>
      <c r="C45" s="1" t="s">
        <v>457</v>
      </c>
      <c r="D45" s="1" t="s">
        <v>131</v>
      </c>
      <c r="E45" s="1" t="s">
        <v>273</v>
      </c>
    </row>
    <row r="46" spans="1:6" x14ac:dyDescent="0.3">
      <c r="A46" s="1" t="s">
        <v>462</v>
      </c>
      <c r="B46" s="1" t="s">
        <v>328</v>
      </c>
      <c r="C46" s="1" t="s">
        <v>457</v>
      </c>
      <c r="D46" s="1" t="s">
        <v>126</v>
      </c>
      <c r="E46" s="1" t="s">
        <v>273</v>
      </c>
    </row>
    <row r="47" spans="1:6" x14ac:dyDescent="0.3">
      <c r="A47" s="1" t="s">
        <v>462</v>
      </c>
      <c r="B47" s="1" t="s">
        <v>271</v>
      </c>
      <c r="C47" s="1" t="s">
        <v>433</v>
      </c>
      <c r="D47" s="1" t="s">
        <v>276</v>
      </c>
      <c r="E47" s="1" t="s">
        <v>273</v>
      </c>
    </row>
    <row r="48" spans="1:6" x14ac:dyDescent="0.3">
      <c r="A48" s="1" t="s">
        <v>463</v>
      </c>
      <c r="B48" s="1" t="s">
        <v>271</v>
      </c>
      <c r="C48" s="1" t="s">
        <v>407</v>
      </c>
      <c r="D48" s="1" t="s">
        <v>276</v>
      </c>
      <c r="E48" s="1" t="s">
        <v>273</v>
      </c>
      <c r="F48" s="1" t="s">
        <v>464</v>
      </c>
    </row>
    <row r="49" spans="1:6" x14ac:dyDescent="0.3">
      <c r="A49" s="1" t="s">
        <v>463</v>
      </c>
      <c r="B49" s="1" t="s">
        <v>271</v>
      </c>
      <c r="C49" s="1" t="s">
        <v>407</v>
      </c>
      <c r="D49" s="1" t="s">
        <v>154</v>
      </c>
      <c r="E49" s="1" t="s">
        <v>205</v>
      </c>
      <c r="F49" s="1" t="s">
        <v>465</v>
      </c>
    </row>
    <row r="50" spans="1:6" x14ac:dyDescent="0.3">
      <c r="A50" s="1" t="s">
        <v>471</v>
      </c>
      <c r="B50" s="1" t="s">
        <v>271</v>
      </c>
      <c r="C50" s="1" t="s">
        <v>407</v>
      </c>
      <c r="D50" s="1" t="s">
        <v>211</v>
      </c>
      <c r="E50" s="1" t="s">
        <v>205</v>
      </c>
      <c r="F50" s="1" t="s">
        <v>465</v>
      </c>
    </row>
    <row r="51" spans="1:6" x14ac:dyDescent="0.3">
      <c r="A51" s="1" t="s">
        <v>472</v>
      </c>
      <c r="B51" s="1" t="s">
        <v>271</v>
      </c>
      <c r="C51" s="1" t="s">
        <v>473</v>
      </c>
      <c r="D51" s="1" t="s">
        <v>146</v>
      </c>
      <c r="E51" s="1" t="s">
        <v>205</v>
      </c>
      <c r="F51" s="1" t="s">
        <v>465</v>
      </c>
    </row>
    <row r="52" spans="1:6" x14ac:dyDescent="0.3">
      <c r="A52" s="1" t="s">
        <v>474</v>
      </c>
      <c r="B52" s="1" t="s">
        <v>271</v>
      </c>
      <c r="C52" s="1" t="s">
        <v>473</v>
      </c>
      <c r="D52" s="1" t="s">
        <v>148</v>
      </c>
      <c r="E52" s="1" t="s">
        <v>205</v>
      </c>
      <c r="F52" s="1" t="s">
        <v>465</v>
      </c>
    </row>
    <row r="53" spans="1:6" x14ac:dyDescent="0.3">
      <c r="A53" s="1" t="s">
        <v>475</v>
      </c>
      <c r="B53" s="1" t="s">
        <v>328</v>
      </c>
      <c r="C53" s="1" t="s">
        <v>103</v>
      </c>
      <c r="D53" s="1" t="s">
        <v>476</v>
      </c>
      <c r="E53" s="1" t="s">
        <v>444</v>
      </c>
    </row>
    <row r="54" spans="1:6" x14ac:dyDescent="0.3">
      <c r="A54" s="1" t="s">
        <v>475</v>
      </c>
      <c r="B54" s="1" t="s">
        <v>271</v>
      </c>
      <c r="C54" s="1" t="s">
        <v>103</v>
      </c>
      <c r="D54" s="1" t="s">
        <v>477</v>
      </c>
      <c r="E54" s="1" t="s">
        <v>273</v>
      </c>
    </row>
    <row r="55" spans="1:6" x14ac:dyDescent="0.3">
      <c r="A55" s="1" t="s">
        <v>475</v>
      </c>
      <c r="B55" s="1" t="s">
        <v>271</v>
      </c>
      <c r="C55" s="1" t="s">
        <v>404</v>
      </c>
      <c r="D55" s="1" t="s">
        <v>478</v>
      </c>
      <c r="E55" s="1" t="s">
        <v>273</v>
      </c>
      <c r="F55" s="1" t="s">
        <v>479</v>
      </c>
    </row>
    <row r="56" spans="1:6" x14ac:dyDescent="0.3">
      <c r="A56" s="1" t="s">
        <v>484</v>
      </c>
      <c r="B56" s="1" t="s">
        <v>271</v>
      </c>
      <c r="C56" s="1" t="s">
        <v>103</v>
      </c>
      <c r="D56" s="1" t="s">
        <v>485</v>
      </c>
      <c r="E56" s="1" t="s">
        <v>273</v>
      </c>
    </row>
    <row r="57" spans="1:6" x14ac:dyDescent="0.3">
      <c r="A57" s="1" t="s">
        <v>484</v>
      </c>
      <c r="B57" s="1" t="s">
        <v>271</v>
      </c>
      <c r="C57" s="1" t="s">
        <v>404</v>
      </c>
      <c r="D57" s="1" t="s">
        <v>486</v>
      </c>
      <c r="E57" s="1" t="s">
        <v>273</v>
      </c>
      <c r="F57" s="1" t="s">
        <v>487</v>
      </c>
    </row>
    <row r="58" spans="1:6" x14ac:dyDescent="0.3">
      <c r="A58" s="1" t="s">
        <v>484</v>
      </c>
      <c r="B58" s="1" t="s">
        <v>271</v>
      </c>
      <c r="C58" s="1" t="s">
        <v>404</v>
      </c>
      <c r="D58" s="1">
        <v>10</v>
      </c>
      <c r="E58" s="1" t="s">
        <v>273</v>
      </c>
      <c r="F58" s="1" t="s">
        <v>489</v>
      </c>
    </row>
    <row r="59" spans="1:6" x14ac:dyDescent="0.3">
      <c r="A59" s="1" t="s">
        <v>484</v>
      </c>
      <c r="B59" s="1" t="s">
        <v>271</v>
      </c>
      <c r="C59" s="1" t="s">
        <v>404</v>
      </c>
      <c r="D59" s="1">
        <v>20</v>
      </c>
      <c r="E59" s="1" t="s">
        <v>273</v>
      </c>
      <c r="F59" s="1" t="s">
        <v>490</v>
      </c>
    </row>
    <row r="60" spans="1:6" x14ac:dyDescent="0.3">
      <c r="A60" s="1" t="s">
        <v>484</v>
      </c>
      <c r="B60" s="1" t="s">
        <v>271</v>
      </c>
      <c r="C60" s="1" t="s">
        <v>404</v>
      </c>
      <c r="D60" s="1">
        <v>30</v>
      </c>
      <c r="E60" s="1" t="s">
        <v>273</v>
      </c>
      <c r="F60" s="1" t="s">
        <v>491</v>
      </c>
    </row>
    <row r="61" spans="1:6" x14ac:dyDescent="0.3">
      <c r="A61" s="1" t="s">
        <v>488</v>
      </c>
      <c r="B61" s="1" t="s">
        <v>271</v>
      </c>
      <c r="C61" s="1" t="s">
        <v>404</v>
      </c>
      <c r="D61" s="1">
        <v>15</v>
      </c>
      <c r="E61" s="1" t="s">
        <v>273</v>
      </c>
      <c r="F61" s="1" t="s">
        <v>489</v>
      </c>
    </row>
    <row r="62" spans="1:6" x14ac:dyDescent="0.3">
      <c r="A62" s="1" t="s">
        <v>488</v>
      </c>
      <c r="B62" s="1" t="s">
        <v>271</v>
      </c>
      <c r="C62" s="1" t="s">
        <v>404</v>
      </c>
      <c r="D62" s="1">
        <v>30</v>
      </c>
      <c r="E62" s="1" t="s">
        <v>273</v>
      </c>
      <c r="F62" s="1" t="s">
        <v>490</v>
      </c>
    </row>
    <row r="63" spans="1:6" x14ac:dyDescent="0.3">
      <c r="A63" s="1" t="s">
        <v>488</v>
      </c>
      <c r="B63" s="1" t="s">
        <v>271</v>
      </c>
      <c r="C63" s="1" t="s">
        <v>404</v>
      </c>
      <c r="D63" s="1">
        <v>45</v>
      </c>
      <c r="E63" s="1" t="s">
        <v>273</v>
      </c>
      <c r="F63" s="1" t="s">
        <v>491</v>
      </c>
    </row>
    <row r="64" spans="1:6" x14ac:dyDescent="0.3">
      <c r="A64" s="1" t="s">
        <v>488</v>
      </c>
      <c r="B64" s="1" t="s">
        <v>328</v>
      </c>
      <c r="C64" s="1" t="s">
        <v>103</v>
      </c>
      <c r="D64" s="1" t="s">
        <v>492</v>
      </c>
      <c r="E64" s="1" t="s">
        <v>273</v>
      </c>
      <c r="F64" s="1" t="s">
        <v>490</v>
      </c>
    </row>
    <row r="65" spans="1:6" x14ac:dyDescent="0.3">
      <c r="A65" s="1" t="s">
        <v>488</v>
      </c>
      <c r="B65" s="1" t="s">
        <v>328</v>
      </c>
      <c r="C65" s="1" t="s">
        <v>103</v>
      </c>
      <c r="D65" s="1" t="s">
        <v>493</v>
      </c>
      <c r="E65" s="1" t="s">
        <v>273</v>
      </c>
      <c r="F65" s="1" t="s">
        <v>491</v>
      </c>
    </row>
    <row r="66" spans="1:6" x14ac:dyDescent="0.3">
      <c r="A66" s="1" t="s">
        <v>494</v>
      </c>
      <c r="B66" s="1" t="s">
        <v>271</v>
      </c>
      <c r="C66" s="1" t="s">
        <v>404</v>
      </c>
      <c r="D66" s="1">
        <v>30</v>
      </c>
      <c r="E66" s="1" t="s">
        <v>273</v>
      </c>
      <c r="F66" s="1" t="s">
        <v>489</v>
      </c>
    </row>
    <row r="67" spans="1:6" x14ac:dyDescent="0.3">
      <c r="A67" s="1" t="s">
        <v>494</v>
      </c>
      <c r="B67" s="1" t="s">
        <v>271</v>
      </c>
      <c r="C67" s="1" t="s">
        <v>404</v>
      </c>
      <c r="D67" s="1">
        <v>60</v>
      </c>
      <c r="E67" s="1" t="s">
        <v>273</v>
      </c>
      <c r="F67" s="1" t="s">
        <v>490</v>
      </c>
    </row>
    <row r="68" spans="1:6" x14ac:dyDescent="0.3">
      <c r="A68" s="1" t="s">
        <v>494</v>
      </c>
      <c r="B68" s="1" t="s">
        <v>271</v>
      </c>
      <c r="C68" s="1" t="s">
        <v>404</v>
      </c>
      <c r="D68" s="1">
        <v>90</v>
      </c>
      <c r="E68" s="1" t="s">
        <v>273</v>
      </c>
      <c r="F68" s="1" t="s">
        <v>491</v>
      </c>
    </row>
    <row r="69" spans="1:6" x14ac:dyDescent="0.3">
      <c r="A69" s="1" t="s">
        <v>495</v>
      </c>
      <c r="B69" s="1" t="s">
        <v>271</v>
      </c>
      <c r="C69" s="1" t="s">
        <v>496</v>
      </c>
      <c r="D69" s="1">
        <v>10</v>
      </c>
      <c r="E69" s="1" t="s">
        <v>273</v>
      </c>
      <c r="F69" s="1" t="s">
        <v>497</v>
      </c>
    </row>
    <row r="70" spans="1:6" x14ac:dyDescent="0.3">
      <c r="A70" s="1" t="s">
        <v>495</v>
      </c>
      <c r="B70" s="1" t="s">
        <v>271</v>
      </c>
      <c r="C70" s="1" t="s">
        <v>496</v>
      </c>
      <c r="D70" s="1" t="s">
        <v>498</v>
      </c>
      <c r="E70" s="1" t="s">
        <v>273</v>
      </c>
      <c r="F70" s="1" t="s">
        <v>499</v>
      </c>
    </row>
    <row r="71" spans="1:6" x14ac:dyDescent="0.3">
      <c r="A71" s="1" t="s">
        <v>505</v>
      </c>
      <c r="B71" s="1" t="s">
        <v>271</v>
      </c>
      <c r="C71" s="1" t="s">
        <v>300</v>
      </c>
      <c r="D71" s="1" t="s">
        <v>507</v>
      </c>
      <c r="E71" s="1" t="s">
        <v>273</v>
      </c>
    </row>
    <row r="72" spans="1:6" x14ac:dyDescent="0.3">
      <c r="A72" s="1" t="s">
        <v>505</v>
      </c>
      <c r="B72" s="1" t="s">
        <v>271</v>
      </c>
      <c r="C72" s="1" t="s">
        <v>496</v>
      </c>
      <c r="D72" s="1" t="s">
        <v>154</v>
      </c>
      <c r="E72" s="1" t="s">
        <v>405</v>
      </c>
      <c r="F72" s="1" t="s">
        <v>508</v>
      </c>
    </row>
    <row r="73" spans="1:6" x14ac:dyDescent="0.3">
      <c r="A73" s="1" t="s">
        <v>509</v>
      </c>
      <c r="B73" s="1" t="s">
        <v>271</v>
      </c>
      <c r="C73" s="1" t="s">
        <v>496</v>
      </c>
      <c r="D73" s="1" t="s">
        <v>276</v>
      </c>
      <c r="E73" s="1" t="s">
        <v>273</v>
      </c>
      <c r="F73" s="1" t="s">
        <v>512</v>
      </c>
    </row>
    <row r="74" spans="1:6" x14ac:dyDescent="0.3">
      <c r="A74" s="1" t="s">
        <v>541</v>
      </c>
      <c r="B74" s="1" t="s">
        <v>328</v>
      </c>
      <c r="C74" s="1" t="s">
        <v>103</v>
      </c>
      <c r="D74" s="1" t="s">
        <v>416</v>
      </c>
      <c r="E74" s="1" t="s">
        <v>444</v>
      </c>
    </row>
    <row r="75" spans="1:6" x14ac:dyDescent="0.3">
      <c r="A75" s="1" t="s">
        <v>541</v>
      </c>
      <c r="B75" s="1" t="s">
        <v>271</v>
      </c>
      <c r="C75" s="1" t="s">
        <v>496</v>
      </c>
      <c r="D75" s="1" t="s">
        <v>121</v>
      </c>
      <c r="E75" s="1" t="s">
        <v>543</v>
      </c>
    </row>
    <row r="76" spans="1:6" x14ac:dyDescent="0.3">
      <c r="A76" s="1" t="s">
        <v>542</v>
      </c>
      <c r="B76" s="1" t="s">
        <v>271</v>
      </c>
      <c r="C76" s="1" t="s">
        <v>496</v>
      </c>
      <c r="D76" s="1" t="s">
        <v>123</v>
      </c>
      <c r="E76" s="1" t="s">
        <v>122</v>
      </c>
      <c r="F76" s="1" t="s">
        <v>547</v>
      </c>
    </row>
    <row r="77" spans="1:6" x14ac:dyDescent="0.3">
      <c r="A77" s="1" t="s">
        <v>542</v>
      </c>
      <c r="B77" s="1" t="s">
        <v>271</v>
      </c>
      <c r="C77" s="1" t="s">
        <v>496</v>
      </c>
      <c r="D77" s="1" t="s">
        <v>548</v>
      </c>
      <c r="E77" s="1" t="s">
        <v>549</v>
      </c>
      <c r="F77" s="1" t="s">
        <v>550</v>
      </c>
    </row>
    <row r="78" spans="1:6" x14ac:dyDescent="0.3">
      <c r="A78" s="1" t="s">
        <v>542</v>
      </c>
      <c r="B78" s="1" t="s">
        <v>271</v>
      </c>
      <c r="C78" s="1" t="s">
        <v>496</v>
      </c>
      <c r="D78" s="1" t="s">
        <v>123</v>
      </c>
      <c r="E78" s="1" t="s">
        <v>551</v>
      </c>
      <c r="F78" s="1" t="s">
        <v>552</v>
      </c>
    </row>
    <row r="79" spans="1:6" x14ac:dyDescent="0.3">
      <c r="A79" s="1" t="s">
        <v>553</v>
      </c>
      <c r="B79" s="1" t="s">
        <v>328</v>
      </c>
      <c r="C79" s="1" t="s">
        <v>103</v>
      </c>
      <c r="D79" s="1" t="s">
        <v>121</v>
      </c>
      <c r="E79" s="1" t="s">
        <v>444</v>
      </c>
    </row>
    <row r="80" spans="1:6" x14ac:dyDescent="0.3">
      <c r="A80" s="1" t="s">
        <v>553</v>
      </c>
      <c r="B80" s="1" t="s">
        <v>271</v>
      </c>
      <c r="C80" s="1" t="s">
        <v>496</v>
      </c>
      <c r="D80" s="1" t="s">
        <v>125</v>
      </c>
      <c r="E80" s="1" t="s">
        <v>543</v>
      </c>
    </row>
    <row r="81" spans="1:6" x14ac:dyDescent="0.3">
      <c r="A81" s="1" t="s">
        <v>554</v>
      </c>
      <c r="B81" s="1" t="s">
        <v>271</v>
      </c>
      <c r="C81" s="1" t="s">
        <v>496</v>
      </c>
      <c r="D81" s="1" t="s">
        <v>555</v>
      </c>
      <c r="E81" s="1" t="s">
        <v>543</v>
      </c>
    </row>
    <row r="82" spans="1:6" x14ac:dyDescent="0.3">
      <c r="A82" s="1" t="s">
        <v>563</v>
      </c>
      <c r="B82" s="1" t="s">
        <v>271</v>
      </c>
      <c r="C82" s="1" t="s">
        <v>294</v>
      </c>
      <c r="D82" s="1" t="s">
        <v>564</v>
      </c>
      <c r="E82" s="1" t="s">
        <v>273</v>
      </c>
    </row>
    <row r="83" spans="1:6" x14ac:dyDescent="0.3">
      <c r="A83" s="1" t="s">
        <v>565</v>
      </c>
      <c r="B83" s="1" t="s">
        <v>271</v>
      </c>
      <c r="C83" s="1" t="s">
        <v>300</v>
      </c>
      <c r="D83" s="1">
        <v>5</v>
      </c>
      <c r="E83" s="1" t="s">
        <v>273</v>
      </c>
    </row>
    <row r="84" spans="1:6" x14ac:dyDescent="0.3">
      <c r="A84" s="1" t="s">
        <v>565</v>
      </c>
      <c r="B84" s="1" t="s">
        <v>271</v>
      </c>
      <c r="C84" s="1" t="s">
        <v>300</v>
      </c>
      <c r="D84" s="1" t="s">
        <v>566</v>
      </c>
      <c r="E84" s="1" t="s">
        <v>273</v>
      </c>
    </row>
    <row r="85" spans="1:6" x14ac:dyDescent="0.3">
      <c r="A85" s="1" t="s">
        <v>571</v>
      </c>
      <c r="B85" s="1" t="s">
        <v>271</v>
      </c>
      <c r="C85" s="1" t="s">
        <v>300</v>
      </c>
      <c r="D85" s="1">
        <v>10</v>
      </c>
      <c r="E85" s="1" t="s">
        <v>273</v>
      </c>
    </row>
    <row r="86" spans="1:6" x14ac:dyDescent="0.3">
      <c r="A86" s="1" t="s">
        <v>573</v>
      </c>
      <c r="B86" s="1" t="s">
        <v>271</v>
      </c>
      <c r="C86" s="1" t="s">
        <v>300</v>
      </c>
      <c r="D86" s="1">
        <v>15</v>
      </c>
      <c r="E86" s="1" t="s">
        <v>273</v>
      </c>
    </row>
    <row r="87" spans="1:6" x14ac:dyDescent="0.3">
      <c r="A87" s="1" t="s">
        <v>577</v>
      </c>
      <c r="B87" s="1" t="s">
        <v>271</v>
      </c>
      <c r="C87" s="1" t="s">
        <v>578</v>
      </c>
      <c r="D87" s="1" t="s">
        <v>579</v>
      </c>
    </row>
    <row r="88" spans="1:6" x14ac:dyDescent="0.3">
      <c r="A88" s="1" t="s">
        <v>582</v>
      </c>
      <c r="B88" s="1" t="s">
        <v>271</v>
      </c>
      <c r="C88" s="1" t="s">
        <v>433</v>
      </c>
      <c r="D88" s="1" t="s">
        <v>204</v>
      </c>
      <c r="E88" s="1" t="s">
        <v>173</v>
      </c>
    </row>
    <row r="89" spans="1:6" x14ac:dyDescent="0.3">
      <c r="A89" s="1" t="s">
        <v>582</v>
      </c>
      <c r="B89" s="1" t="s">
        <v>271</v>
      </c>
      <c r="C89" s="1" t="s">
        <v>583</v>
      </c>
      <c r="D89" s="1" t="s">
        <v>276</v>
      </c>
      <c r="E89" s="1" t="s">
        <v>273</v>
      </c>
      <c r="F89" s="1" t="s">
        <v>584</v>
      </c>
    </row>
    <row r="90" spans="1:6" x14ac:dyDescent="0.3">
      <c r="A90" s="1" t="s">
        <v>586</v>
      </c>
      <c r="B90" s="1" t="s">
        <v>271</v>
      </c>
      <c r="C90" s="1" t="s">
        <v>583</v>
      </c>
      <c r="D90" s="1" t="s">
        <v>339</v>
      </c>
      <c r="E90" s="1" t="s">
        <v>273</v>
      </c>
      <c r="F90" s="1" t="s">
        <v>584</v>
      </c>
    </row>
    <row r="91" spans="1:6" x14ac:dyDescent="0.3">
      <c r="A91" s="1" t="s">
        <v>589</v>
      </c>
      <c r="B91" s="1" t="s">
        <v>271</v>
      </c>
      <c r="C91" s="1" t="s">
        <v>433</v>
      </c>
      <c r="D91" s="1" t="s">
        <v>211</v>
      </c>
      <c r="E91" s="1" t="s">
        <v>173</v>
      </c>
    </row>
    <row r="92" spans="1:6" x14ac:dyDescent="0.3">
      <c r="A92" s="1" t="s">
        <v>100</v>
      </c>
      <c r="B92" s="1" t="s">
        <v>271</v>
      </c>
      <c r="C92" s="1" t="s">
        <v>404</v>
      </c>
      <c r="D92" s="1" t="s">
        <v>276</v>
      </c>
      <c r="E92" s="1" t="s">
        <v>273</v>
      </c>
      <c r="F92" s="1" t="s">
        <v>595</v>
      </c>
    </row>
    <row r="93" spans="1:6" x14ac:dyDescent="0.3">
      <c r="A93" s="1" t="s">
        <v>596</v>
      </c>
      <c r="B93" s="1" t="s">
        <v>271</v>
      </c>
      <c r="C93" s="1" t="s">
        <v>597</v>
      </c>
      <c r="D93" s="1" t="s">
        <v>598</v>
      </c>
      <c r="E93" s="1" t="s">
        <v>273</v>
      </c>
      <c r="F93" s="1" t="s">
        <v>599</v>
      </c>
    </row>
    <row r="94" spans="1:6" x14ac:dyDescent="0.3">
      <c r="A94" s="1" t="s">
        <v>604</v>
      </c>
      <c r="B94" s="1" t="s">
        <v>271</v>
      </c>
      <c r="C94" s="1" t="s">
        <v>597</v>
      </c>
      <c r="D94" s="1" t="s">
        <v>603</v>
      </c>
      <c r="E94" s="1" t="s">
        <v>273</v>
      </c>
      <c r="F94" s="1" t="s">
        <v>602</v>
      </c>
    </row>
    <row r="95" spans="1:6" x14ac:dyDescent="0.3">
      <c r="A95" s="1" t="s">
        <v>40</v>
      </c>
      <c r="B95" s="1" t="s">
        <v>271</v>
      </c>
      <c r="C95" s="1" t="s">
        <v>376</v>
      </c>
      <c r="D95" s="1" t="s">
        <v>605</v>
      </c>
      <c r="E95" s="1" t="s">
        <v>155</v>
      </c>
    </row>
    <row r="96" spans="1:6" x14ac:dyDescent="0.3">
      <c r="A96" s="1" t="s">
        <v>156</v>
      </c>
      <c r="B96" s="1" t="s">
        <v>271</v>
      </c>
      <c r="C96" s="1" t="s">
        <v>376</v>
      </c>
      <c r="D96" s="1" t="s">
        <v>610</v>
      </c>
      <c r="E96" s="1" t="s">
        <v>155</v>
      </c>
    </row>
    <row r="97" spans="1:6" x14ac:dyDescent="0.3">
      <c r="A97" s="1" t="s">
        <v>158</v>
      </c>
      <c r="B97" s="1" t="s">
        <v>271</v>
      </c>
      <c r="C97" s="1" t="s">
        <v>376</v>
      </c>
      <c r="D97" s="1" t="s">
        <v>154</v>
      </c>
      <c r="E97" s="1" t="s">
        <v>155</v>
      </c>
    </row>
    <row r="98" spans="1:6" x14ac:dyDescent="0.3">
      <c r="A98" s="1" t="s">
        <v>160</v>
      </c>
      <c r="B98" s="1" t="s">
        <v>271</v>
      </c>
      <c r="C98" s="1" t="s">
        <v>376</v>
      </c>
      <c r="D98" s="1" t="s">
        <v>157</v>
      </c>
      <c r="E98" s="1" t="s">
        <v>155</v>
      </c>
    </row>
    <row r="99" spans="1:6" x14ac:dyDescent="0.3">
      <c r="A99" s="1" t="s">
        <v>616</v>
      </c>
      <c r="B99" s="1" t="s">
        <v>271</v>
      </c>
      <c r="C99" s="1" t="s">
        <v>404</v>
      </c>
      <c r="D99" s="1" t="s">
        <v>178</v>
      </c>
      <c r="E99" s="1" t="s">
        <v>551</v>
      </c>
      <c r="F99" s="1" t="s">
        <v>617</v>
      </c>
    </row>
    <row r="100" spans="1:6" x14ac:dyDescent="0.3">
      <c r="A100" s="1" t="s">
        <v>627</v>
      </c>
      <c r="B100" s="1" t="s">
        <v>271</v>
      </c>
      <c r="C100" s="1" t="s">
        <v>300</v>
      </c>
      <c r="D100" s="1" t="s">
        <v>628</v>
      </c>
      <c r="E100" s="1" t="s">
        <v>273</v>
      </c>
    </row>
    <row r="101" spans="1:6" x14ac:dyDescent="0.3">
      <c r="A101" s="1" t="s">
        <v>631</v>
      </c>
      <c r="B101" s="1" t="s">
        <v>271</v>
      </c>
      <c r="C101" s="1" t="s">
        <v>496</v>
      </c>
      <c r="D101" s="1" t="s">
        <v>632</v>
      </c>
      <c r="E101" s="1" t="s">
        <v>633</v>
      </c>
      <c r="F101" s="1" t="s">
        <v>634</v>
      </c>
    </row>
    <row r="102" spans="1:6" x14ac:dyDescent="0.3">
      <c r="A102" s="1" t="s">
        <v>631</v>
      </c>
      <c r="B102" s="1" t="s">
        <v>271</v>
      </c>
      <c r="C102" s="1" t="s">
        <v>496</v>
      </c>
      <c r="D102" s="1" t="s">
        <v>632</v>
      </c>
      <c r="E102" s="1" t="s">
        <v>122</v>
      </c>
      <c r="F102" s="1" t="s">
        <v>635</v>
      </c>
    </row>
    <row r="103" spans="1:6" x14ac:dyDescent="0.3">
      <c r="A103" s="1" t="s">
        <v>641</v>
      </c>
      <c r="B103" s="1" t="s">
        <v>271</v>
      </c>
      <c r="C103" s="1" t="s">
        <v>300</v>
      </c>
      <c r="D103" s="1" t="s">
        <v>276</v>
      </c>
      <c r="E103" s="1" t="s">
        <v>273</v>
      </c>
      <c r="F103" s="1" t="s">
        <v>642</v>
      </c>
    </row>
    <row r="104" spans="1:6" x14ac:dyDescent="0.3">
      <c r="A104" s="1" t="s">
        <v>641</v>
      </c>
      <c r="B104" s="1" t="s">
        <v>328</v>
      </c>
      <c r="C104" s="1" t="s">
        <v>103</v>
      </c>
      <c r="D104" s="1" t="s">
        <v>476</v>
      </c>
      <c r="E104" s="1" t="s">
        <v>444</v>
      </c>
    </row>
    <row r="105" spans="1:6" x14ac:dyDescent="0.3">
      <c r="A105" s="1" t="s">
        <v>643</v>
      </c>
      <c r="B105" s="1" t="s">
        <v>271</v>
      </c>
      <c r="C105" s="1" t="s">
        <v>300</v>
      </c>
      <c r="D105" s="1" t="s">
        <v>339</v>
      </c>
      <c r="E105" s="1" t="s">
        <v>273</v>
      </c>
      <c r="F105" s="1" t="s">
        <v>642</v>
      </c>
    </row>
    <row r="106" spans="1:6" x14ac:dyDescent="0.3">
      <c r="A106" s="1" t="s">
        <v>644</v>
      </c>
      <c r="B106" s="1" t="s">
        <v>271</v>
      </c>
      <c r="C106" s="1" t="s">
        <v>103</v>
      </c>
      <c r="D106" s="1" t="s">
        <v>276</v>
      </c>
      <c r="E106" s="1" t="s">
        <v>273</v>
      </c>
    </row>
    <row r="107" spans="1:6" x14ac:dyDescent="0.3">
      <c r="A107" s="1" t="s">
        <v>647</v>
      </c>
      <c r="B107" s="1" t="s">
        <v>328</v>
      </c>
      <c r="C107" s="1" t="s">
        <v>103</v>
      </c>
      <c r="D107" s="1" t="s">
        <v>421</v>
      </c>
      <c r="E107" s="1" t="s">
        <v>444</v>
      </c>
    </row>
    <row r="108" spans="1:6" x14ac:dyDescent="0.3">
      <c r="A108" s="1" t="s">
        <v>647</v>
      </c>
      <c r="B108" s="1" t="s">
        <v>271</v>
      </c>
      <c r="C108" s="1" t="s">
        <v>103</v>
      </c>
      <c r="D108" s="1">
        <v>5</v>
      </c>
      <c r="E108" s="1" t="s">
        <v>273</v>
      </c>
      <c r="F108" s="1" t="s">
        <v>650</v>
      </c>
    </row>
    <row r="109" spans="1:6" x14ac:dyDescent="0.3">
      <c r="A109" s="1" t="s">
        <v>648</v>
      </c>
      <c r="B109" s="1" t="s">
        <v>271</v>
      </c>
      <c r="C109" s="1" t="s">
        <v>103</v>
      </c>
      <c r="D109" s="1" t="s">
        <v>649</v>
      </c>
      <c r="E109" s="1" t="s">
        <v>273</v>
      </c>
      <c r="F109" s="1" t="s">
        <v>650</v>
      </c>
    </row>
    <row r="110" spans="1:6" x14ac:dyDescent="0.3">
      <c r="A110" s="1" t="s">
        <v>651</v>
      </c>
      <c r="B110" s="1" t="s">
        <v>271</v>
      </c>
      <c r="C110" s="1" t="s">
        <v>103</v>
      </c>
      <c r="D110" s="1" t="s">
        <v>333</v>
      </c>
      <c r="E110" s="1" t="s">
        <v>273</v>
      </c>
    </row>
    <row r="111" spans="1:6" x14ac:dyDescent="0.3">
      <c r="A111" s="1" t="s">
        <v>652</v>
      </c>
      <c r="B111" s="1" t="s">
        <v>271</v>
      </c>
      <c r="C111" s="1" t="s">
        <v>103</v>
      </c>
      <c r="D111" s="1">
        <v>20</v>
      </c>
      <c r="E111" s="1" t="s">
        <v>273</v>
      </c>
      <c r="F111" s="1" t="s">
        <v>650</v>
      </c>
    </row>
    <row r="112" spans="1:6" x14ac:dyDescent="0.3">
      <c r="A112" s="1" t="s">
        <v>115</v>
      </c>
      <c r="B112" s="1" t="s">
        <v>271</v>
      </c>
      <c r="C112" s="1" t="s">
        <v>433</v>
      </c>
      <c r="D112" s="1" t="s">
        <v>146</v>
      </c>
      <c r="E112" s="1" t="s">
        <v>273</v>
      </c>
      <c r="F112" s="1" t="s">
        <v>653</v>
      </c>
    </row>
    <row r="113" spans="1:6" x14ac:dyDescent="0.3">
      <c r="A113" s="1" t="s">
        <v>115</v>
      </c>
      <c r="B113" s="1" t="s">
        <v>271</v>
      </c>
      <c r="C113" s="1" t="s">
        <v>433</v>
      </c>
      <c r="D113" s="1" t="s">
        <v>339</v>
      </c>
      <c r="E113" s="1" t="s">
        <v>273</v>
      </c>
      <c r="F113" s="1" t="s">
        <v>654</v>
      </c>
    </row>
    <row r="114" spans="1:6" x14ac:dyDescent="0.3">
      <c r="A114" s="1" t="s">
        <v>655</v>
      </c>
      <c r="B114" s="1" t="s">
        <v>271</v>
      </c>
      <c r="C114" s="1" t="s">
        <v>433</v>
      </c>
      <c r="D114" s="1" t="s">
        <v>148</v>
      </c>
      <c r="E114" s="1" t="s">
        <v>273</v>
      </c>
      <c r="F114" s="1" t="s">
        <v>653</v>
      </c>
    </row>
    <row r="115" spans="1:6" x14ac:dyDescent="0.3">
      <c r="A115" s="1" t="s">
        <v>677</v>
      </c>
      <c r="B115" s="1" t="s">
        <v>271</v>
      </c>
      <c r="C115" s="1" t="s">
        <v>578</v>
      </c>
      <c r="D115" s="1" t="s">
        <v>507</v>
      </c>
      <c r="E115" s="1" t="s">
        <v>273</v>
      </c>
    </row>
    <row r="116" spans="1:6" x14ac:dyDescent="0.3">
      <c r="A116" s="1" t="s">
        <v>689</v>
      </c>
      <c r="B116" s="1" t="s">
        <v>271</v>
      </c>
      <c r="C116" s="1" t="s">
        <v>496</v>
      </c>
      <c r="D116" s="1" t="s">
        <v>610</v>
      </c>
      <c r="E116" s="1" t="s">
        <v>273</v>
      </c>
      <c r="F116" s="1" t="s">
        <v>690</v>
      </c>
    </row>
    <row r="117" spans="1:6" x14ac:dyDescent="0.3">
      <c r="A117" s="1" t="s">
        <v>693</v>
      </c>
      <c r="B117" s="1" t="s">
        <v>271</v>
      </c>
      <c r="C117" s="1" t="s">
        <v>496</v>
      </c>
      <c r="D117" s="1" t="s">
        <v>154</v>
      </c>
      <c r="E117" s="1" t="s">
        <v>273</v>
      </c>
      <c r="F117" s="1" t="s">
        <v>690</v>
      </c>
    </row>
    <row r="118" spans="1:6" x14ac:dyDescent="0.3">
      <c r="A118" s="1" t="s">
        <v>694</v>
      </c>
      <c r="B118" s="1" t="s">
        <v>271</v>
      </c>
      <c r="C118" s="1" t="s">
        <v>496</v>
      </c>
      <c r="D118" s="1" t="s">
        <v>211</v>
      </c>
      <c r="E118" s="1" t="s">
        <v>273</v>
      </c>
      <c r="F118" s="1" t="s">
        <v>690</v>
      </c>
    </row>
    <row r="119" spans="1:6" x14ac:dyDescent="0.3">
      <c r="A119" s="1" t="s">
        <v>695</v>
      </c>
      <c r="B119" s="1" t="s">
        <v>271</v>
      </c>
      <c r="C119" s="1" t="s">
        <v>496</v>
      </c>
      <c r="D119" s="1" t="s">
        <v>146</v>
      </c>
      <c r="E119" s="1" t="s">
        <v>273</v>
      </c>
      <c r="F119" s="1" t="s">
        <v>690</v>
      </c>
    </row>
    <row r="120" spans="1:6" x14ac:dyDescent="0.3">
      <c r="A120" s="1" t="s">
        <v>696</v>
      </c>
      <c r="B120" s="1" t="s">
        <v>271</v>
      </c>
      <c r="C120" s="1" t="s">
        <v>433</v>
      </c>
      <c r="D120" s="1" t="s">
        <v>339</v>
      </c>
      <c r="E120" s="1" t="s">
        <v>273</v>
      </c>
      <c r="F120" s="1" t="s">
        <v>697</v>
      </c>
    </row>
    <row r="121" spans="1:6" x14ac:dyDescent="0.3">
      <c r="A121" s="1" t="s">
        <v>696</v>
      </c>
      <c r="B121" s="1" t="s">
        <v>271</v>
      </c>
      <c r="C121" s="1" t="s">
        <v>433</v>
      </c>
      <c r="D121" s="1" t="s">
        <v>276</v>
      </c>
      <c r="E121" s="1" t="s">
        <v>273</v>
      </c>
      <c r="F121" s="1" t="s">
        <v>698</v>
      </c>
    </row>
    <row r="122" spans="1:6" x14ac:dyDescent="0.3">
      <c r="A122" s="1" t="s">
        <v>696</v>
      </c>
      <c r="B122" s="1" t="s">
        <v>271</v>
      </c>
      <c r="C122" s="1" t="s">
        <v>496</v>
      </c>
      <c r="D122" s="1" t="s">
        <v>699</v>
      </c>
      <c r="E122" s="1" t="s">
        <v>273</v>
      </c>
    </row>
    <row r="123" spans="1:6" x14ac:dyDescent="0.3">
      <c r="A123" s="1" t="s">
        <v>701</v>
      </c>
      <c r="B123" s="1" t="s">
        <v>271</v>
      </c>
      <c r="C123" s="1" t="s">
        <v>496</v>
      </c>
      <c r="D123" s="1" t="s">
        <v>700</v>
      </c>
      <c r="E123" s="1" t="s">
        <v>273</v>
      </c>
    </row>
    <row r="124" spans="1:6" x14ac:dyDescent="0.3">
      <c r="A124" s="1" t="s">
        <v>702</v>
      </c>
      <c r="B124" s="1" t="s">
        <v>271</v>
      </c>
      <c r="C124" s="1" t="s">
        <v>272</v>
      </c>
      <c r="D124" s="1" t="s">
        <v>566</v>
      </c>
      <c r="E124" s="1" t="s">
        <v>273</v>
      </c>
    </row>
    <row r="125" spans="1:6" x14ac:dyDescent="0.3">
      <c r="A125" s="1" t="s">
        <v>174</v>
      </c>
      <c r="B125" s="1" t="s">
        <v>271</v>
      </c>
      <c r="C125" s="1" t="s">
        <v>328</v>
      </c>
      <c r="D125" s="1">
        <v>10</v>
      </c>
      <c r="E125" s="1" t="s">
        <v>273</v>
      </c>
      <c r="F125" s="1" t="s">
        <v>703</v>
      </c>
    </row>
    <row r="126" spans="1:6" x14ac:dyDescent="0.3">
      <c r="A126" s="1" t="s">
        <v>705</v>
      </c>
      <c r="B126" s="1" t="s">
        <v>271</v>
      </c>
      <c r="C126" s="1" t="s">
        <v>328</v>
      </c>
      <c r="D126" s="1">
        <v>30</v>
      </c>
      <c r="E126" s="1" t="s">
        <v>273</v>
      </c>
      <c r="F126" s="1" t="s">
        <v>703</v>
      </c>
    </row>
    <row r="127" spans="1:6" x14ac:dyDescent="0.3">
      <c r="A127" s="1" t="s">
        <v>707</v>
      </c>
      <c r="B127" s="1" t="s">
        <v>271</v>
      </c>
      <c r="C127" s="1" t="s">
        <v>433</v>
      </c>
      <c r="D127" s="1" t="s">
        <v>610</v>
      </c>
      <c r="E127" s="1" t="s">
        <v>405</v>
      </c>
    </row>
    <row r="128" spans="1:6" x14ac:dyDescent="0.3">
      <c r="A128" s="1" t="s">
        <v>707</v>
      </c>
      <c r="B128" s="1" t="s">
        <v>271</v>
      </c>
      <c r="C128" s="1" t="s">
        <v>709</v>
      </c>
      <c r="D128" s="1" t="s">
        <v>276</v>
      </c>
      <c r="E128" s="1" t="s">
        <v>273</v>
      </c>
      <c r="F128" s="1" t="s">
        <v>710</v>
      </c>
    </row>
    <row r="129" spans="1:6" x14ac:dyDescent="0.3">
      <c r="A129" s="1" t="s">
        <v>708</v>
      </c>
      <c r="B129" s="1" t="s">
        <v>271</v>
      </c>
      <c r="C129" s="1" t="s">
        <v>433</v>
      </c>
      <c r="D129" s="1" t="s">
        <v>154</v>
      </c>
      <c r="E129" s="1" t="s">
        <v>405</v>
      </c>
    </row>
    <row r="130" spans="1:6" x14ac:dyDescent="0.3">
      <c r="A130" s="1" t="s">
        <v>713</v>
      </c>
      <c r="B130" s="1" t="s">
        <v>271</v>
      </c>
      <c r="C130" s="1" t="s">
        <v>709</v>
      </c>
      <c r="D130" s="1" t="s">
        <v>339</v>
      </c>
      <c r="E130" s="1" t="s">
        <v>273</v>
      </c>
      <c r="F130" s="1" t="s">
        <v>710</v>
      </c>
    </row>
    <row r="131" spans="1:6" x14ac:dyDescent="0.3">
      <c r="A131" s="1" t="s">
        <v>717</v>
      </c>
      <c r="B131" s="1" t="s">
        <v>271</v>
      </c>
      <c r="C131" s="1" t="s">
        <v>300</v>
      </c>
      <c r="D131" s="1">
        <v>10</v>
      </c>
      <c r="E131" s="1" t="s">
        <v>273</v>
      </c>
    </row>
    <row r="132" spans="1:6" x14ac:dyDescent="0.3">
      <c r="A132" s="1" t="s">
        <v>721</v>
      </c>
      <c r="B132" s="1" t="s">
        <v>271</v>
      </c>
      <c r="C132" s="1" t="s">
        <v>300</v>
      </c>
      <c r="D132" s="1">
        <v>20</v>
      </c>
      <c r="E132" s="1" t="s">
        <v>273</v>
      </c>
    </row>
    <row r="133" spans="1:6" x14ac:dyDescent="0.3">
      <c r="A133" s="1" t="s">
        <v>724</v>
      </c>
      <c r="B133" s="1" t="s">
        <v>273</v>
      </c>
      <c r="C133" s="1" t="s">
        <v>300</v>
      </c>
      <c r="D133" s="1" t="s">
        <v>273</v>
      </c>
      <c r="E133" s="1" t="s">
        <v>273</v>
      </c>
      <c r="F133" s="1" t="s">
        <v>723</v>
      </c>
    </row>
    <row r="134" spans="1:6" x14ac:dyDescent="0.3">
      <c r="A134" s="1" t="s">
        <v>725</v>
      </c>
      <c r="B134" s="1" t="s">
        <v>271</v>
      </c>
      <c r="C134" s="1" t="s">
        <v>328</v>
      </c>
      <c r="D134" s="1" t="s">
        <v>180</v>
      </c>
      <c r="E134" s="1" t="s">
        <v>273</v>
      </c>
      <c r="F134" s="1" t="s">
        <v>727</v>
      </c>
    </row>
    <row r="135" spans="1:6" x14ac:dyDescent="0.3">
      <c r="A135" s="1" t="s">
        <v>728</v>
      </c>
      <c r="B135" s="1" t="s">
        <v>271</v>
      </c>
      <c r="C135" s="1" t="s">
        <v>300</v>
      </c>
      <c r="D135" s="1">
        <v>10</v>
      </c>
      <c r="E135" s="1" t="s">
        <v>273</v>
      </c>
    </row>
    <row r="136" spans="1:6" x14ac:dyDescent="0.3">
      <c r="A136" s="1" t="s">
        <v>102</v>
      </c>
      <c r="B136" s="1" t="s">
        <v>328</v>
      </c>
      <c r="C136" s="1" t="s">
        <v>103</v>
      </c>
      <c r="D136" s="1" t="s">
        <v>421</v>
      </c>
      <c r="E136" s="1" t="s">
        <v>444</v>
      </c>
    </row>
    <row r="137" spans="1:6" x14ac:dyDescent="0.3">
      <c r="A137" s="1" t="s">
        <v>102</v>
      </c>
      <c r="B137" s="1" t="s">
        <v>271</v>
      </c>
      <c r="C137" s="1" t="s">
        <v>103</v>
      </c>
      <c r="D137" s="1" t="s">
        <v>729</v>
      </c>
      <c r="E137" s="1" t="s">
        <v>273</v>
      </c>
      <c r="F137" s="1" t="s">
        <v>730</v>
      </c>
    </row>
    <row r="138" spans="1:6" x14ac:dyDescent="0.3">
      <c r="A138" s="1" t="s">
        <v>104</v>
      </c>
      <c r="B138" s="1" t="s">
        <v>328</v>
      </c>
      <c r="C138" s="1" t="s">
        <v>103</v>
      </c>
      <c r="D138" s="1" t="s">
        <v>121</v>
      </c>
      <c r="E138" s="1" t="s">
        <v>444</v>
      </c>
    </row>
    <row r="139" spans="1:6" x14ac:dyDescent="0.3">
      <c r="A139" s="1" t="s">
        <v>104</v>
      </c>
      <c r="B139" s="1" t="s">
        <v>271</v>
      </c>
      <c r="C139" s="1" t="s">
        <v>103</v>
      </c>
      <c r="D139" s="1" t="s">
        <v>276</v>
      </c>
      <c r="E139" s="1" t="s">
        <v>273</v>
      </c>
      <c r="F139" s="1" t="s">
        <v>508</v>
      </c>
    </row>
    <row r="140" spans="1:6" x14ac:dyDescent="0.3">
      <c r="A140" s="1" t="s">
        <v>104</v>
      </c>
      <c r="B140" s="1" t="s">
        <v>328</v>
      </c>
      <c r="C140" s="1" t="s">
        <v>731</v>
      </c>
      <c r="D140" s="1" t="s">
        <v>732</v>
      </c>
      <c r="E140" s="1" t="s">
        <v>458</v>
      </c>
    </row>
    <row r="141" spans="1:6" x14ac:dyDescent="0.3">
      <c r="A141" s="1" t="s">
        <v>733</v>
      </c>
      <c r="B141" s="1" t="s">
        <v>328</v>
      </c>
      <c r="C141" s="1" t="s">
        <v>103</v>
      </c>
      <c r="D141" s="1" t="s">
        <v>123</v>
      </c>
      <c r="E141" s="1" t="s">
        <v>444</v>
      </c>
    </row>
    <row r="142" spans="1:6" x14ac:dyDescent="0.3">
      <c r="A142" s="1" t="s">
        <v>105</v>
      </c>
      <c r="B142" s="1" t="s">
        <v>328</v>
      </c>
      <c r="C142" s="1" t="s">
        <v>103</v>
      </c>
      <c r="D142" s="1" t="s">
        <v>125</v>
      </c>
      <c r="E142" s="1" t="s">
        <v>444</v>
      </c>
    </row>
    <row r="143" spans="1:6" x14ac:dyDescent="0.3">
      <c r="A143" s="1" t="s">
        <v>748</v>
      </c>
      <c r="B143" s="1" t="s">
        <v>271</v>
      </c>
      <c r="C143" s="1" t="s">
        <v>300</v>
      </c>
      <c r="D143" s="1" t="s">
        <v>276</v>
      </c>
      <c r="E143" s="1" t="s">
        <v>273</v>
      </c>
      <c r="F143" s="1" t="s">
        <v>749</v>
      </c>
    </row>
    <row r="144" spans="1:6" x14ac:dyDescent="0.3">
      <c r="A144" s="1" t="s">
        <v>763</v>
      </c>
      <c r="B144" s="1" t="s">
        <v>271</v>
      </c>
      <c r="C144" s="1" t="s">
        <v>404</v>
      </c>
      <c r="D144" s="1" t="s">
        <v>421</v>
      </c>
      <c r="E144" s="1" t="s">
        <v>155</v>
      </c>
      <c r="F144" s="1" t="s">
        <v>764</v>
      </c>
    </row>
    <row r="145" spans="1:6" x14ac:dyDescent="0.3">
      <c r="A145" s="1" t="s">
        <v>777</v>
      </c>
      <c r="B145" s="1" t="s">
        <v>271</v>
      </c>
      <c r="C145" s="1" t="s">
        <v>328</v>
      </c>
      <c r="D145" s="1" t="s">
        <v>566</v>
      </c>
      <c r="E145" s="1" t="s">
        <v>273</v>
      </c>
    </row>
    <row r="146" spans="1:6" x14ac:dyDescent="0.3">
      <c r="A146" s="1" t="s">
        <v>777</v>
      </c>
      <c r="B146" s="1" t="s">
        <v>271</v>
      </c>
      <c r="C146" s="1" t="s">
        <v>328</v>
      </c>
      <c r="D146" s="1" t="s">
        <v>778</v>
      </c>
      <c r="E146" s="1" t="s">
        <v>273</v>
      </c>
      <c r="F146" s="1" t="s">
        <v>508</v>
      </c>
    </row>
    <row r="147" spans="1:6" x14ac:dyDescent="0.3">
      <c r="A147" s="1" t="s">
        <v>779</v>
      </c>
      <c r="B147" s="1" t="s">
        <v>271</v>
      </c>
      <c r="C147" s="1" t="s">
        <v>780</v>
      </c>
      <c r="D147" s="1" t="s">
        <v>276</v>
      </c>
      <c r="E147" s="1" t="s">
        <v>273</v>
      </c>
      <c r="F147" s="1" t="s">
        <v>781</v>
      </c>
    </row>
    <row r="148" spans="1:6" x14ac:dyDescent="0.3">
      <c r="A148" s="1" t="s">
        <v>782</v>
      </c>
      <c r="B148" s="1" t="s">
        <v>271</v>
      </c>
      <c r="C148" s="1" t="s">
        <v>783</v>
      </c>
      <c r="D148" s="1" t="s">
        <v>649</v>
      </c>
      <c r="E148" s="1" t="s">
        <v>273</v>
      </c>
    </row>
    <row r="149" spans="1:6" x14ac:dyDescent="0.3">
      <c r="A149" s="1" t="s">
        <v>195</v>
      </c>
      <c r="B149" s="1" t="s">
        <v>271</v>
      </c>
      <c r="C149" s="1" t="s">
        <v>726</v>
      </c>
      <c r="D149" s="1" t="s">
        <v>416</v>
      </c>
      <c r="E149" s="1" t="s">
        <v>155</v>
      </c>
      <c r="F149" s="1" t="s">
        <v>784</v>
      </c>
    </row>
    <row r="150" spans="1:6" x14ac:dyDescent="0.3">
      <c r="A150" s="1" t="s">
        <v>196</v>
      </c>
      <c r="B150" s="1" t="s">
        <v>271</v>
      </c>
      <c r="C150" s="1" t="s">
        <v>726</v>
      </c>
      <c r="D150" s="1" t="s">
        <v>448</v>
      </c>
      <c r="E150" s="1" t="s">
        <v>155</v>
      </c>
    </row>
    <row r="151" spans="1:6" x14ac:dyDescent="0.3">
      <c r="A151" s="1" t="s">
        <v>785</v>
      </c>
      <c r="B151" s="1" t="s">
        <v>271</v>
      </c>
      <c r="C151" s="1" t="s">
        <v>404</v>
      </c>
      <c r="D151" s="1" t="s">
        <v>448</v>
      </c>
      <c r="E151" s="1" t="s">
        <v>155</v>
      </c>
      <c r="F151" s="1" t="s">
        <v>786</v>
      </c>
    </row>
    <row r="152" spans="1:6" x14ac:dyDescent="0.3">
      <c r="A152" s="1" t="s">
        <v>788</v>
      </c>
      <c r="B152" s="1" t="s">
        <v>271</v>
      </c>
      <c r="C152" s="1" t="s">
        <v>300</v>
      </c>
      <c r="D152" s="1" t="s">
        <v>276</v>
      </c>
      <c r="E152" s="1" t="s">
        <v>273</v>
      </c>
      <c r="F152" s="1" t="s">
        <v>789</v>
      </c>
    </row>
    <row r="153" spans="1:6" x14ac:dyDescent="0.3">
      <c r="A153" s="1" t="s">
        <v>794</v>
      </c>
      <c r="B153" s="1" t="s">
        <v>271</v>
      </c>
      <c r="C153" s="1" t="s">
        <v>376</v>
      </c>
      <c r="D153" s="1" t="s">
        <v>795</v>
      </c>
      <c r="E153" s="1" t="s">
        <v>633</v>
      </c>
      <c r="F153" s="6" t="s">
        <v>796</v>
      </c>
    </row>
    <row r="154" spans="1:6" x14ac:dyDescent="0.3">
      <c r="A154" s="1" t="s">
        <v>794</v>
      </c>
      <c r="B154" s="1" t="s">
        <v>271</v>
      </c>
      <c r="C154" s="1" t="s">
        <v>798</v>
      </c>
      <c r="D154" s="1">
        <v>5</v>
      </c>
      <c r="E154" s="1" t="s">
        <v>273</v>
      </c>
      <c r="F154" s="6" t="s">
        <v>799</v>
      </c>
    </row>
    <row r="155" spans="1:6" x14ac:dyDescent="0.3">
      <c r="A155" s="1" t="s">
        <v>804</v>
      </c>
      <c r="B155" s="1" t="s">
        <v>271</v>
      </c>
      <c r="C155" s="1" t="s">
        <v>404</v>
      </c>
      <c r="D155" s="1" t="s">
        <v>610</v>
      </c>
      <c r="E155" s="1" t="s">
        <v>633</v>
      </c>
    </row>
    <row r="156" spans="1:6" x14ac:dyDescent="0.3">
      <c r="A156" s="1" t="s">
        <v>808</v>
      </c>
      <c r="B156" s="1" t="s">
        <v>271</v>
      </c>
      <c r="C156" s="1" t="s">
        <v>328</v>
      </c>
      <c r="D156" s="1" t="s">
        <v>421</v>
      </c>
      <c r="E156" s="1" t="s">
        <v>273</v>
      </c>
    </row>
    <row r="157" spans="1:6" x14ac:dyDescent="0.3">
      <c r="A157" s="1" t="s">
        <v>812</v>
      </c>
      <c r="B157" s="1" t="s">
        <v>271</v>
      </c>
      <c r="C157" s="1" t="s">
        <v>798</v>
      </c>
      <c r="D157" s="1" t="s">
        <v>813</v>
      </c>
      <c r="E157" s="1" t="s">
        <v>273</v>
      </c>
    </row>
    <row r="158" spans="1:6" x14ac:dyDescent="0.3">
      <c r="A158" s="1" t="s">
        <v>816</v>
      </c>
      <c r="B158" s="1" t="s">
        <v>271</v>
      </c>
      <c r="C158" s="1" t="s">
        <v>300</v>
      </c>
      <c r="D158" s="1" t="s">
        <v>456</v>
      </c>
      <c r="E158" s="1" t="s">
        <v>273</v>
      </c>
    </row>
    <row r="159" spans="1:6" x14ac:dyDescent="0.3">
      <c r="A159" s="1" t="s">
        <v>822</v>
      </c>
      <c r="B159" s="1" t="s">
        <v>271</v>
      </c>
      <c r="C159" s="1" t="s">
        <v>404</v>
      </c>
      <c r="D159" s="1" t="s">
        <v>276</v>
      </c>
      <c r="E159" s="1" t="s">
        <v>273</v>
      </c>
      <c r="F159" s="1" t="s">
        <v>827</v>
      </c>
    </row>
    <row r="160" spans="1:6" x14ac:dyDescent="0.3">
      <c r="A160" s="1" t="s">
        <v>822</v>
      </c>
      <c r="B160" s="1" t="s">
        <v>271</v>
      </c>
      <c r="C160" s="1" t="s">
        <v>407</v>
      </c>
      <c r="D160" s="1" t="s">
        <v>825</v>
      </c>
      <c r="E160" s="1" t="s">
        <v>273</v>
      </c>
      <c r="F160" s="1" t="s">
        <v>824</v>
      </c>
    </row>
    <row r="161" spans="1:6" x14ac:dyDescent="0.3">
      <c r="A161" s="1" t="s">
        <v>822</v>
      </c>
      <c r="B161" s="1" t="s">
        <v>271</v>
      </c>
      <c r="C161" s="1" t="s">
        <v>404</v>
      </c>
      <c r="D161" s="1" t="s">
        <v>823</v>
      </c>
      <c r="E161" s="1" t="s">
        <v>273</v>
      </c>
      <c r="F161" s="1" t="s">
        <v>824</v>
      </c>
    </row>
    <row r="162" spans="1:6" x14ac:dyDescent="0.3">
      <c r="A162" s="1" t="s">
        <v>826</v>
      </c>
      <c r="B162" s="1" t="s">
        <v>271</v>
      </c>
      <c r="C162" s="1" t="s">
        <v>404</v>
      </c>
      <c r="D162" s="1" t="s">
        <v>339</v>
      </c>
      <c r="E162" s="1" t="s">
        <v>273</v>
      </c>
      <c r="F162" s="1" t="s">
        <v>828</v>
      </c>
    </row>
    <row r="163" spans="1:6" x14ac:dyDescent="0.3">
      <c r="A163" s="1" t="s">
        <v>831</v>
      </c>
      <c r="B163" s="1" t="s">
        <v>271</v>
      </c>
      <c r="C163" s="1" t="s">
        <v>798</v>
      </c>
      <c r="D163" s="1" t="s">
        <v>566</v>
      </c>
      <c r="E163" s="1" t="s">
        <v>273</v>
      </c>
    </row>
    <row r="164" spans="1:6" x14ac:dyDescent="0.3">
      <c r="A164" s="1" t="s">
        <v>832</v>
      </c>
      <c r="B164" s="1" t="s">
        <v>271</v>
      </c>
      <c r="C164" s="1" t="s">
        <v>300</v>
      </c>
      <c r="D164" s="1" t="s">
        <v>276</v>
      </c>
      <c r="E164" s="1" t="s">
        <v>273</v>
      </c>
      <c r="F164" s="1" t="s">
        <v>833</v>
      </c>
    </row>
    <row r="165" spans="1:6" x14ac:dyDescent="0.3">
      <c r="A165" s="1" t="s">
        <v>50</v>
      </c>
      <c r="B165" s="1" t="s">
        <v>271</v>
      </c>
      <c r="C165" s="1" t="s">
        <v>328</v>
      </c>
      <c r="D165" s="1">
        <v>30</v>
      </c>
      <c r="E165" s="1" t="s">
        <v>273</v>
      </c>
      <c r="F165" s="1" t="s">
        <v>834</v>
      </c>
    </row>
    <row r="166" spans="1:6" x14ac:dyDescent="0.3">
      <c r="A166" s="1" t="s">
        <v>50</v>
      </c>
      <c r="B166" s="1" t="s">
        <v>328</v>
      </c>
      <c r="C166" s="1" t="s">
        <v>835</v>
      </c>
      <c r="D166" s="1" t="s">
        <v>476</v>
      </c>
      <c r="E166" s="1" t="s">
        <v>458</v>
      </c>
      <c r="F166" s="1" t="s">
        <v>836</v>
      </c>
    </row>
    <row r="167" spans="1:6" x14ac:dyDescent="0.3">
      <c r="A167" s="1" t="s">
        <v>52</v>
      </c>
      <c r="B167" s="1" t="s">
        <v>271</v>
      </c>
      <c r="C167" s="1" t="s">
        <v>840</v>
      </c>
      <c r="D167" s="1" t="s">
        <v>598</v>
      </c>
      <c r="E167" s="1" t="s">
        <v>273</v>
      </c>
      <c r="F167" s="1" t="s">
        <v>599</v>
      </c>
    </row>
    <row r="168" spans="1:6" x14ac:dyDescent="0.3">
      <c r="A168" s="1" t="s">
        <v>53</v>
      </c>
      <c r="B168" s="1" t="s">
        <v>271</v>
      </c>
      <c r="C168" s="1" t="s">
        <v>328</v>
      </c>
      <c r="D168" s="1" t="s">
        <v>339</v>
      </c>
      <c r="E168" s="1" t="s">
        <v>273</v>
      </c>
      <c r="F168" s="1" t="s">
        <v>843</v>
      </c>
    </row>
    <row r="169" spans="1:6" x14ac:dyDescent="0.3">
      <c r="A169" s="1" t="s">
        <v>53</v>
      </c>
      <c r="B169" s="1" t="s">
        <v>271</v>
      </c>
      <c r="C169" s="1" t="s">
        <v>328</v>
      </c>
      <c r="D169" s="1">
        <v>60</v>
      </c>
      <c r="E169" s="1" t="s">
        <v>273</v>
      </c>
      <c r="F169" s="1" t="s">
        <v>834</v>
      </c>
    </row>
    <row r="170" spans="1:6" x14ac:dyDescent="0.3">
      <c r="A170" s="1" t="s">
        <v>56</v>
      </c>
      <c r="B170" s="1" t="s">
        <v>271</v>
      </c>
      <c r="C170" s="1" t="s">
        <v>328</v>
      </c>
      <c r="D170" s="1" t="s">
        <v>154</v>
      </c>
      <c r="E170" s="1" t="s">
        <v>173</v>
      </c>
      <c r="F170" s="1" t="s">
        <v>853</v>
      </c>
    </row>
    <row r="171" spans="1:6" x14ac:dyDescent="0.3">
      <c r="A171" s="1" t="s">
        <v>58</v>
      </c>
      <c r="B171" s="1" t="s">
        <v>271</v>
      </c>
      <c r="C171" s="1" t="s">
        <v>328</v>
      </c>
      <c r="D171" s="1" t="s">
        <v>157</v>
      </c>
      <c r="E171" s="1" t="s">
        <v>173</v>
      </c>
      <c r="F171" s="1" t="s">
        <v>853</v>
      </c>
    </row>
    <row r="172" spans="1:6" x14ac:dyDescent="0.3">
      <c r="A172" s="1" t="s">
        <v>858</v>
      </c>
      <c r="B172" s="1" t="s">
        <v>271</v>
      </c>
      <c r="C172" s="1" t="s">
        <v>328</v>
      </c>
      <c r="D172" s="1" t="s">
        <v>159</v>
      </c>
      <c r="E172" s="1" t="s">
        <v>173</v>
      </c>
      <c r="F172" s="1" t="s">
        <v>853</v>
      </c>
    </row>
    <row r="173" spans="1:6" x14ac:dyDescent="0.3">
      <c r="A173" s="1" t="s">
        <v>861</v>
      </c>
      <c r="B173" s="1" t="s">
        <v>271</v>
      </c>
      <c r="C173" s="1" t="s">
        <v>328</v>
      </c>
      <c r="D173" s="1" t="s">
        <v>860</v>
      </c>
      <c r="E173" s="1" t="s">
        <v>173</v>
      </c>
      <c r="F173" s="1" t="s">
        <v>853</v>
      </c>
    </row>
    <row r="174" spans="1:6" x14ac:dyDescent="0.3">
      <c r="A174" s="1" t="s">
        <v>865</v>
      </c>
      <c r="B174" s="1" t="s">
        <v>271</v>
      </c>
      <c r="C174" s="1" t="s">
        <v>866</v>
      </c>
      <c r="D174" s="1" t="s">
        <v>867</v>
      </c>
      <c r="E174" s="1" t="s">
        <v>273</v>
      </c>
      <c r="F174" s="1" t="s">
        <v>868</v>
      </c>
    </row>
    <row r="175" spans="1:6" x14ac:dyDescent="0.3">
      <c r="A175" s="1" t="s">
        <v>883</v>
      </c>
      <c r="B175" s="1" t="s">
        <v>271</v>
      </c>
      <c r="C175" s="1" t="s">
        <v>376</v>
      </c>
      <c r="D175" s="1" t="s">
        <v>884</v>
      </c>
      <c r="E175" s="1" t="s">
        <v>273</v>
      </c>
      <c r="F175" s="1" t="s">
        <v>885</v>
      </c>
    </row>
    <row r="176" spans="1:6" x14ac:dyDescent="0.3">
      <c r="A176" s="1" t="s">
        <v>895</v>
      </c>
      <c r="B176" s="1" t="s">
        <v>271</v>
      </c>
      <c r="C176" s="1" t="s">
        <v>300</v>
      </c>
      <c r="D176" s="1" t="s">
        <v>896</v>
      </c>
      <c r="E176" s="1" t="s">
        <v>273</v>
      </c>
      <c r="F176" s="1" t="s">
        <v>897</v>
      </c>
    </row>
    <row r="177" spans="1:6" x14ac:dyDescent="0.3">
      <c r="A177" s="1" t="s">
        <v>898</v>
      </c>
      <c r="B177" s="1" t="s">
        <v>271</v>
      </c>
      <c r="C177" s="1" t="s">
        <v>376</v>
      </c>
      <c r="D177" s="1" t="s">
        <v>131</v>
      </c>
      <c r="E177" s="1" t="s">
        <v>155</v>
      </c>
      <c r="F177" s="1" t="s">
        <v>899</v>
      </c>
    </row>
    <row r="178" spans="1:6" x14ac:dyDescent="0.3">
      <c r="A178" s="1" t="s">
        <v>162</v>
      </c>
      <c r="B178" s="1" t="s">
        <v>271</v>
      </c>
      <c r="C178" s="1" t="s">
        <v>272</v>
      </c>
      <c r="D178" s="1" t="s">
        <v>142</v>
      </c>
      <c r="E178" s="1" t="s">
        <v>155</v>
      </c>
      <c r="F178" s="1" t="s">
        <v>905</v>
      </c>
    </row>
    <row r="179" spans="1:6" x14ac:dyDescent="0.3">
      <c r="A179" s="1" t="s">
        <v>166</v>
      </c>
      <c r="B179" s="1" t="s">
        <v>328</v>
      </c>
      <c r="C179" s="1" t="s">
        <v>103</v>
      </c>
      <c r="D179" s="1" t="s">
        <v>416</v>
      </c>
      <c r="E179" s="1" t="s">
        <v>444</v>
      </c>
    </row>
    <row r="180" spans="1:6" x14ac:dyDescent="0.3">
      <c r="A180" s="1" t="s">
        <v>166</v>
      </c>
      <c r="B180" s="1" t="s">
        <v>271</v>
      </c>
      <c r="C180" s="1" t="s">
        <v>407</v>
      </c>
      <c r="D180" s="1" t="s">
        <v>610</v>
      </c>
      <c r="E180" s="1" t="s">
        <v>155</v>
      </c>
    </row>
    <row r="181" spans="1:6" x14ac:dyDescent="0.3">
      <c r="A181" s="1" t="s">
        <v>235</v>
      </c>
      <c r="B181" s="1" t="s">
        <v>271</v>
      </c>
      <c r="C181" s="1" t="s">
        <v>906</v>
      </c>
      <c r="D181" s="1" t="s">
        <v>228</v>
      </c>
      <c r="E181" s="1" t="s">
        <v>233</v>
      </c>
      <c r="F181" s="1" t="s">
        <v>234</v>
      </c>
    </row>
    <row r="182" spans="1:6" x14ac:dyDescent="0.3">
      <c r="A182" s="1" t="s">
        <v>920</v>
      </c>
      <c r="B182" s="1" t="s">
        <v>271</v>
      </c>
      <c r="C182" s="1" t="s">
        <v>407</v>
      </c>
      <c r="D182" s="1" t="s">
        <v>921</v>
      </c>
      <c r="E182" s="1" t="s">
        <v>273</v>
      </c>
      <c r="F182" s="1" t="s">
        <v>922</v>
      </c>
    </row>
    <row r="183" spans="1:6" x14ac:dyDescent="0.3">
      <c r="A183" s="1" t="s">
        <v>68</v>
      </c>
      <c r="B183" s="1" t="s">
        <v>271</v>
      </c>
      <c r="C183" s="1" t="s">
        <v>407</v>
      </c>
      <c r="D183" s="1" t="s">
        <v>276</v>
      </c>
      <c r="E183" s="1" t="s">
        <v>273</v>
      </c>
      <c r="F183" s="1" t="s">
        <v>923</v>
      </c>
    </row>
    <row r="184" spans="1:6" x14ac:dyDescent="0.3">
      <c r="A184" s="1" t="s">
        <v>69</v>
      </c>
      <c r="B184" s="1" t="s">
        <v>328</v>
      </c>
      <c r="C184" s="1" t="s">
        <v>103</v>
      </c>
      <c r="D184" s="1" t="s">
        <v>476</v>
      </c>
      <c r="E184" s="1" t="s">
        <v>273</v>
      </c>
    </row>
    <row r="185" spans="1:6" x14ac:dyDescent="0.3">
      <c r="A185" s="1" t="s">
        <v>71</v>
      </c>
      <c r="B185" s="1" t="s">
        <v>271</v>
      </c>
      <c r="C185" s="1" t="s">
        <v>103</v>
      </c>
      <c r="D185" s="1" t="s">
        <v>924</v>
      </c>
      <c r="E185" s="1" t="s">
        <v>405</v>
      </c>
      <c r="F185" s="1" t="s">
        <v>925</v>
      </c>
    </row>
    <row r="186" spans="1:6" x14ac:dyDescent="0.3">
      <c r="A186" s="1" t="s">
        <v>926</v>
      </c>
      <c r="B186" s="1" t="s">
        <v>271</v>
      </c>
      <c r="C186" s="1" t="s">
        <v>927</v>
      </c>
      <c r="D186" s="1" t="s">
        <v>928</v>
      </c>
      <c r="E186" s="1" t="s">
        <v>273</v>
      </c>
      <c r="F186" s="1" t="s">
        <v>929</v>
      </c>
    </row>
    <row r="187" spans="1:6" x14ac:dyDescent="0.3">
      <c r="A187" s="1" t="s">
        <v>926</v>
      </c>
      <c r="B187" s="1" t="s">
        <v>328</v>
      </c>
      <c r="C187" s="1" t="s">
        <v>835</v>
      </c>
      <c r="D187" s="1" t="s">
        <v>421</v>
      </c>
      <c r="E187" s="1" t="s">
        <v>458</v>
      </c>
      <c r="F187" s="1" t="s">
        <v>933</v>
      </c>
    </row>
    <row r="188" spans="1:6" x14ac:dyDescent="0.3">
      <c r="A188" s="1" t="s">
        <v>930</v>
      </c>
      <c r="B188" s="1" t="s">
        <v>271</v>
      </c>
      <c r="C188" s="1" t="s">
        <v>931</v>
      </c>
      <c r="D188" s="1" t="s">
        <v>276</v>
      </c>
      <c r="E188" s="1" t="s">
        <v>273</v>
      </c>
      <c r="F188" s="1" t="s">
        <v>932</v>
      </c>
    </row>
    <row r="189" spans="1:6" x14ac:dyDescent="0.3">
      <c r="A189" s="1" t="s">
        <v>930</v>
      </c>
      <c r="B189" s="1" t="s">
        <v>328</v>
      </c>
      <c r="C189" s="1" t="s">
        <v>835</v>
      </c>
      <c r="D189" s="1" t="s">
        <v>448</v>
      </c>
      <c r="E189" s="1" t="s">
        <v>273</v>
      </c>
      <c r="F189" s="1" t="s">
        <v>933</v>
      </c>
    </row>
    <row r="190" spans="1:6" x14ac:dyDescent="0.3">
      <c r="A190" s="1" t="s">
        <v>934</v>
      </c>
      <c r="B190" s="1" t="s">
        <v>271</v>
      </c>
      <c r="C190" s="1" t="s">
        <v>931</v>
      </c>
      <c r="D190" s="1" t="s">
        <v>339</v>
      </c>
      <c r="E190" s="1" t="s">
        <v>273</v>
      </c>
      <c r="F190" s="1" t="s">
        <v>932</v>
      </c>
    </row>
    <row r="191" spans="1:6" x14ac:dyDescent="0.3">
      <c r="A191" s="1" t="s">
        <v>934</v>
      </c>
      <c r="B191" s="1" t="s">
        <v>271</v>
      </c>
      <c r="C191" s="1" t="s">
        <v>835</v>
      </c>
      <c r="D191" s="1" t="s">
        <v>276</v>
      </c>
      <c r="E191" s="1" t="s">
        <v>273</v>
      </c>
      <c r="F191" s="1" t="s">
        <v>933</v>
      </c>
    </row>
    <row r="192" spans="1:6" x14ac:dyDescent="0.3">
      <c r="A192" s="1" t="s">
        <v>934</v>
      </c>
      <c r="B192" s="1" t="s">
        <v>271</v>
      </c>
      <c r="C192" s="1" t="s">
        <v>927</v>
      </c>
      <c r="D192" s="1" t="s">
        <v>935</v>
      </c>
      <c r="E192" s="1" t="s">
        <v>273</v>
      </c>
      <c r="F192" s="1" t="s">
        <v>936</v>
      </c>
    </row>
    <row r="193" spans="1:6" x14ac:dyDescent="0.3">
      <c r="A193" s="1" t="s">
        <v>937</v>
      </c>
      <c r="B193" s="1" t="s">
        <v>271</v>
      </c>
      <c r="C193" s="1" t="s">
        <v>300</v>
      </c>
      <c r="D193" s="1">
        <v>15</v>
      </c>
      <c r="E193" s="1" t="s">
        <v>273</v>
      </c>
    </row>
    <row r="194" spans="1:6" x14ac:dyDescent="0.3">
      <c r="A194" s="1" t="s">
        <v>937</v>
      </c>
      <c r="B194" s="1" t="s">
        <v>271</v>
      </c>
      <c r="C194" s="1" t="s">
        <v>927</v>
      </c>
      <c r="D194" s="1" t="s">
        <v>276</v>
      </c>
      <c r="E194" s="1" t="s">
        <v>273</v>
      </c>
      <c r="F194" s="1" t="s">
        <v>933</v>
      </c>
    </row>
    <row r="195" spans="1:6" x14ac:dyDescent="0.3">
      <c r="A195" s="1" t="s">
        <v>946</v>
      </c>
      <c r="B195" s="1" t="s">
        <v>271</v>
      </c>
      <c r="C195" s="1" t="s">
        <v>328</v>
      </c>
      <c r="D195" s="1" t="s">
        <v>180</v>
      </c>
      <c r="E195" s="1" t="s">
        <v>132</v>
      </c>
      <c r="F195" s="1" t="s">
        <v>947</v>
      </c>
    </row>
    <row r="196" spans="1:6" x14ac:dyDescent="0.3">
      <c r="A196" s="1" t="s">
        <v>950</v>
      </c>
      <c r="B196" s="1" t="s">
        <v>271</v>
      </c>
      <c r="C196" s="1" t="s">
        <v>951</v>
      </c>
      <c r="D196" s="1" t="s">
        <v>952</v>
      </c>
      <c r="E196" s="1" t="s">
        <v>458</v>
      </c>
    </row>
    <row r="197" spans="1:6" x14ac:dyDescent="0.3">
      <c r="A197" s="1" t="s">
        <v>954</v>
      </c>
      <c r="B197" s="1" t="s">
        <v>271</v>
      </c>
      <c r="C197" s="1" t="s">
        <v>951</v>
      </c>
      <c r="D197" s="1" t="s">
        <v>953</v>
      </c>
      <c r="E197" s="1" t="s">
        <v>458</v>
      </c>
    </row>
    <row r="198" spans="1:6" x14ac:dyDescent="0.3">
      <c r="A198" s="1" t="s">
        <v>106</v>
      </c>
      <c r="B198" s="1" t="s">
        <v>271</v>
      </c>
      <c r="C198" s="1" t="s">
        <v>951</v>
      </c>
      <c r="D198" s="1" t="s">
        <v>955</v>
      </c>
      <c r="E198" s="1" t="s">
        <v>458</v>
      </c>
    </row>
    <row r="199" spans="1:6" x14ac:dyDescent="0.3">
      <c r="A199" s="1" t="s">
        <v>106</v>
      </c>
      <c r="B199" s="1" t="s">
        <v>271</v>
      </c>
      <c r="C199" s="1" t="s">
        <v>951</v>
      </c>
      <c r="D199" s="1" t="s">
        <v>276</v>
      </c>
      <c r="E199" s="1" t="s">
        <v>273</v>
      </c>
    </row>
    <row r="200" spans="1:6" x14ac:dyDescent="0.3">
      <c r="A200" s="1" t="s">
        <v>956</v>
      </c>
      <c r="B200" s="1" t="s">
        <v>271</v>
      </c>
      <c r="C200" s="1" t="s">
        <v>396</v>
      </c>
      <c r="D200" s="1" t="s">
        <v>507</v>
      </c>
      <c r="E200" s="1" t="s">
        <v>273</v>
      </c>
    </row>
    <row r="201" spans="1:6" x14ac:dyDescent="0.3">
      <c r="A201" s="1" t="s">
        <v>960</v>
      </c>
      <c r="B201" s="1" t="s">
        <v>271</v>
      </c>
      <c r="C201" s="1" t="s">
        <v>906</v>
      </c>
      <c r="D201" s="1" t="s">
        <v>795</v>
      </c>
      <c r="E201" s="1" t="s">
        <v>273</v>
      </c>
      <c r="F201" s="1" t="s">
        <v>961</v>
      </c>
    </row>
    <row r="202" spans="1:6" x14ac:dyDescent="0.3">
      <c r="A202" s="1" t="s">
        <v>84</v>
      </c>
      <c r="B202" s="1" t="s">
        <v>271</v>
      </c>
      <c r="C202" s="1" t="s">
        <v>906</v>
      </c>
      <c r="D202" s="1" t="s">
        <v>962</v>
      </c>
      <c r="E202" s="1" t="s">
        <v>273</v>
      </c>
      <c r="F202" s="1" t="s">
        <v>961</v>
      </c>
    </row>
    <row r="203" spans="1:6" x14ac:dyDescent="0.3">
      <c r="A203" s="1" t="s">
        <v>87</v>
      </c>
      <c r="B203" s="1" t="s">
        <v>271</v>
      </c>
      <c r="C203" s="1" t="s">
        <v>906</v>
      </c>
      <c r="D203" s="1" t="s">
        <v>965</v>
      </c>
      <c r="E203" s="1" t="s">
        <v>273</v>
      </c>
      <c r="F203" s="1" t="s">
        <v>961</v>
      </c>
    </row>
    <row r="204" spans="1:6" x14ac:dyDescent="0.3">
      <c r="A204" s="1" t="s">
        <v>108</v>
      </c>
      <c r="B204" s="1" t="s">
        <v>271</v>
      </c>
      <c r="C204" s="1" t="s">
        <v>798</v>
      </c>
      <c r="D204" s="1">
        <v>10</v>
      </c>
      <c r="E204" s="1" t="s">
        <v>273</v>
      </c>
      <c r="F204" s="1" t="s">
        <v>968</v>
      </c>
    </row>
    <row r="205" spans="1:6" x14ac:dyDescent="0.3">
      <c r="A205" s="1" t="s">
        <v>91</v>
      </c>
      <c r="B205" s="1" t="s">
        <v>271</v>
      </c>
      <c r="C205" s="1" t="s">
        <v>578</v>
      </c>
      <c r="D205" s="1" t="s">
        <v>228</v>
      </c>
      <c r="E205" s="1" t="s">
        <v>273</v>
      </c>
    </row>
    <row r="206" spans="1:6" x14ac:dyDescent="0.3">
      <c r="A206" s="1" t="s">
        <v>91</v>
      </c>
      <c r="B206" s="1" t="s">
        <v>328</v>
      </c>
      <c r="C206" s="1" t="s">
        <v>578</v>
      </c>
      <c r="D206" s="1" t="s">
        <v>448</v>
      </c>
      <c r="E206" s="1" t="s">
        <v>458</v>
      </c>
    </row>
    <row r="207" spans="1:6" x14ac:dyDescent="0.3">
      <c r="A207" s="1" t="s">
        <v>91</v>
      </c>
      <c r="B207" s="1" t="s">
        <v>328</v>
      </c>
      <c r="C207" s="1" t="s">
        <v>835</v>
      </c>
      <c r="D207" s="1" t="s">
        <v>421</v>
      </c>
      <c r="E207" s="1" t="s">
        <v>458</v>
      </c>
    </row>
    <row r="208" spans="1:6" x14ac:dyDescent="0.3">
      <c r="A208" s="1" t="s">
        <v>93</v>
      </c>
      <c r="B208" s="1" t="s">
        <v>271</v>
      </c>
      <c r="C208" s="1" t="s">
        <v>578</v>
      </c>
      <c r="D208" s="1">
        <v>3</v>
      </c>
      <c r="E208" s="1" t="s">
        <v>273</v>
      </c>
    </row>
    <row r="209" spans="1:5" x14ac:dyDescent="0.3">
      <c r="A209" s="1" t="s">
        <v>93</v>
      </c>
      <c r="B209" s="1" t="s">
        <v>271</v>
      </c>
      <c r="C209" s="1" t="s">
        <v>578</v>
      </c>
      <c r="D209" s="1" t="s">
        <v>172</v>
      </c>
      <c r="E209" s="1" t="s">
        <v>273</v>
      </c>
    </row>
    <row r="210" spans="1:5" x14ac:dyDescent="0.3">
      <c r="A210" s="1" t="s">
        <v>972</v>
      </c>
      <c r="B210" s="1" t="s">
        <v>271</v>
      </c>
      <c r="C210" s="1" t="s">
        <v>578</v>
      </c>
      <c r="D210" s="1" t="s">
        <v>187</v>
      </c>
      <c r="E210" s="1" t="s">
        <v>273</v>
      </c>
    </row>
    <row r="211" spans="1:5" x14ac:dyDescent="0.3">
      <c r="A211" s="1" t="s">
        <v>972</v>
      </c>
      <c r="B211" s="1" t="s">
        <v>271</v>
      </c>
      <c r="C211" s="1" t="s">
        <v>578</v>
      </c>
      <c r="D211" s="1" t="s">
        <v>276</v>
      </c>
      <c r="E211" s="1" t="s">
        <v>273</v>
      </c>
    </row>
    <row r="212" spans="1:5" x14ac:dyDescent="0.3">
      <c r="A212" s="1" t="s">
        <v>980</v>
      </c>
      <c r="B212" s="1" t="s">
        <v>328</v>
      </c>
      <c r="C212" s="1" t="s">
        <v>981</v>
      </c>
      <c r="D212" s="1" t="s">
        <v>605</v>
      </c>
      <c r="E212" s="1" t="s">
        <v>444</v>
      </c>
    </row>
    <row r="213" spans="1:5" x14ac:dyDescent="0.3">
      <c r="A213" s="1" t="s">
        <v>980</v>
      </c>
      <c r="B213" s="1" t="s">
        <v>271</v>
      </c>
      <c r="C213" s="1" t="s">
        <v>328</v>
      </c>
      <c r="D213" s="1" t="s">
        <v>605</v>
      </c>
      <c r="E213" s="1" t="s">
        <v>132</v>
      </c>
    </row>
    <row r="214" spans="1:5" x14ac:dyDescent="0.3">
      <c r="A214" s="1" t="s">
        <v>982</v>
      </c>
      <c r="B214" s="1" t="s">
        <v>271</v>
      </c>
      <c r="C214" s="1" t="s">
        <v>328</v>
      </c>
      <c r="D214" s="1" t="s">
        <v>610</v>
      </c>
      <c r="E214" s="1" t="s">
        <v>132</v>
      </c>
    </row>
    <row r="215" spans="1:5" x14ac:dyDescent="0.3">
      <c r="A215" s="1" t="s">
        <v>983</v>
      </c>
      <c r="B215" s="1" t="s">
        <v>271</v>
      </c>
      <c r="C215" s="1" t="s">
        <v>328</v>
      </c>
      <c r="D215" s="1" t="s">
        <v>154</v>
      </c>
      <c r="E215" s="1" t="s">
        <v>132</v>
      </c>
    </row>
    <row r="216" spans="1:5" x14ac:dyDescent="0.3">
      <c r="A216" s="1" t="s">
        <v>984</v>
      </c>
      <c r="B216" s="1" t="s">
        <v>271</v>
      </c>
      <c r="C216" s="1" t="s">
        <v>328</v>
      </c>
      <c r="D216" s="1" t="s">
        <v>157</v>
      </c>
      <c r="E216" s="1" t="s">
        <v>132</v>
      </c>
    </row>
    <row r="217" spans="1:5" x14ac:dyDescent="0.3">
      <c r="A217" s="1" t="s">
        <v>985</v>
      </c>
      <c r="B217" s="1" t="s">
        <v>328</v>
      </c>
      <c r="C217" s="1" t="s">
        <v>981</v>
      </c>
      <c r="D217" s="1" t="s">
        <v>228</v>
      </c>
      <c r="E217" s="1" t="s">
        <v>986</v>
      </c>
    </row>
    <row r="218" spans="1:5" x14ac:dyDescent="0.3">
      <c r="A218" s="1" t="s">
        <v>987</v>
      </c>
      <c r="B218" s="1" t="s">
        <v>271</v>
      </c>
      <c r="C218" s="1" t="s">
        <v>981</v>
      </c>
      <c r="D218" s="1" t="s">
        <v>456</v>
      </c>
      <c r="E218" s="1" t="s">
        <v>273</v>
      </c>
    </row>
    <row r="219" spans="1:5" x14ac:dyDescent="0.3">
      <c r="A219" s="1" t="s">
        <v>987</v>
      </c>
      <c r="B219" s="1" t="s">
        <v>271</v>
      </c>
      <c r="C219" s="1" t="s">
        <v>376</v>
      </c>
      <c r="D219" s="1" t="s">
        <v>228</v>
      </c>
      <c r="E219" s="1" t="s">
        <v>988</v>
      </c>
    </row>
    <row r="220" spans="1:5" x14ac:dyDescent="0.3">
      <c r="A220" s="1" t="s">
        <v>991</v>
      </c>
      <c r="B220" s="1" t="s">
        <v>271</v>
      </c>
      <c r="C220" s="1" t="s">
        <v>376</v>
      </c>
      <c r="D220" s="1" t="s">
        <v>187</v>
      </c>
      <c r="E220" s="1" t="s">
        <v>988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C4EB-3181-4E5F-BFC3-89263BB29BB2}">
  <dimension ref="A1:C211"/>
  <sheetViews>
    <sheetView topLeftCell="A71" workbookViewId="0">
      <selection activeCell="M28" sqref="M28"/>
    </sheetView>
  </sheetViews>
  <sheetFormatPr defaultRowHeight="16.5" x14ac:dyDescent="0.3"/>
  <cols>
    <col min="1" max="1" width="28.5703125" style="1" bestFit="1" customWidth="1"/>
    <col min="2" max="2" width="75.42578125" style="1" bestFit="1" customWidth="1"/>
    <col min="3" max="3" width="99" style="1" bestFit="1" customWidth="1"/>
    <col min="4" max="16384" width="9.140625" style="1"/>
  </cols>
  <sheetData>
    <row r="1" spans="1:3" x14ac:dyDescent="0.3">
      <c r="A1" s="4" t="s">
        <v>118</v>
      </c>
      <c r="B1" s="4" t="s">
        <v>278</v>
      </c>
      <c r="C1" s="4" t="s">
        <v>277</v>
      </c>
    </row>
    <row r="2" spans="1:3" x14ac:dyDescent="0.3">
      <c r="A2" s="1" t="s">
        <v>22</v>
      </c>
      <c r="B2" s="1" t="s">
        <v>279</v>
      </c>
      <c r="C2" s="1" t="s">
        <v>280</v>
      </c>
    </row>
    <row r="3" spans="1:3" x14ac:dyDescent="0.3">
      <c r="A3" s="1" t="s">
        <v>22</v>
      </c>
      <c r="B3" s="1" t="s">
        <v>281</v>
      </c>
      <c r="C3" s="1" t="s">
        <v>282</v>
      </c>
    </row>
    <row r="4" spans="1:3" x14ac:dyDescent="0.3">
      <c r="A4" s="1" t="s">
        <v>269</v>
      </c>
      <c r="B4" s="1" t="s">
        <v>281</v>
      </c>
      <c r="C4" s="1" t="s">
        <v>283</v>
      </c>
    </row>
    <row r="5" spans="1:3" x14ac:dyDescent="0.3">
      <c r="A5" s="1" t="s">
        <v>269</v>
      </c>
      <c r="B5" s="1" t="s">
        <v>281</v>
      </c>
      <c r="C5" s="1" t="s">
        <v>284</v>
      </c>
    </row>
    <row r="6" spans="1:3" x14ac:dyDescent="0.3">
      <c r="A6" s="1" t="s">
        <v>285</v>
      </c>
      <c r="B6" s="1" t="s">
        <v>281</v>
      </c>
      <c r="C6" s="1" t="s">
        <v>286</v>
      </c>
    </row>
    <row r="7" spans="1:3" x14ac:dyDescent="0.3">
      <c r="A7" s="1" t="s">
        <v>287</v>
      </c>
      <c r="B7" s="1" t="s">
        <v>288</v>
      </c>
      <c r="C7" s="1" t="s">
        <v>289</v>
      </c>
    </row>
    <row r="8" spans="1:3" x14ac:dyDescent="0.3">
      <c r="A8" s="1" t="s">
        <v>287</v>
      </c>
      <c r="B8" s="1" t="s">
        <v>290</v>
      </c>
      <c r="C8" s="1" t="s">
        <v>291</v>
      </c>
    </row>
    <row r="9" spans="1:3" x14ac:dyDescent="0.3">
      <c r="A9" s="1" t="s">
        <v>287</v>
      </c>
      <c r="B9" s="1" t="s">
        <v>292</v>
      </c>
      <c r="C9" s="1" t="s">
        <v>293</v>
      </c>
    </row>
    <row r="10" spans="1:3" x14ac:dyDescent="0.3">
      <c r="A10" s="1" t="s">
        <v>297</v>
      </c>
      <c r="B10" s="1" t="s">
        <v>290</v>
      </c>
      <c r="C10" s="1" t="s">
        <v>298</v>
      </c>
    </row>
    <row r="11" spans="1:3" x14ac:dyDescent="0.3">
      <c r="A11" s="1" t="s">
        <v>303</v>
      </c>
      <c r="B11" s="1" t="s">
        <v>304</v>
      </c>
      <c r="C11" s="1" t="s">
        <v>305</v>
      </c>
    </row>
    <row r="12" spans="1:3" x14ac:dyDescent="0.3">
      <c r="A12" s="1" t="s">
        <v>303</v>
      </c>
      <c r="B12" s="1" t="s">
        <v>304</v>
      </c>
      <c r="C12" s="1" t="s">
        <v>306</v>
      </c>
    </row>
    <row r="13" spans="1:3" x14ac:dyDescent="0.3">
      <c r="A13" s="1" t="s">
        <v>303</v>
      </c>
      <c r="B13" s="1" t="s">
        <v>281</v>
      </c>
      <c r="C13" s="1" t="s">
        <v>307</v>
      </c>
    </row>
    <row r="14" spans="1:3" x14ac:dyDescent="0.3">
      <c r="A14" s="1" t="s">
        <v>303</v>
      </c>
      <c r="B14" s="1" t="s">
        <v>281</v>
      </c>
      <c r="C14" s="1" t="s">
        <v>308</v>
      </c>
    </row>
    <row r="15" spans="1:3" x14ac:dyDescent="0.3">
      <c r="A15" s="1" t="s">
        <v>309</v>
      </c>
      <c r="B15" s="1" t="s">
        <v>310</v>
      </c>
      <c r="C15" s="1" t="s">
        <v>311</v>
      </c>
    </row>
    <row r="16" spans="1:3" x14ac:dyDescent="0.3">
      <c r="A16" s="1" t="s">
        <v>309</v>
      </c>
      <c r="B16" s="1" t="s">
        <v>312</v>
      </c>
      <c r="C16" s="1" t="s">
        <v>313</v>
      </c>
    </row>
    <row r="17" spans="1:3" x14ac:dyDescent="0.3">
      <c r="A17" s="1" t="s">
        <v>309</v>
      </c>
      <c r="B17" s="1" t="s">
        <v>314</v>
      </c>
      <c r="C17" s="1" t="s">
        <v>315</v>
      </c>
    </row>
    <row r="18" spans="1:3" x14ac:dyDescent="0.3">
      <c r="A18" s="1" t="s">
        <v>316</v>
      </c>
      <c r="B18" s="1" t="s">
        <v>304</v>
      </c>
      <c r="C18" s="1" t="s">
        <v>317</v>
      </c>
    </row>
    <row r="19" spans="1:3" x14ac:dyDescent="0.3">
      <c r="A19" s="1" t="s">
        <v>316</v>
      </c>
      <c r="B19" s="1" t="s">
        <v>318</v>
      </c>
      <c r="C19" s="1" t="s">
        <v>319</v>
      </c>
    </row>
    <row r="20" spans="1:3" x14ac:dyDescent="0.3">
      <c r="A20" s="1" t="s">
        <v>316</v>
      </c>
      <c r="B20" s="1" t="s">
        <v>304</v>
      </c>
      <c r="C20" s="1" t="s">
        <v>283</v>
      </c>
    </row>
    <row r="21" spans="1:3" x14ac:dyDescent="0.3">
      <c r="A21" s="1" t="s">
        <v>316</v>
      </c>
      <c r="B21" s="1" t="s">
        <v>304</v>
      </c>
      <c r="C21" s="1" t="s">
        <v>284</v>
      </c>
    </row>
    <row r="22" spans="1:3" x14ac:dyDescent="0.3">
      <c r="A22" s="1" t="s">
        <v>316</v>
      </c>
      <c r="B22" s="1" t="s">
        <v>318</v>
      </c>
      <c r="C22" s="1" t="s">
        <v>320</v>
      </c>
    </row>
    <row r="23" spans="1:3" x14ac:dyDescent="0.3">
      <c r="A23" s="1" t="s">
        <v>323</v>
      </c>
      <c r="B23" s="1" t="s">
        <v>321</v>
      </c>
      <c r="C23" s="1" t="s">
        <v>322</v>
      </c>
    </row>
    <row r="24" spans="1:3" x14ac:dyDescent="0.3">
      <c r="A24" s="1" t="s">
        <v>323</v>
      </c>
      <c r="B24" s="1" t="s">
        <v>324</v>
      </c>
      <c r="C24" s="1" t="s">
        <v>325</v>
      </c>
    </row>
    <row r="25" spans="1:3" x14ac:dyDescent="0.3">
      <c r="A25" s="1" t="s">
        <v>323</v>
      </c>
      <c r="B25" s="1" t="s">
        <v>281</v>
      </c>
      <c r="C25" s="1" t="s">
        <v>326</v>
      </c>
    </row>
    <row r="26" spans="1:3" x14ac:dyDescent="0.3">
      <c r="A26" s="1" t="s">
        <v>341</v>
      </c>
      <c r="B26" s="1" t="s">
        <v>342</v>
      </c>
      <c r="C26" s="1" t="s">
        <v>343</v>
      </c>
    </row>
    <row r="27" spans="1:3" x14ac:dyDescent="0.3">
      <c r="A27" s="1" t="s">
        <v>349</v>
      </c>
      <c r="B27" s="1" t="s">
        <v>353</v>
      </c>
      <c r="C27" s="1" t="s">
        <v>354</v>
      </c>
    </row>
    <row r="28" spans="1:3" x14ac:dyDescent="0.3">
      <c r="A28" s="1" t="s">
        <v>366</v>
      </c>
      <c r="B28" s="1" t="s">
        <v>367</v>
      </c>
      <c r="C28" s="1" t="s">
        <v>368</v>
      </c>
    </row>
    <row r="29" spans="1:3" x14ac:dyDescent="0.3">
      <c r="A29" s="1" t="s">
        <v>375</v>
      </c>
      <c r="B29" s="1" t="s">
        <v>304</v>
      </c>
      <c r="C29" s="1" t="s">
        <v>379</v>
      </c>
    </row>
    <row r="30" spans="1:3" x14ac:dyDescent="0.3">
      <c r="A30" s="1" t="s">
        <v>380</v>
      </c>
      <c r="B30" s="1" t="s">
        <v>304</v>
      </c>
      <c r="C30" s="1" t="s">
        <v>382</v>
      </c>
    </row>
    <row r="31" spans="1:3" x14ac:dyDescent="0.3">
      <c r="A31" s="1" t="s">
        <v>384</v>
      </c>
      <c r="B31" s="1" t="s">
        <v>304</v>
      </c>
      <c r="C31" s="1" t="s">
        <v>383</v>
      </c>
    </row>
    <row r="32" spans="1:3" x14ac:dyDescent="0.3">
      <c r="A32" s="1" t="s">
        <v>386</v>
      </c>
      <c r="B32" s="1" t="s">
        <v>290</v>
      </c>
      <c r="C32" s="1" t="s">
        <v>388</v>
      </c>
    </row>
    <row r="33" spans="1:3" x14ac:dyDescent="0.3">
      <c r="A33" s="1" t="s">
        <v>389</v>
      </c>
      <c r="B33" s="1" t="s">
        <v>290</v>
      </c>
      <c r="C33" s="1" t="s">
        <v>390</v>
      </c>
    </row>
    <row r="34" spans="1:3" x14ac:dyDescent="0.3">
      <c r="A34" s="1" t="s">
        <v>389</v>
      </c>
      <c r="B34" s="1" t="s">
        <v>290</v>
      </c>
      <c r="C34" s="1" t="s">
        <v>391</v>
      </c>
    </row>
    <row r="35" spans="1:3" x14ac:dyDescent="0.3">
      <c r="A35" s="1" t="s">
        <v>389</v>
      </c>
      <c r="B35" s="1" t="s">
        <v>290</v>
      </c>
      <c r="C35" s="1" t="s">
        <v>392</v>
      </c>
    </row>
    <row r="36" spans="1:3" x14ac:dyDescent="0.3">
      <c r="A36" s="1" t="s">
        <v>393</v>
      </c>
      <c r="B36" s="1" t="s">
        <v>290</v>
      </c>
      <c r="C36" s="1" t="s">
        <v>394</v>
      </c>
    </row>
    <row r="37" spans="1:3" x14ac:dyDescent="0.3">
      <c r="A37" s="1" t="s">
        <v>27</v>
      </c>
      <c r="B37" s="1" t="s">
        <v>403</v>
      </c>
      <c r="C37" s="1" t="s">
        <v>319</v>
      </c>
    </row>
    <row r="38" spans="1:3" x14ac:dyDescent="0.3">
      <c r="A38" s="1" t="s">
        <v>409</v>
      </c>
      <c r="B38" s="1" t="s">
        <v>412</v>
      </c>
      <c r="C38" s="1" t="s">
        <v>413</v>
      </c>
    </row>
    <row r="39" spans="1:3" x14ac:dyDescent="0.3">
      <c r="A39" s="1" t="s">
        <v>415</v>
      </c>
      <c r="B39" s="1" t="s">
        <v>418</v>
      </c>
      <c r="C39" s="1" t="s">
        <v>419</v>
      </c>
    </row>
    <row r="40" spans="1:3" x14ac:dyDescent="0.3">
      <c r="A40" s="1" t="s">
        <v>422</v>
      </c>
      <c r="B40" s="1" t="s">
        <v>418</v>
      </c>
      <c r="C40" s="1" t="s">
        <v>423</v>
      </c>
    </row>
    <row r="41" spans="1:3" x14ac:dyDescent="0.3">
      <c r="A41" s="1" t="s">
        <v>438</v>
      </c>
      <c r="B41" s="1" t="s">
        <v>281</v>
      </c>
      <c r="C41" s="1" t="s">
        <v>439</v>
      </c>
    </row>
    <row r="42" spans="1:3" x14ac:dyDescent="0.3">
      <c r="A42" s="1" t="s">
        <v>440</v>
      </c>
      <c r="B42" s="1" t="s">
        <v>290</v>
      </c>
      <c r="C42" s="1" t="s">
        <v>441</v>
      </c>
    </row>
    <row r="43" spans="1:3" x14ac:dyDescent="0.3">
      <c r="A43" s="1" t="s">
        <v>440</v>
      </c>
      <c r="B43" s="1" t="s">
        <v>310</v>
      </c>
      <c r="C43" s="1" t="s">
        <v>311</v>
      </c>
    </row>
    <row r="44" spans="1:3" x14ac:dyDescent="0.3">
      <c r="A44" s="1" t="s">
        <v>442</v>
      </c>
      <c r="B44" s="1" t="s">
        <v>310</v>
      </c>
      <c r="C44" s="1" t="s">
        <v>443</v>
      </c>
    </row>
    <row r="45" spans="1:3" x14ac:dyDescent="0.3">
      <c r="A45" s="1" t="s">
        <v>449</v>
      </c>
      <c r="B45" s="1" t="s">
        <v>290</v>
      </c>
      <c r="C45" s="1" t="s">
        <v>452</v>
      </c>
    </row>
    <row r="46" spans="1:3" x14ac:dyDescent="0.3">
      <c r="A46" s="1" t="s">
        <v>463</v>
      </c>
      <c r="B46" s="1" t="s">
        <v>466</v>
      </c>
      <c r="C46" s="1" t="s">
        <v>419</v>
      </c>
    </row>
    <row r="47" spans="1:3" x14ac:dyDescent="0.3">
      <c r="A47" s="1" t="s">
        <v>463</v>
      </c>
      <c r="B47" s="1" t="s">
        <v>467</v>
      </c>
      <c r="C47" s="1" t="s">
        <v>468</v>
      </c>
    </row>
    <row r="48" spans="1:3" x14ac:dyDescent="0.3">
      <c r="A48" s="1" t="s">
        <v>463</v>
      </c>
      <c r="B48" s="1" t="s">
        <v>469</v>
      </c>
      <c r="C48" s="1" t="s">
        <v>470</v>
      </c>
    </row>
    <row r="49" spans="1:3" x14ac:dyDescent="0.3">
      <c r="A49" s="1" t="s">
        <v>500</v>
      </c>
      <c r="B49" s="1" t="s">
        <v>304</v>
      </c>
      <c r="C49" s="1" t="s">
        <v>501</v>
      </c>
    </row>
    <row r="50" spans="1:3" x14ac:dyDescent="0.3">
      <c r="A50" s="1" t="s">
        <v>39</v>
      </c>
      <c r="B50" s="1" t="s">
        <v>304</v>
      </c>
      <c r="C50" s="1" t="s">
        <v>502</v>
      </c>
    </row>
    <row r="51" spans="1:3" x14ac:dyDescent="0.3">
      <c r="A51" s="1" t="s">
        <v>39</v>
      </c>
      <c r="B51" s="1" t="s">
        <v>304</v>
      </c>
      <c r="C51" s="1" t="s">
        <v>503</v>
      </c>
    </row>
    <row r="52" spans="1:3" x14ac:dyDescent="0.3">
      <c r="A52" s="1" t="s">
        <v>505</v>
      </c>
      <c r="B52" s="1" t="s">
        <v>281</v>
      </c>
      <c r="C52" s="1" t="s">
        <v>504</v>
      </c>
    </row>
    <row r="53" spans="1:3" x14ac:dyDescent="0.3">
      <c r="A53" s="1" t="s">
        <v>505</v>
      </c>
      <c r="B53" s="1" t="s">
        <v>290</v>
      </c>
      <c r="C53" s="1" t="s">
        <v>506</v>
      </c>
    </row>
    <row r="54" spans="1:3" x14ac:dyDescent="0.3">
      <c r="A54" s="1" t="s">
        <v>509</v>
      </c>
      <c r="B54" s="1" t="s">
        <v>304</v>
      </c>
      <c r="C54" s="1" t="s">
        <v>510</v>
      </c>
    </row>
    <row r="55" spans="1:3" x14ac:dyDescent="0.3">
      <c r="A55" s="1" t="s">
        <v>509</v>
      </c>
      <c r="B55" s="1" t="s">
        <v>304</v>
      </c>
      <c r="C55" s="6" t="s">
        <v>511</v>
      </c>
    </row>
    <row r="56" spans="1:3" x14ac:dyDescent="0.3">
      <c r="A56" s="1" t="s">
        <v>513</v>
      </c>
      <c r="B56" s="1" t="s">
        <v>514</v>
      </c>
      <c r="C56" s="1" t="s">
        <v>515</v>
      </c>
    </row>
    <row r="57" spans="1:3" x14ac:dyDescent="0.3">
      <c r="A57" s="1" t="s">
        <v>516</v>
      </c>
      <c r="B57" s="1" t="s">
        <v>281</v>
      </c>
      <c r="C57" s="1" t="s">
        <v>504</v>
      </c>
    </row>
    <row r="58" spans="1:3" x14ac:dyDescent="0.3">
      <c r="A58" s="1" t="s">
        <v>516</v>
      </c>
      <c r="B58" s="1" t="s">
        <v>517</v>
      </c>
      <c r="C58" s="1" t="s">
        <v>518</v>
      </c>
    </row>
    <row r="59" spans="1:3" x14ac:dyDescent="0.3">
      <c r="A59" s="1" t="s">
        <v>519</v>
      </c>
      <c r="B59" s="1" t="s">
        <v>304</v>
      </c>
      <c r="C59" s="6" t="s">
        <v>528</v>
      </c>
    </row>
    <row r="60" spans="1:3" x14ac:dyDescent="0.3">
      <c r="A60" s="1" t="s">
        <v>133</v>
      </c>
      <c r="B60" s="1" t="s">
        <v>534</v>
      </c>
      <c r="C60" s="1" t="s">
        <v>535</v>
      </c>
    </row>
    <row r="61" spans="1:3" x14ac:dyDescent="0.3">
      <c r="A61" s="1" t="s">
        <v>138</v>
      </c>
      <c r="B61" s="1" t="s">
        <v>281</v>
      </c>
      <c r="C61" s="1" t="s">
        <v>504</v>
      </c>
    </row>
    <row r="62" spans="1:3" x14ac:dyDescent="0.3">
      <c r="A62" s="1" t="s">
        <v>138</v>
      </c>
      <c r="B62" s="1" t="s">
        <v>536</v>
      </c>
      <c r="C62" s="1" t="s">
        <v>537</v>
      </c>
    </row>
    <row r="63" spans="1:3" x14ac:dyDescent="0.3">
      <c r="A63" s="1" t="s">
        <v>538</v>
      </c>
      <c r="B63" s="1" t="s">
        <v>539</v>
      </c>
      <c r="C63" s="1" t="s">
        <v>540</v>
      </c>
    </row>
    <row r="64" spans="1:3" x14ac:dyDescent="0.3">
      <c r="A64" s="1" t="s">
        <v>541</v>
      </c>
      <c r="B64" s="1" t="s">
        <v>544</v>
      </c>
      <c r="C64" s="1" t="s">
        <v>545</v>
      </c>
    </row>
    <row r="65" spans="1:3" x14ac:dyDescent="0.3">
      <c r="A65" s="1" t="s">
        <v>541</v>
      </c>
      <c r="B65" s="1" t="s">
        <v>546</v>
      </c>
      <c r="C65" s="1" t="s">
        <v>540</v>
      </c>
    </row>
    <row r="66" spans="1:3" x14ac:dyDescent="0.3">
      <c r="A66" s="1" t="s">
        <v>553</v>
      </c>
      <c r="B66" s="1" t="s">
        <v>536</v>
      </c>
      <c r="C66" s="1" t="s">
        <v>545</v>
      </c>
    </row>
    <row r="67" spans="1:3" x14ac:dyDescent="0.3">
      <c r="A67" s="1" t="s">
        <v>556</v>
      </c>
      <c r="B67" s="1" t="s">
        <v>557</v>
      </c>
      <c r="C67" s="1" t="s">
        <v>504</v>
      </c>
    </row>
    <row r="68" spans="1:3" x14ac:dyDescent="0.3">
      <c r="A68" s="1" t="s">
        <v>562</v>
      </c>
      <c r="B68" s="1" t="s">
        <v>304</v>
      </c>
      <c r="C68" s="1" t="s">
        <v>502</v>
      </c>
    </row>
    <row r="69" spans="1:3" x14ac:dyDescent="0.3">
      <c r="A69" s="1" t="s">
        <v>565</v>
      </c>
      <c r="B69" s="1" t="s">
        <v>569</v>
      </c>
      <c r="C69" s="1" t="s">
        <v>570</v>
      </c>
    </row>
    <row r="70" spans="1:3" x14ac:dyDescent="0.3">
      <c r="A70" s="1" t="s">
        <v>565</v>
      </c>
      <c r="B70" s="1" t="s">
        <v>567</v>
      </c>
      <c r="C70" s="1" t="s">
        <v>568</v>
      </c>
    </row>
    <row r="71" spans="1:3" x14ac:dyDescent="0.3">
      <c r="A71" s="1" t="s">
        <v>571</v>
      </c>
      <c r="B71" s="1" t="s">
        <v>569</v>
      </c>
      <c r="C71" s="1" t="s">
        <v>572</v>
      </c>
    </row>
    <row r="72" spans="1:3" x14ac:dyDescent="0.3">
      <c r="A72" s="1" t="s">
        <v>573</v>
      </c>
      <c r="B72" s="1" t="s">
        <v>569</v>
      </c>
      <c r="C72" s="1" t="s">
        <v>574</v>
      </c>
    </row>
    <row r="73" spans="1:3" x14ac:dyDescent="0.3">
      <c r="A73" s="1" t="s">
        <v>573</v>
      </c>
      <c r="B73" s="1" t="s">
        <v>575</v>
      </c>
      <c r="C73" s="1" t="s">
        <v>576</v>
      </c>
    </row>
    <row r="74" spans="1:3" x14ac:dyDescent="0.3">
      <c r="A74" s="1" t="s">
        <v>577</v>
      </c>
      <c r="B74" s="1" t="s">
        <v>580</v>
      </c>
      <c r="C74" s="1" t="s">
        <v>581</v>
      </c>
    </row>
    <row r="75" spans="1:3" x14ac:dyDescent="0.3">
      <c r="A75" s="1" t="s">
        <v>582</v>
      </c>
      <c r="B75" s="1" t="s">
        <v>290</v>
      </c>
      <c r="C75" s="1" t="s">
        <v>585</v>
      </c>
    </row>
    <row r="76" spans="1:3" x14ac:dyDescent="0.3">
      <c r="A76" s="1" t="s">
        <v>586</v>
      </c>
      <c r="B76" s="1" t="s">
        <v>290</v>
      </c>
      <c r="C76" s="1" t="s">
        <v>587</v>
      </c>
    </row>
    <row r="77" spans="1:3" x14ac:dyDescent="0.3">
      <c r="A77" s="1" t="s">
        <v>586</v>
      </c>
      <c r="B77" s="1" t="s">
        <v>290</v>
      </c>
      <c r="C77" s="1" t="s">
        <v>588</v>
      </c>
    </row>
    <row r="78" spans="1:3" x14ac:dyDescent="0.3">
      <c r="A78" s="1" t="s">
        <v>590</v>
      </c>
      <c r="B78" s="1" t="s">
        <v>591</v>
      </c>
      <c r="C78" s="1" t="s">
        <v>423</v>
      </c>
    </row>
    <row r="79" spans="1:3" x14ac:dyDescent="0.3">
      <c r="A79" s="1" t="s">
        <v>590</v>
      </c>
      <c r="B79" s="1" t="s">
        <v>592</v>
      </c>
      <c r="C79" s="1" t="s">
        <v>593</v>
      </c>
    </row>
    <row r="80" spans="1:3" x14ac:dyDescent="0.3">
      <c r="A80" s="1" t="s">
        <v>594</v>
      </c>
      <c r="B80" s="1" t="s">
        <v>544</v>
      </c>
      <c r="C80" s="1" t="s">
        <v>319</v>
      </c>
    </row>
    <row r="81" spans="1:3" x14ac:dyDescent="0.3">
      <c r="A81" s="1" t="s">
        <v>596</v>
      </c>
      <c r="B81" s="1" t="s">
        <v>600</v>
      </c>
      <c r="C81" s="1" t="s">
        <v>601</v>
      </c>
    </row>
    <row r="82" spans="1:3" x14ac:dyDescent="0.3">
      <c r="A82" s="1" t="s">
        <v>606</v>
      </c>
      <c r="B82" s="1" t="s">
        <v>290</v>
      </c>
      <c r="C82" s="1" t="s">
        <v>607</v>
      </c>
    </row>
    <row r="83" spans="1:3" x14ac:dyDescent="0.3">
      <c r="A83" s="1" t="s">
        <v>606</v>
      </c>
      <c r="B83" s="1" t="s">
        <v>608</v>
      </c>
      <c r="C83" s="1" t="s">
        <v>609</v>
      </c>
    </row>
    <row r="84" spans="1:3" x14ac:dyDescent="0.3">
      <c r="A84" s="1" t="s">
        <v>156</v>
      </c>
      <c r="B84" s="1" t="s">
        <v>290</v>
      </c>
      <c r="C84" s="1" t="s">
        <v>611</v>
      </c>
    </row>
    <row r="85" spans="1:3" x14ac:dyDescent="0.3">
      <c r="A85" s="1" t="s">
        <v>156</v>
      </c>
      <c r="B85" s="1" t="s">
        <v>608</v>
      </c>
      <c r="C85" s="1" t="s">
        <v>419</v>
      </c>
    </row>
    <row r="86" spans="1:3" x14ac:dyDescent="0.3">
      <c r="A86" s="1" t="s">
        <v>158</v>
      </c>
      <c r="B86" s="1" t="s">
        <v>290</v>
      </c>
      <c r="C86" s="1" t="s">
        <v>612</v>
      </c>
    </row>
    <row r="87" spans="1:3" x14ac:dyDescent="0.3">
      <c r="A87" s="1" t="s">
        <v>158</v>
      </c>
      <c r="B87" s="1" t="s">
        <v>608</v>
      </c>
      <c r="C87" s="1" t="s">
        <v>423</v>
      </c>
    </row>
    <row r="88" spans="1:3" x14ac:dyDescent="0.3">
      <c r="A88" s="1" t="s">
        <v>160</v>
      </c>
      <c r="B88" s="1" t="s">
        <v>281</v>
      </c>
      <c r="C88" s="1" t="s">
        <v>503</v>
      </c>
    </row>
    <row r="89" spans="1:3" x14ac:dyDescent="0.3">
      <c r="A89" s="1" t="s">
        <v>160</v>
      </c>
      <c r="B89" s="1" t="s">
        <v>290</v>
      </c>
      <c r="C89" s="1" t="s">
        <v>613</v>
      </c>
    </row>
    <row r="90" spans="1:3" x14ac:dyDescent="0.3">
      <c r="A90" s="1" t="s">
        <v>614</v>
      </c>
      <c r="B90" s="1" t="s">
        <v>615</v>
      </c>
      <c r="C90" s="1" t="s">
        <v>609</v>
      </c>
    </row>
    <row r="91" spans="1:3" x14ac:dyDescent="0.3">
      <c r="A91" s="1" t="s">
        <v>616</v>
      </c>
      <c r="B91" s="1" t="s">
        <v>615</v>
      </c>
      <c r="C91" s="1" t="s">
        <v>419</v>
      </c>
    </row>
    <row r="92" spans="1:3" x14ac:dyDescent="0.3">
      <c r="A92" s="1" t="s">
        <v>618</v>
      </c>
      <c r="B92" s="1" t="s">
        <v>281</v>
      </c>
      <c r="C92" s="1" t="s">
        <v>619</v>
      </c>
    </row>
    <row r="93" spans="1:3" x14ac:dyDescent="0.3">
      <c r="A93" s="1" t="s">
        <v>620</v>
      </c>
      <c r="B93" s="1" t="s">
        <v>281</v>
      </c>
      <c r="C93" s="1" t="s">
        <v>504</v>
      </c>
    </row>
    <row r="94" spans="1:3" x14ac:dyDescent="0.3">
      <c r="A94" s="1" t="s">
        <v>621</v>
      </c>
      <c r="B94" s="1" t="s">
        <v>281</v>
      </c>
      <c r="C94" s="1" t="s">
        <v>622</v>
      </c>
    </row>
    <row r="95" spans="1:3" x14ac:dyDescent="0.3">
      <c r="A95" s="1" t="s">
        <v>623</v>
      </c>
      <c r="B95" s="1" t="s">
        <v>281</v>
      </c>
      <c r="C95" s="1" t="s">
        <v>624</v>
      </c>
    </row>
    <row r="96" spans="1:3" x14ac:dyDescent="0.3">
      <c r="A96" s="1" t="s">
        <v>625</v>
      </c>
      <c r="B96" s="1" t="s">
        <v>281</v>
      </c>
      <c r="C96" s="1" t="s">
        <v>626</v>
      </c>
    </row>
    <row r="97" spans="1:3" x14ac:dyDescent="0.3">
      <c r="A97" s="1" t="s">
        <v>627</v>
      </c>
      <c r="B97" s="1" t="s">
        <v>629</v>
      </c>
      <c r="C97" s="1" t="s">
        <v>630</v>
      </c>
    </row>
    <row r="98" spans="1:3" x14ac:dyDescent="0.3">
      <c r="A98" s="1" t="s">
        <v>636</v>
      </c>
      <c r="B98" s="1" t="s">
        <v>637</v>
      </c>
      <c r="C98" s="1" t="s">
        <v>638</v>
      </c>
    </row>
    <row r="99" spans="1:3" x14ac:dyDescent="0.3">
      <c r="A99" s="1" t="s">
        <v>639</v>
      </c>
      <c r="B99" s="1" t="s">
        <v>637</v>
      </c>
      <c r="C99" s="1" t="s">
        <v>640</v>
      </c>
    </row>
    <row r="100" spans="1:3" x14ac:dyDescent="0.3">
      <c r="A100" s="1" t="s">
        <v>643</v>
      </c>
      <c r="B100" s="1" t="s">
        <v>281</v>
      </c>
      <c r="C100" s="1" t="s">
        <v>503</v>
      </c>
    </row>
    <row r="101" spans="1:3" x14ac:dyDescent="0.3">
      <c r="A101" s="1" t="s">
        <v>644</v>
      </c>
      <c r="B101" s="1" t="s">
        <v>645</v>
      </c>
      <c r="C101" s="1" t="s">
        <v>646</v>
      </c>
    </row>
    <row r="102" spans="1:3" x14ac:dyDescent="0.3">
      <c r="A102" s="1" t="s">
        <v>656</v>
      </c>
      <c r="B102" s="1" t="s">
        <v>657</v>
      </c>
      <c r="C102" s="1" t="s">
        <v>423</v>
      </c>
    </row>
    <row r="103" spans="1:3" x14ac:dyDescent="0.3">
      <c r="A103" s="1" t="s">
        <v>656</v>
      </c>
      <c r="B103" s="1" t="s">
        <v>281</v>
      </c>
      <c r="C103" s="1" t="s">
        <v>503</v>
      </c>
    </row>
    <row r="104" spans="1:3" x14ac:dyDescent="0.3">
      <c r="A104" s="1" t="s">
        <v>658</v>
      </c>
      <c r="B104" s="1" t="s">
        <v>281</v>
      </c>
      <c r="C104" s="1" t="s">
        <v>423</v>
      </c>
    </row>
    <row r="105" spans="1:3" x14ac:dyDescent="0.3">
      <c r="A105" s="1" t="s">
        <v>671</v>
      </c>
      <c r="B105" s="1" t="s">
        <v>672</v>
      </c>
      <c r="C105" s="1" t="s">
        <v>319</v>
      </c>
    </row>
    <row r="106" spans="1:3" x14ac:dyDescent="0.3">
      <c r="A106" s="1" t="s">
        <v>673</v>
      </c>
      <c r="B106" s="1" t="s">
        <v>304</v>
      </c>
      <c r="C106" s="1" t="s">
        <v>674</v>
      </c>
    </row>
    <row r="107" spans="1:3" x14ac:dyDescent="0.3">
      <c r="A107" s="1" t="s">
        <v>673</v>
      </c>
      <c r="B107" s="1" t="s">
        <v>675</v>
      </c>
      <c r="C107" s="1" t="s">
        <v>676</v>
      </c>
    </row>
    <row r="108" spans="1:3" x14ac:dyDescent="0.3">
      <c r="A108" s="1" t="s">
        <v>677</v>
      </c>
      <c r="B108" s="1" t="s">
        <v>304</v>
      </c>
      <c r="C108" s="1" t="s">
        <v>678</v>
      </c>
    </row>
    <row r="109" spans="1:3" x14ac:dyDescent="0.3">
      <c r="A109" s="1" t="s">
        <v>677</v>
      </c>
      <c r="B109" s="1" t="s">
        <v>679</v>
      </c>
      <c r="C109" s="1" t="s">
        <v>680</v>
      </c>
    </row>
    <row r="110" spans="1:3" x14ac:dyDescent="0.3">
      <c r="A110" s="1" t="s">
        <v>681</v>
      </c>
      <c r="B110" s="1" t="s">
        <v>682</v>
      </c>
      <c r="C110" s="1" t="s">
        <v>683</v>
      </c>
    </row>
    <row r="111" spans="1:3" x14ac:dyDescent="0.3">
      <c r="A111" s="1" t="s">
        <v>684</v>
      </c>
      <c r="B111" s="1" t="s">
        <v>304</v>
      </c>
      <c r="C111" s="1" t="s">
        <v>685</v>
      </c>
    </row>
    <row r="112" spans="1:3" x14ac:dyDescent="0.3">
      <c r="A112" s="1" t="s">
        <v>684</v>
      </c>
      <c r="B112" s="1" t="s">
        <v>304</v>
      </c>
      <c r="C112" s="1" t="s">
        <v>686</v>
      </c>
    </row>
    <row r="113" spans="1:3" x14ac:dyDescent="0.3">
      <c r="A113" s="1" t="s">
        <v>687</v>
      </c>
      <c r="B113" s="1" t="s">
        <v>304</v>
      </c>
      <c r="C113" s="1" t="s">
        <v>678</v>
      </c>
    </row>
    <row r="114" spans="1:3" x14ac:dyDescent="0.3">
      <c r="A114" s="1" t="s">
        <v>688</v>
      </c>
      <c r="B114" s="1" t="s">
        <v>304</v>
      </c>
      <c r="C114" s="1" t="s">
        <v>423</v>
      </c>
    </row>
    <row r="115" spans="1:3" x14ac:dyDescent="0.3">
      <c r="A115" s="1" t="s">
        <v>689</v>
      </c>
      <c r="B115" s="1" t="s">
        <v>691</v>
      </c>
      <c r="C115" s="1" t="s">
        <v>692</v>
      </c>
    </row>
    <row r="116" spans="1:3" x14ac:dyDescent="0.3">
      <c r="A116" s="1" t="s">
        <v>174</v>
      </c>
      <c r="B116" s="1" t="s">
        <v>704</v>
      </c>
      <c r="C116" s="1" t="s">
        <v>319</v>
      </c>
    </row>
    <row r="117" spans="1:3" x14ac:dyDescent="0.3">
      <c r="A117" s="1" t="s">
        <v>705</v>
      </c>
      <c r="B117" s="1" t="s">
        <v>704</v>
      </c>
      <c r="C117" s="1" t="s">
        <v>706</v>
      </c>
    </row>
    <row r="118" spans="1:3" x14ac:dyDescent="0.3">
      <c r="A118" s="1" t="s">
        <v>707</v>
      </c>
      <c r="B118" s="1" t="s">
        <v>403</v>
      </c>
      <c r="C118" s="1" t="s">
        <v>711</v>
      </c>
    </row>
    <row r="119" spans="1:3" x14ac:dyDescent="0.3">
      <c r="A119" s="1" t="s">
        <v>713</v>
      </c>
      <c r="B119" s="1" t="s">
        <v>403</v>
      </c>
      <c r="C119" s="1" t="s">
        <v>712</v>
      </c>
    </row>
    <row r="120" spans="1:3" x14ac:dyDescent="0.3">
      <c r="A120" s="1" t="s">
        <v>714</v>
      </c>
      <c r="B120" s="1" t="s">
        <v>715</v>
      </c>
      <c r="C120" s="1" t="s">
        <v>716</v>
      </c>
    </row>
    <row r="121" spans="1:3" x14ac:dyDescent="0.3">
      <c r="A121" s="1" t="s">
        <v>717</v>
      </c>
      <c r="B121" s="1" t="s">
        <v>304</v>
      </c>
      <c r="C121" s="1" t="s">
        <v>720</v>
      </c>
    </row>
    <row r="122" spans="1:3" x14ac:dyDescent="0.3">
      <c r="A122" s="1" t="s">
        <v>717</v>
      </c>
      <c r="B122" s="1" t="s">
        <v>715</v>
      </c>
      <c r="C122" s="1" t="s">
        <v>540</v>
      </c>
    </row>
    <row r="123" spans="1:3" x14ac:dyDescent="0.3">
      <c r="A123" s="1" t="s">
        <v>717</v>
      </c>
      <c r="B123" s="1" t="s">
        <v>718</v>
      </c>
      <c r="C123" s="1" t="s">
        <v>719</v>
      </c>
    </row>
    <row r="124" spans="1:3" x14ac:dyDescent="0.3">
      <c r="A124" s="1" t="s">
        <v>721</v>
      </c>
      <c r="B124" s="1" t="s">
        <v>304</v>
      </c>
      <c r="C124" s="1" t="s">
        <v>722</v>
      </c>
    </row>
    <row r="125" spans="1:3" x14ac:dyDescent="0.3">
      <c r="A125" s="1" t="s">
        <v>743</v>
      </c>
      <c r="B125" s="1" t="s">
        <v>281</v>
      </c>
      <c r="C125" s="1" t="s">
        <v>744</v>
      </c>
    </row>
    <row r="126" spans="1:3" x14ac:dyDescent="0.3">
      <c r="A126" s="1" t="s">
        <v>745</v>
      </c>
      <c r="B126" s="1" t="s">
        <v>281</v>
      </c>
      <c r="C126" s="1" t="s">
        <v>423</v>
      </c>
    </row>
    <row r="127" spans="1:3" x14ac:dyDescent="0.3">
      <c r="A127" s="1" t="s">
        <v>746</v>
      </c>
      <c r="B127" s="1" t="s">
        <v>747</v>
      </c>
      <c r="C127" s="1" t="s">
        <v>540</v>
      </c>
    </row>
    <row r="128" spans="1:3" x14ac:dyDescent="0.3">
      <c r="A128" s="1" t="s">
        <v>748</v>
      </c>
      <c r="B128" s="1" t="s">
        <v>304</v>
      </c>
      <c r="C128" s="1" t="s">
        <v>751</v>
      </c>
    </row>
    <row r="129" spans="1:3" x14ac:dyDescent="0.3">
      <c r="A129" s="1" t="s">
        <v>748</v>
      </c>
      <c r="B129" s="1" t="s">
        <v>750</v>
      </c>
      <c r="C129" s="1" t="s">
        <v>540</v>
      </c>
    </row>
    <row r="130" spans="1:3" x14ac:dyDescent="0.3">
      <c r="A130" s="1" t="s">
        <v>752</v>
      </c>
      <c r="B130" s="1" t="s">
        <v>753</v>
      </c>
      <c r="C130" s="1" t="s">
        <v>754</v>
      </c>
    </row>
    <row r="131" spans="1:3" x14ac:dyDescent="0.3">
      <c r="A131" s="1" t="s">
        <v>755</v>
      </c>
      <c r="B131" s="1" t="s">
        <v>281</v>
      </c>
      <c r="C131" s="1" t="s">
        <v>756</v>
      </c>
    </row>
    <row r="132" spans="1:3" x14ac:dyDescent="0.3">
      <c r="A132" s="1" t="s">
        <v>755</v>
      </c>
      <c r="B132" s="1" t="s">
        <v>536</v>
      </c>
      <c r="C132" s="1" t="s">
        <v>757</v>
      </c>
    </row>
    <row r="133" spans="1:3" x14ac:dyDescent="0.3">
      <c r="A133" s="1" t="s">
        <v>755</v>
      </c>
      <c r="B133" s="1" t="s">
        <v>281</v>
      </c>
      <c r="C133" s="1" t="s">
        <v>758</v>
      </c>
    </row>
    <row r="134" spans="1:3" x14ac:dyDescent="0.3">
      <c r="A134" s="1" t="s">
        <v>755</v>
      </c>
      <c r="B134" s="1" t="s">
        <v>281</v>
      </c>
      <c r="C134" s="1" t="s">
        <v>423</v>
      </c>
    </row>
    <row r="135" spans="1:3" x14ac:dyDescent="0.3">
      <c r="A135" s="1" t="s">
        <v>755</v>
      </c>
      <c r="B135" s="1" t="s">
        <v>759</v>
      </c>
      <c r="C135" s="1" t="s">
        <v>760</v>
      </c>
    </row>
    <row r="136" spans="1:3" x14ac:dyDescent="0.3">
      <c r="A136" s="1" t="s">
        <v>761</v>
      </c>
      <c r="B136" s="1" t="s">
        <v>536</v>
      </c>
      <c r="C136" s="1" t="s">
        <v>762</v>
      </c>
    </row>
    <row r="137" spans="1:3" x14ac:dyDescent="0.3">
      <c r="A137" s="1" t="s">
        <v>763</v>
      </c>
      <c r="B137" s="1" t="s">
        <v>775</v>
      </c>
      <c r="C137" s="1" t="s">
        <v>419</v>
      </c>
    </row>
    <row r="138" spans="1:3" x14ac:dyDescent="0.3">
      <c r="A138" s="1" t="s">
        <v>772</v>
      </c>
      <c r="B138" s="1" t="s">
        <v>775</v>
      </c>
      <c r="C138" s="1" t="s">
        <v>423</v>
      </c>
    </row>
    <row r="139" spans="1:3" x14ac:dyDescent="0.3">
      <c r="A139" s="1" t="s">
        <v>785</v>
      </c>
      <c r="B139" s="1" t="s">
        <v>787</v>
      </c>
      <c r="C139" s="1" t="s">
        <v>423</v>
      </c>
    </row>
    <row r="140" spans="1:3" x14ac:dyDescent="0.3">
      <c r="A140" s="1" t="s">
        <v>785</v>
      </c>
      <c r="B140" s="1" t="s">
        <v>281</v>
      </c>
      <c r="C140" s="1" t="s">
        <v>283</v>
      </c>
    </row>
    <row r="141" spans="1:3" x14ac:dyDescent="0.3">
      <c r="A141" s="1" t="s">
        <v>788</v>
      </c>
      <c r="B141" s="1" t="s">
        <v>304</v>
      </c>
      <c r="C141" s="1" t="s">
        <v>790</v>
      </c>
    </row>
    <row r="142" spans="1:3" x14ac:dyDescent="0.3">
      <c r="A142" s="1" t="s">
        <v>791</v>
      </c>
      <c r="B142" s="1" t="s">
        <v>792</v>
      </c>
      <c r="C142" s="1" t="s">
        <v>793</v>
      </c>
    </row>
    <row r="143" spans="1:3" x14ac:dyDescent="0.3">
      <c r="A143" s="1" t="s">
        <v>794</v>
      </c>
      <c r="B143" s="1" t="s">
        <v>792</v>
      </c>
      <c r="C143" s="1" t="s">
        <v>797</v>
      </c>
    </row>
    <row r="144" spans="1:3" x14ac:dyDescent="0.3">
      <c r="A144" s="1" t="s">
        <v>800</v>
      </c>
      <c r="B144" s="1" t="s">
        <v>801</v>
      </c>
      <c r="C144" s="1" t="s">
        <v>423</v>
      </c>
    </row>
    <row r="145" spans="1:3" x14ac:dyDescent="0.3">
      <c r="A145" s="1" t="s">
        <v>800</v>
      </c>
      <c r="B145" s="1" t="s">
        <v>802</v>
      </c>
      <c r="C145" s="1" t="s">
        <v>540</v>
      </c>
    </row>
    <row r="146" spans="1:3" x14ac:dyDescent="0.3">
      <c r="A146" s="1" t="s">
        <v>800</v>
      </c>
      <c r="B146" s="1" t="s">
        <v>281</v>
      </c>
      <c r="C146" s="1" t="s">
        <v>306</v>
      </c>
    </row>
    <row r="147" spans="1:3" x14ac:dyDescent="0.3">
      <c r="A147" s="1" t="s">
        <v>803</v>
      </c>
      <c r="B147" s="1" t="s">
        <v>281</v>
      </c>
      <c r="C147" s="1" t="s">
        <v>609</v>
      </c>
    </row>
    <row r="148" spans="1:3" x14ac:dyDescent="0.3">
      <c r="A148" s="1" t="s">
        <v>202</v>
      </c>
      <c r="B148" s="1" t="s">
        <v>281</v>
      </c>
      <c r="C148" s="1" t="s">
        <v>419</v>
      </c>
    </row>
    <row r="149" spans="1:3" x14ac:dyDescent="0.3">
      <c r="A149" s="1" t="s">
        <v>207</v>
      </c>
      <c r="B149" s="1" t="s">
        <v>281</v>
      </c>
      <c r="C149" s="1" t="s">
        <v>423</v>
      </c>
    </row>
    <row r="150" spans="1:3" x14ac:dyDescent="0.3">
      <c r="A150" s="1" t="s">
        <v>804</v>
      </c>
      <c r="B150" s="1" t="s">
        <v>544</v>
      </c>
      <c r="C150" s="1" t="s">
        <v>805</v>
      </c>
    </row>
    <row r="151" spans="1:3" x14ac:dyDescent="0.3">
      <c r="A151" s="1" t="s">
        <v>806</v>
      </c>
      <c r="B151" s="1" t="s">
        <v>544</v>
      </c>
      <c r="C151" s="1" t="s">
        <v>807</v>
      </c>
    </row>
    <row r="152" spans="1:3" x14ac:dyDescent="0.3">
      <c r="A152" s="1" t="s">
        <v>808</v>
      </c>
      <c r="B152" s="1" t="s">
        <v>281</v>
      </c>
      <c r="C152" s="1" t="s">
        <v>609</v>
      </c>
    </row>
    <row r="153" spans="1:3" x14ac:dyDescent="0.3">
      <c r="A153" s="1" t="s">
        <v>808</v>
      </c>
      <c r="B153" s="1" t="s">
        <v>809</v>
      </c>
      <c r="C153" s="1" t="s">
        <v>810</v>
      </c>
    </row>
    <row r="154" spans="1:3" x14ac:dyDescent="0.3">
      <c r="A154" s="1" t="s">
        <v>811</v>
      </c>
      <c r="B154" s="1" t="s">
        <v>281</v>
      </c>
      <c r="C154" s="1" t="s">
        <v>419</v>
      </c>
    </row>
    <row r="155" spans="1:3" x14ac:dyDescent="0.3">
      <c r="A155" s="1" t="s">
        <v>812</v>
      </c>
      <c r="B155" s="1" t="s">
        <v>281</v>
      </c>
      <c r="C155" s="1" t="s">
        <v>423</v>
      </c>
    </row>
    <row r="156" spans="1:3" x14ac:dyDescent="0.3">
      <c r="A156" s="1" t="s">
        <v>814</v>
      </c>
      <c r="B156" s="1" t="s">
        <v>281</v>
      </c>
      <c r="C156" s="1" t="s">
        <v>815</v>
      </c>
    </row>
    <row r="157" spans="1:3" x14ac:dyDescent="0.3">
      <c r="A157" s="1" t="s">
        <v>816</v>
      </c>
      <c r="B157" s="1" t="s">
        <v>817</v>
      </c>
      <c r="C157" s="1" t="s">
        <v>818</v>
      </c>
    </row>
    <row r="158" spans="1:3" x14ac:dyDescent="0.3">
      <c r="A158" s="1" t="s">
        <v>816</v>
      </c>
      <c r="B158" s="1" t="s">
        <v>819</v>
      </c>
      <c r="C158" s="1" t="s">
        <v>820</v>
      </c>
    </row>
    <row r="159" spans="1:3" x14ac:dyDescent="0.3">
      <c r="A159" s="1" t="s">
        <v>821</v>
      </c>
      <c r="B159" s="1" t="s">
        <v>819</v>
      </c>
      <c r="C159" s="1" t="s">
        <v>423</v>
      </c>
    </row>
    <row r="160" spans="1:3" x14ac:dyDescent="0.3">
      <c r="A160" s="1" t="s">
        <v>829</v>
      </c>
      <c r="B160" s="1" t="s">
        <v>304</v>
      </c>
      <c r="C160" s="1" t="s">
        <v>830</v>
      </c>
    </row>
    <row r="161" spans="1:3" x14ac:dyDescent="0.3">
      <c r="A161" s="1" t="s">
        <v>52</v>
      </c>
      <c r="B161" s="1" t="s">
        <v>841</v>
      </c>
      <c r="C161" s="1" t="s">
        <v>842</v>
      </c>
    </row>
    <row r="162" spans="1:3" x14ac:dyDescent="0.3">
      <c r="A162" s="1" t="s">
        <v>53</v>
      </c>
      <c r="B162" s="1" t="s">
        <v>845</v>
      </c>
      <c r="C162" s="1" t="s">
        <v>842</v>
      </c>
    </row>
    <row r="163" spans="1:3" x14ac:dyDescent="0.3">
      <c r="A163" s="1" t="s">
        <v>847</v>
      </c>
      <c r="B163" s="1" t="s">
        <v>281</v>
      </c>
      <c r="C163" s="1" t="s">
        <v>423</v>
      </c>
    </row>
    <row r="164" spans="1:3" x14ac:dyDescent="0.3">
      <c r="A164" s="1" t="s">
        <v>848</v>
      </c>
      <c r="B164" s="1" t="s">
        <v>849</v>
      </c>
      <c r="C164" s="1" t="s">
        <v>850</v>
      </c>
    </row>
    <row r="165" spans="1:3" x14ac:dyDescent="0.3">
      <c r="A165" s="1" t="s">
        <v>56</v>
      </c>
      <c r="B165" s="1" t="s">
        <v>851</v>
      </c>
      <c r="C165" s="1" t="s">
        <v>852</v>
      </c>
    </row>
    <row r="166" spans="1:3" x14ac:dyDescent="0.3">
      <c r="A166" s="1" t="s">
        <v>56</v>
      </c>
      <c r="B166" s="1" t="s">
        <v>854</v>
      </c>
      <c r="C166" s="1" t="s">
        <v>855</v>
      </c>
    </row>
    <row r="167" spans="1:3" x14ac:dyDescent="0.3">
      <c r="A167" s="1" t="s">
        <v>58</v>
      </c>
      <c r="B167" s="1" t="s">
        <v>856</v>
      </c>
      <c r="C167" s="1" t="s">
        <v>857</v>
      </c>
    </row>
    <row r="168" spans="1:3" x14ac:dyDescent="0.3">
      <c r="A168" s="1" t="s">
        <v>858</v>
      </c>
      <c r="B168" s="1" t="s">
        <v>859</v>
      </c>
      <c r="C168" s="1" t="s">
        <v>423</v>
      </c>
    </row>
    <row r="169" spans="1:3" x14ac:dyDescent="0.3">
      <c r="A169" s="1" t="s">
        <v>862</v>
      </c>
      <c r="B169" s="1" t="s">
        <v>863</v>
      </c>
      <c r="C169" s="1" t="s">
        <v>864</v>
      </c>
    </row>
    <row r="170" spans="1:3" x14ac:dyDescent="0.3">
      <c r="A170" s="1" t="s">
        <v>865</v>
      </c>
      <c r="B170" s="1" t="s">
        <v>290</v>
      </c>
      <c r="C170" s="1" t="s">
        <v>869</v>
      </c>
    </row>
    <row r="171" spans="1:3" x14ac:dyDescent="0.3">
      <c r="A171" s="1" t="s">
        <v>870</v>
      </c>
      <c r="B171" s="1" t="s">
        <v>281</v>
      </c>
      <c r="C171" s="1" t="s">
        <v>815</v>
      </c>
    </row>
    <row r="172" spans="1:3" x14ac:dyDescent="0.3">
      <c r="A172" s="1" t="s">
        <v>871</v>
      </c>
      <c r="B172" s="1" t="s">
        <v>281</v>
      </c>
      <c r="C172" s="1" t="s">
        <v>872</v>
      </c>
    </row>
    <row r="173" spans="1:3" x14ac:dyDescent="0.3">
      <c r="A173" s="1" t="s">
        <v>62</v>
      </c>
      <c r="B173" s="1" t="s">
        <v>881</v>
      </c>
      <c r="C173" s="1" t="s">
        <v>423</v>
      </c>
    </row>
    <row r="174" spans="1:3" x14ac:dyDescent="0.3">
      <c r="A174" s="1" t="s">
        <v>212</v>
      </c>
      <c r="B174" s="1" t="s">
        <v>886</v>
      </c>
      <c r="C174" s="1" t="s">
        <v>887</v>
      </c>
    </row>
    <row r="175" spans="1:3" x14ac:dyDescent="0.3">
      <c r="A175" s="1" t="s">
        <v>220</v>
      </c>
      <c r="B175" s="1" t="s">
        <v>281</v>
      </c>
      <c r="C175" s="1" t="s">
        <v>423</v>
      </c>
    </row>
    <row r="176" spans="1:3" x14ac:dyDescent="0.3">
      <c r="A176" s="1" t="s">
        <v>220</v>
      </c>
      <c r="B176" s="1" t="s">
        <v>888</v>
      </c>
      <c r="C176" s="1" t="s">
        <v>889</v>
      </c>
    </row>
    <row r="177" spans="1:3" x14ac:dyDescent="0.3">
      <c r="A177" s="1" t="s">
        <v>890</v>
      </c>
      <c r="B177" s="1" t="s">
        <v>281</v>
      </c>
      <c r="C177" s="1" t="s">
        <v>891</v>
      </c>
    </row>
    <row r="178" spans="1:3" x14ac:dyDescent="0.3">
      <c r="A178" s="1" t="s">
        <v>890</v>
      </c>
      <c r="B178" s="1" t="s">
        <v>892</v>
      </c>
      <c r="C178" s="1" t="s">
        <v>545</v>
      </c>
    </row>
    <row r="179" spans="1:3" x14ac:dyDescent="0.3">
      <c r="A179" s="1" t="s">
        <v>894</v>
      </c>
      <c r="B179" s="1" t="s">
        <v>892</v>
      </c>
      <c r="C179" s="1" t="s">
        <v>893</v>
      </c>
    </row>
    <row r="180" spans="1:3" x14ac:dyDescent="0.3">
      <c r="A180" s="1" t="s">
        <v>898</v>
      </c>
      <c r="B180" s="1" t="s">
        <v>900</v>
      </c>
      <c r="C180" s="1" t="s">
        <v>901</v>
      </c>
    </row>
    <row r="181" spans="1:3" x14ac:dyDescent="0.3">
      <c r="A181" s="1" t="s">
        <v>902</v>
      </c>
      <c r="B181" s="1" t="s">
        <v>304</v>
      </c>
      <c r="C181" s="1" t="s">
        <v>903</v>
      </c>
    </row>
    <row r="182" spans="1:3" x14ac:dyDescent="0.3">
      <c r="A182" s="1" t="s">
        <v>902</v>
      </c>
      <c r="B182" s="1" t="s">
        <v>304</v>
      </c>
      <c r="C182" s="1" t="s">
        <v>904</v>
      </c>
    </row>
    <row r="183" spans="1:3" x14ac:dyDescent="0.3">
      <c r="A183" s="1" t="s">
        <v>907</v>
      </c>
      <c r="B183" s="1" t="s">
        <v>908</v>
      </c>
      <c r="C183" s="1" t="s">
        <v>909</v>
      </c>
    </row>
    <row r="184" spans="1:3" x14ac:dyDescent="0.3">
      <c r="A184" s="1" t="s">
        <v>907</v>
      </c>
      <c r="B184" s="1" t="s">
        <v>908</v>
      </c>
      <c r="C184" s="1" t="s">
        <v>910</v>
      </c>
    </row>
    <row r="185" spans="1:3" x14ac:dyDescent="0.3">
      <c r="A185" s="1" t="s">
        <v>911</v>
      </c>
      <c r="B185" s="1" t="s">
        <v>304</v>
      </c>
      <c r="C185" s="1" t="s">
        <v>912</v>
      </c>
    </row>
    <row r="186" spans="1:3" x14ac:dyDescent="0.3">
      <c r="A186" s="1" t="s">
        <v>911</v>
      </c>
      <c r="B186" s="1" t="s">
        <v>304</v>
      </c>
      <c r="C186" s="1" t="s">
        <v>503</v>
      </c>
    </row>
    <row r="187" spans="1:3" x14ac:dyDescent="0.3">
      <c r="A187" s="1" t="s">
        <v>911</v>
      </c>
      <c r="B187" s="1" t="s">
        <v>908</v>
      </c>
      <c r="C187" s="1" t="s">
        <v>913</v>
      </c>
    </row>
    <row r="188" spans="1:3" x14ac:dyDescent="0.3">
      <c r="A188" s="1" t="s">
        <v>911</v>
      </c>
      <c r="B188" s="1" t="s">
        <v>914</v>
      </c>
      <c r="C188" s="1" t="s">
        <v>626</v>
      </c>
    </row>
    <row r="189" spans="1:3" x14ac:dyDescent="0.3">
      <c r="A189" s="1" t="s">
        <v>911</v>
      </c>
      <c r="B189" s="1" t="s">
        <v>915</v>
      </c>
      <c r="C189" s="1" t="s">
        <v>540</v>
      </c>
    </row>
    <row r="190" spans="1:3" x14ac:dyDescent="0.3">
      <c r="A190" s="1" t="s">
        <v>916</v>
      </c>
      <c r="B190" s="1" t="s">
        <v>914</v>
      </c>
      <c r="C190" s="1" t="s">
        <v>423</v>
      </c>
    </row>
    <row r="191" spans="1:3" x14ac:dyDescent="0.3">
      <c r="A191" s="1" t="s">
        <v>916</v>
      </c>
      <c r="B191" s="1" t="s">
        <v>914</v>
      </c>
      <c r="C191" s="1" t="s">
        <v>917</v>
      </c>
    </row>
    <row r="192" spans="1:3" x14ac:dyDescent="0.3">
      <c r="A192" s="1" t="s">
        <v>918</v>
      </c>
      <c r="B192" s="1" t="s">
        <v>914</v>
      </c>
      <c r="C192" s="1" t="s">
        <v>919</v>
      </c>
    </row>
    <row r="193" spans="1:3" x14ac:dyDescent="0.3">
      <c r="A193" s="1" t="s">
        <v>938</v>
      </c>
      <c r="B193" s="1" t="s">
        <v>281</v>
      </c>
      <c r="C193" s="1" t="s">
        <v>419</v>
      </c>
    </row>
    <row r="194" spans="1:3" x14ac:dyDescent="0.3">
      <c r="A194" s="1" t="s">
        <v>939</v>
      </c>
      <c r="B194" s="1" t="s">
        <v>281</v>
      </c>
      <c r="C194" s="1" t="s">
        <v>423</v>
      </c>
    </row>
    <row r="195" spans="1:3" x14ac:dyDescent="0.3">
      <c r="A195" s="1" t="s">
        <v>939</v>
      </c>
      <c r="B195" s="1" t="s">
        <v>281</v>
      </c>
      <c r="C195" s="1" t="s">
        <v>940</v>
      </c>
    </row>
    <row r="196" spans="1:3" x14ac:dyDescent="0.3">
      <c r="A196" s="1" t="s">
        <v>941</v>
      </c>
      <c r="B196" s="1" t="s">
        <v>304</v>
      </c>
      <c r="C196" s="1" t="s">
        <v>942</v>
      </c>
    </row>
    <row r="197" spans="1:3" x14ac:dyDescent="0.3">
      <c r="A197" s="1" t="s">
        <v>941</v>
      </c>
      <c r="B197" s="1" t="s">
        <v>304</v>
      </c>
      <c r="C197" s="1" t="s">
        <v>503</v>
      </c>
    </row>
    <row r="198" spans="1:3" x14ac:dyDescent="0.3">
      <c r="A198" s="1" t="s">
        <v>941</v>
      </c>
      <c r="B198" s="1" t="s">
        <v>281</v>
      </c>
      <c r="C198" s="1" t="s">
        <v>943</v>
      </c>
    </row>
    <row r="199" spans="1:3" x14ac:dyDescent="0.3">
      <c r="A199" s="1" t="s">
        <v>944</v>
      </c>
      <c r="B199" s="1" t="s">
        <v>945</v>
      </c>
      <c r="C199" s="1" t="s">
        <v>419</v>
      </c>
    </row>
    <row r="200" spans="1:3" x14ac:dyDescent="0.3">
      <c r="A200" s="1" t="s">
        <v>948</v>
      </c>
      <c r="B200" s="1" t="s">
        <v>945</v>
      </c>
      <c r="C200" s="1" t="s">
        <v>949</v>
      </c>
    </row>
    <row r="201" spans="1:3" x14ac:dyDescent="0.3">
      <c r="A201" s="1" t="s">
        <v>957</v>
      </c>
      <c r="B201" s="1" t="s">
        <v>281</v>
      </c>
      <c r="C201" s="1" t="s">
        <v>423</v>
      </c>
    </row>
    <row r="202" spans="1:3" x14ac:dyDescent="0.3">
      <c r="A202" s="1" t="s">
        <v>75</v>
      </c>
      <c r="B202" s="1" t="s">
        <v>958</v>
      </c>
      <c r="C202" s="1" t="s">
        <v>959</v>
      </c>
    </row>
    <row r="203" spans="1:3" x14ac:dyDescent="0.3">
      <c r="A203" s="1" t="s">
        <v>84</v>
      </c>
      <c r="B203" s="1" t="s">
        <v>963</v>
      </c>
      <c r="C203" s="1" t="s">
        <v>964</v>
      </c>
    </row>
    <row r="204" spans="1:3" x14ac:dyDescent="0.3">
      <c r="A204" s="1" t="s">
        <v>108</v>
      </c>
      <c r="B204" s="1" t="s">
        <v>966</v>
      </c>
      <c r="C204" s="1" t="s">
        <v>967</v>
      </c>
    </row>
    <row r="205" spans="1:3" x14ac:dyDescent="0.3">
      <c r="A205" s="1" t="s">
        <v>111</v>
      </c>
      <c r="B205" s="1" t="s">
        <v>969</v>
      </c>
      <c r="C205" s="1" t="s">
        <v>970</v>
      </c>
    </row>
    <row r="206" spans="1:3" x14ac:dyDescent="0.3">
      <c r="A206" s="1" t="s">
        <v>984</v>
      </c>
      <c r="B206" s="1" t="s">
        <v>281</v>
      </c>
      <c r="C206" s="1" t="s">
        <v>423</v>
      </c>
    </row>
    <row r="207" spans="1:3" x14ac:dyDescent="0.3">
      <c r="A207" s="1" t="s">
        <v>987</v>
      </c>
      <c r="B207" s="1" t="s">
        <v>900</v>
      </c>
      <c r="C207" s="1" t="s">
        <v>993</v>
      </c>
    </row>
    <row r="208" spans="1:3" x14ac:dyDescent="0.3">
      <c r="A208" s="1" t="s">
        <v>987</v>
      </c>
      <c r="B208" s="1" t="s">
        <v>989</v>
      </c>
      <c r="C208" s="1" t="s">
        <v>419</v>
      </c>
    </row>
    <row r="209" spans="1:3" x14ac:dyDescent="0.3">
      <c r="A209" s="1" t="s">
        <v>990</v>
      </c>
      <c r="B209" s="1" t="s">
        <v>989</v>
      </c>
      <c r="C209" s="1" t="s">
        <v>423</v>
      </c>
    </row>
    <row r="210" spans="1:3" x14ac:dyDescent="0.3">
      <c r="A210" s="1" t="s">
        <v>991</v>
      </c>
      <c r="B210" s="1" t="s">
        <v>900</v>
      </c>
      <c r="C210" s="1" t="s">
        <v>992</v>
      </c>
    </row>
    <row r="211" spans="1:3" x14ac:dyDescent="0.3">
      <c r="A211" s="1" t="s">
        <v>244</v>
      </c>
      <c r="B211" s="1" t="s">
        <v>787</v>
      </c>
      <c r="C211" s="1" t="s">
        <v>423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EC4E-E115-4BAA-BC4E-426F29A87F77}">
  <dimension ref="A1:H55"/>
  <sheetViews>
    <sheetView tabSelected="1" topLeftCell="H31" workbookViewId="0">
      <selection activeCell="H56" sqref="H56"/>
    </sheetView>
  </sheetViews>
  <sheetFormatPr defaultRowHeight="16.5" x14ac:dyDescent="0.3"/>
  <cols>
    <col min="1" max="1" width="29.140625" style="1" bestFit="1" customWidth="1"/>
    <col min="2" max="2" width="52.140625" style="1" bestFit="1" customWidth="1"/>
    <col min="3" max="3" width="53.28515625" style="1" bestFit="1" customWidth="1"/>
    <col min="4" max="4" width="62.5703125" style="1" bestFit="1" customWidth="1"/>
    <col min="5" max="5" width="65.28515625" style="9" bestFit="1" customWidth="1"/>
    <col min="6" max="6" width="85" style="9" bestFit="1" customWidth="1"/>
    <col min="7" max="7" width="92.7109375" style="1" bestFit="1" customWidth="1"/>
    <col min="8" max="8" width="77.140625" style="1" bestFit="1" customWidth="1"/>
    <col min="9" max="16384" width="9.140625" style="1"/>
  </cols>
  <sheetData>
    <row r="1" spans="1:8" x14ac:dyDescent="0.3">
      <c r="A1" s="7" t="s">
        <v>118</v>
      </c>
      <c r="B1" s="7" t="s">
        <v>994</v>
      </c>
      <c r="C1" s="7" t="s">
        <v>995</v>
      </c>
      <c r="D1" s="7" t="s">
        <v>1037</v>
      </c>
      <c r="E1" s="8" t="s">
        <v>1039</v>
      </c>
      <c r="F1" s="8" t="s">
        <v>996</v>
      </c>
      <c r="G1" s="7" t="s">
        <v>997</v>
      </c>
      <c r="H1" s="7" t="s">
        <v>268</v>
      </c>
    </row>
    <row r="2" spans="1:8" x14ac:dyDescent="0.3">
      <c r="A2" s="1" t="s">
        <v>22</v>
      </c>
      <c r="B2" s="1" t="s">
        <v>1000</v>
      </c>
      <c r="C2" s="1" t="s">
        <v>122</v>
      </c>
      <c r="D2" s="1" t="s">
        <v>1000</v>
      </c>
      <c r="E2" s="9" t="s">
        <v>1000</v>
      </c>
      <c r="F2" s="9" t="s">
        <v>1000</v>
      </c>
      <c r="G2" s="1" t="s">
        <v>1000</v>
      </c>
      <c r="H2" s="1" t="s">
        <v>1000</v>
      </c>
    </row>
    <row r="3" spans="1:8" x14ac:dyDescent="0.3">
      <c r="A3" s="1" t="s">
        <v>124</v>
      </c>
      <c r="B3" s="1" t="s">
        <v>1000</v>
      </c>
      <c r="C3" s="1" t="s">
        <v>1000</v>
      </c>
      <c r="D3" s="1" t="s">
        <v>1000</v>
      </c>
      <c r="E3" s="9" t="s">
        <v>1000</v>
      </c>
      <c r="F3" s="9" t="s">
        <v>1000</v>
      </c>
      <c r="G3" s="1" t="s">
        <v>1024</v>
      </c>
      <c r="H3" s="1" t="s">
        <v>1000</v>
      </c>
    </row>
    <row r="4" spans="1:8" x14ac:dyDescent="0.3">
      <c r="A4" s="1" t="s">
        <v>269</v>
      </c>
      <c r="B4" s="1" t="s">
        <v>1000</v>
      </c>
      <c r="C4" s="1" t="s">
        <v>1000</v>
      </c>
      <c r="D4" s="1" t="s">
        <v>1000</v>
      </c>
      <c r="E4" s="9" t="s">
        <v>1000</v>
      </c>
      <c r="F4" s="9" t="s">
        <v>1000</v>
      </c>
      <c r="G4" s="1" t="s">
        <v>1000</v>
      </c>
      <c r="H4" s="1" t="s">
        <v>1029</v>
      </c>
    </row>
    <row r="5" spans="1:8" x14ac:dyDescent="0.3">
      <c r="A5" s="1" t="s">
        <v>1030</v>
      </c>
      <c r="B5" s="1" t="s">
        <v>405</v>
      </c>
      <c r="C5" s="1" t="s">
        <v>1000</v>
      </c>
      <c r="D5" s="1" t="s">
        <v>1000</v>
      </c>
      <c r="E5" s="9" t="s">
        <v>1000</v>
      </c>
      <c r="F5" s="9" t="s">
        <v>1000</v>
      </c>
      <c r="G5" s="1" t="s">
        <v>1000</v>
      </c>
      <c r="H5" s="1" t="s">
        <v>1000</v>
      </c>
    </row>
    <row r="6" spans="1:8" x14ac:dyDescent="0.3">
      <c r="A6" s="1" t="s">
        <v>275</v>
      </c>
      <c r="B6" s="1" t="s">
        <v>1000</v>
      </c>
      <c r="C6" s="1" t="s">
        <v>405</v>
      </c>
      <c r="D6" s="1" t="s">
        <v>1000</v>
      </c>
      <c r="E6" s="9" t="s">
        <v>1000</v>
      </c>
      <c r="F6" s="9" t="s">
        <v>1000</v>
      </c>
      <c r="G6" s="1" t="s">
        <v>1000</v>
      </c>
      <c r="H6" s="1" t="s">
        <v>1000</v>
      </c>
    </row>
    <row r="7" spans="1:8" x14ac:dyDescent="0.3">
      <c r="A7" s="1" t="s">
        <v>285</v>
      </c>
      <c r="B7" s="1" t="s">
        <v>1000</v>
      </c>
      <c r="C7" s="1" t="s">
        <v>1000</v>
      </c>
      <c r="D7" s="1" t="s">
        <v>1000</v>
      </c>
      <c r="E7" s="9" t="s">
        <v>1000</v>
      </c>
      <c r="F7" s="9" t="s">
        <v>1000</v>
      </c>
      <c r="G7" s="1" t="s">
        <v>1000</v>
      </c>
      <c r="H7" s="1" t="s">
        <v>1036</v>
      </c>
    </row>
    <row r="8" spans="1:8" x14ac:dyDescent="0.3">
      <c r="A8" s="1" t="s">
        <v>287</v>
      </c>
      <c r="B8" s="1" t="s">
        <v>1000</v>
      </c>
      <c r="C8" s="1" t="s">
        <v>1000</v>
      </c>
      <c r="D8" s="1" t="s">
        <v>1038</v>
      </c>
      <c r="E8" s="9" t="s">
        <v>1000</v>
      </c>
      <c r="F8" s="9" t="s">
        <v>1000</v>
      </c>
      <c r="G8" s="1" t="s">
        <v>1000</v>
      </c>
      <c r="H8" s="1" t="s">
        <v>1040</v>
      </c>
    </row>
    <row r="9" spans="1:8" x14ac:dyDescent="0.3">
      <c r="A9" s="1" t="s">
        <v>297</v>
      </c>
      <c r="B9" s="1" t="s">
        <v>1000</v>
      </c>
      <c r="C9" s="1" t="s">
        <v>1000</v>
      </c>
      <c r="D9" s="1" t="s">
        <v>1000</v>
      </c>
      <c r="E9" s="9" t="s">
        <v>1000</v>
      </c>
      <c r="F9" s="9" t="s">
        <v>1000</v>
      </c>
      <c r="G9" s="1" t="s">
        <v>1000</v>
      </c>
      <c r="H9" s="1" t="s">
        <v>1041</v>
      </c>
    </row>
    <row r="10" spans="1:8" x14ac:dyDescent="0.3">
      <c r="A10" s="1" t="s">
        <v>1042</v>
      </c>
      <c r="B10" s="1" t="s">
        <v>1000</v>
      </c>
      <c r="C10" s="1" t="s">
        <v>1000</v>
      </c>
      <c r="D10" s="1" t="s">
        <v>1000</v>
      </c>
      <c r="E10" s="9" t="s">
        <v>1000</v>
      </c>
      <c r="F10" s="9" t="s">
        <v>1000</v>
      </c>
      <c r="G10" s="1" t="s">
        <v>1043</v>
      </c>
      <c r="H10" s="1" t="s">
        <v>1000</v>
      </c>
    </row>
    <row r="11" spans="1:8" x14ac:dyDescent="0.3">
      <c r="A11" s="1" t="s">
        <v>1044</v>
      </c>
      <c r="B11" s="1" t="s">
        <v>1000</v>
      </c>
      <c r="C11" s="1" t="s">
        <v>1000</v>
      </c>
      <c r="D11" s="1" t="s">
        <v>1000</v>
      </c>
      <c r="E11" s="9" t="s">
        <v>1045</v>
      </c>
      <c r="F11" s="9" t="s">
        <v>1000</v>
      </c>
      <c r="G11" s="1" t="s">
        <v>1046</v>
      </c>
      <c r="H11" s="1" t="s">
        <v>1047</v>
      </c>
    </row>
    <row r="12" spans="1:8" x14ac:dyDescent="0.3">
      <c r="A12" s="1" t="s">
        <v>1048</v>
      </c>
      <c r="B12" s="1" t="s">
        <v>1000</v>
      </c>
      <c r="C12" s="1" t="s">
        <v>1000</v>
      </c>
      <c r="D12" s="1" t="s">
        <v>1000</v>
      </c>
      <c r="E12" s="9" t="s">
        <v>1049</v>
      </c>
      <c r="F12" s="9" t="s">
        <v>1000</v>
      </c>
      <c r="G12" s="1" t="s">
        <v>1000</v>
      </c>
      <c r="H12" s="1" t="s">
        <v>1000</v>
      </c>
    </row>
    <row r="13" spans="1:8" x14ac:dyDescent="0.3">
      <c r="A13" s="1" t="s">
        <v>303</v>
      </c>
      <c r="B13" s="1" t="s">
        <v>1000</v>
      </c>
      <c r="C13" s="1" t="s">
        <v>1000</v>
      </c>
      <c r="D13" s="1" t="s">
        <v>1000</v>
      </c>
      <c r="E13" s="9" t="s">
        <v>1055</v>
      </c>
      <c r="F13" s="9" t="s">
        <v>1000</v>
      </c>
      <c r="G13" s="1" t="s">
        <v>1000</v>
      </c>
      <c r="H13" s="1" t="s">
        <v>1000</v>
      </c>
    </row>
    <row r="14" spans="1:8" x14ac:dyDescent="0.3">
      <c r="A14" s="1" t="s">
        <v>309</v>
      </c>
      <c r="B14" s="1" t="s">
        <v>1000</v>
      </c>
      <c r="C14" s="1" t="s">
        <v>1056</v>
      </c>
      <c r="D14" s="1" t="s">
        <v>1000</v>
      </c>
      <c r="E14" s="9" t="s">
        <v>1057</v>
      </c>
      <c r="F14" s="9" t="s">
        <v>1000</v>
      </c>
      <c r="G14" s="1" t="s">
        <v>1000</v>
      </c>
      <c r="H14" s="1" t="s">
        <v>1000</v>
      </c>
    </row>
    <row r="15" spans="1:8" x14ac:dyDescent="0.3">
      <c r="A15" s="1" t="s">
        <v>327</v>
      </c>
      <c r="B15" s="1" t="s">
        <v>1062</v>
      </c>
      <c r="C15" s="1" t="s">
        <v>1000</v>
      </c>
      <c r="D15" s="1" t="s">
        <v>1000</v>
      </c>
      <c r="E15" s="9" t="s">
        <v>1000</v>
      </c>
      <c r="F15" s="9" t="s">
        <v>1065</v>
      </c>
      <c r="G15" s="1" t="s">
        <v>1000</v>
      </c>
      <c r="H15" s="1" t="s">
        <v>1063</v>
      </c>
    </row>
    <row r="16" spans="1:8" x14ac:dyDescent="0.3">
      <c r="A16" s="1" t="s">
        <v>331</v>
      </c>
      <c r="B16" s="1" t="s">
        <v>1000</v>
      </c>
      <c r="C16" s="1" t="s">
        <v>1000</v>
      </c>
      <c r="D16" s="1" t="s">
        <v>1000</v>
      </c>
      <c r="E16" s="9" t="s">
        <v>1000</v>
      </c>
      <c r="F16" s="10" t="s">
        <v>1000</v>
      </c>
      <c r="G16" s="6" t="s">
        <v>1000</v>
      </c>
      <c r="H16" s="1" t="s">
        <v>1067</v>
      </c>
    </row>
    <row r="17" spans="1:8" x14ac:dyDescent="0.3">
      <c r="A17" s="1" t="s">
        <v>338</v>
      </c>
      <c r="B17" s="1" t="s">
        <v>1000</v>
      </c>
      <c r="C17" s="1" t="s">
        <v>1062</v>
      </c>
      <c r="D17" s="1" t="s">
        <v>1000</v>
      </c>
      <c r="E17" s="9" t="s">
        <v>1000</v>
      </c>
      <c r="F17" s="9" t="s">
        <v>1068</v>
      </c>
      <c r="G17" s="1" t="s">
        <v>1000</v>
      </c>
      <c r="H17" s="1" t="s">
        <v>1000</v>
      </c>
    </row>
    <row r="18" spans="1:8" x14ac:dyDescent="0.3">
      <c r="A18" s="1" t="s">
        <v>349</v>
      </c>
      <c r="B18" s="1" t="s">
        <v>1000</v>
      </c>
      <c r="C18" s="1" t="s">
        <v>1070</v>
      </c>
      <c r="D18" s="1" t="s">
        <v>1071</v>
      </c>
      <c r="E18" s="9" t="s">
        <v>1000</v>
      </c>
      <c r="F18" s="9" t="s">
        <v>1000</v>
      </c>
      <c r="G18" s="1" t="s">
        <v>1000</v>
      </c>
      <c r="H18" s="1" t="s">
        <v>1000</v>
      </c>
    </row>
    <row r="19" spans="1:8" x14ac:dyDescent="0.3">
      <c r="A19" s="1" t="s">
        <v>355</v>
      </c>
      <c r="B19" s="1" t="s">
        <v>181</v>
      </c>
      <c r="C19" s="1" t="s">
        <v>1000</v>
      </c>
      <c r="D19" s="1" t="s">
        <v>1000</v>
      </c>
      <c r="E19" s="9" t="s">
        <v>1000</v>
      </c>
      <c r="F19" s="9" t="s">
        <v>1074</v>
      </c>
      <c r="G19" s="1" t="s">
        <v>1075</v>
      </c>
      <c r="H19" s="1" t="s">
        <v>1000</v>
      </c>
    </row>
    <row r="20" spans="1:8" x14ac:dyDescent="0.3">
      <c r="A20" s="1" t="s">
        <v>359</v>
      </c>
      <c r="B20" s="1" t="s">
        <v>1000</v>
      </c>
      <c r="C20" s="1" t="s">
        <v>1000</v>
      </c>
      <c r="D20" s="1" t="s">
        <v>1000</v>
      </c>
      <c r="E20" s="9" t="s">
        <v>1000</v>
      </c>
      <c r="F20" s="9" t="s">
        <v>1076</v>
      </c>
      <c r="G20" s="1" t="s">
        <v>1000</v>
      </c>
      <c r="H20" s="1" t="s">
        <v>1000</v>
      </c>
    </row>
    <row r="21" spans="1:8" x14ac:dyDescent="0.3">
      <c r="A21" s="1" t="s">
        <v>1082</v>
      </c>
      <c r="B21" s="1" t="s">
        <v>1083</v>
      </c>
      <c r="C21" s="1" t="s">
        <v>1000</v>
      </c>
      <c r="D21" s="1" t="s">
        <v>1000</v>
      </c>
      <c r="E21" s="9" t="s">
        <v>1000</v>
      </c>
      <c r="F21" s="9" t="s">
        <v>1084</v>
      </c>
      <c r="G21" s="1" t="s">
        <v>1000</v>
      </c>
      <c r="H21" s="1" t="s">
        <v>1085</v>
      </c>
    </row>
    <row r="22" spans="1:8" x14ac:dyDescent="0.3">
      <c r="A22" s="1" t="s">
        <v>393</v>
      </c>
      <c r="B22" s="1" t="s">
        <v>1000</v>
      </c>
      <c r="C22" s="1" t="s">
        <v>1000</v>
      </c>
      <c r="D22" s="1" t="s">
        <v>1000</v>
      </c>
      <c r="E22" s="9" t="s">
        <v>1000</v>
      </c>
      <c r="F22" s="9" t="s">
        <v>1087</v>
      </c>
      <c r="G22" s="1" t="s">
        <v>1000</v>
      </c>
      <c r="H22" s="1" t="s">
        <v>1000</v>
      </c>
    </row>
    <row r="23" spans="1:8" x14ac:dyDescent="0.3">
      <c r="A23" s="1" t="s">
        <v>395</v>
      </c>
      <c r="B23" s="1" t="s">
        <v>1090</v>
      </c>
      <c r="C23" s="1" t="s">
        <v>1000</v>
      </c>
      <c r="D23" s="1" t="s">
        <v>1000</v>
      </c>
      <c r="E23" s="9" t="s">
        <v>1000</v>
      </c>
      <c r="F23" s="9" t="s">
        <v>1000</v>
      </c>
      <c r="G23" s="1" t="s">
        <v>1000</v>
      </c>
      <c r="H23" s="1" t="s">
        <v>1000</v>
      </c>
    </row>
    <row r="24" spans="1:8" x14ac:dyDescent="0.3">
      <c r="A24" s="1" t="s">
        <v>398</v>
      </c>
      <c r="B24" s="1" t="s">
        <v>1000</v>
      </c>
      <c r="C24" s="1" t="s">
        <v>1000</v>
      </c>
      <c r="D24" s="1" t="s">
        <v>1000</v>
      </c>
      <c r="E24" s="9" t="s">
        <v>1000</v>
      </c>
      <c r="F24" s="9" t="s">
        <v>1000</v>
      </c>
      <c r="G24" s="1" t="s">
        <v>1000</v>
      </c>
      <c r="H24" s="1" t="s">
        <v>1092</v>
      </c>
    </row>
    <row r="25" spans="1:8" x14ac:dyDescent="0.3">
      <c r="A25" s="1" t="s">
        <v>401</v>
      </c>
      <c r="B25" s="1" t="s">
        <v>1000</v>
      </c>
      <c r="C25" s="1" t="s">
        <v>1090</v>
      </c>
      <c r="D25" s="1" t="s">
        <v>1000</v>
      </c>
      <c r="E25" s="9" t="s">
        <v>1000</v>
      </c>
      <c r="F25" s="9" t="s">
        <v>1000</v>
      </c>
      <c r="G25" s="1" t="s">
        <v>1000</v>
      </c>
      <c r="H25" s="1" t="s">
        <v>1000</v>
      </c>
    </row>
    <row r="26" spans="1:8" x14ac:dyDescent="0.3">
      <c r="A26" s="1" t="s">
        <v>1093</v>
      </c>
      <c r="B26" s="1" t="s">
        <v>1000</v>
      </c>
      <c r="C26" s="1" t="s">
        <v>405</v>
      </c>
      <c r="D26" s="1" t="s">
        <v>1000</v>
      </c>
      <c r="E26" s="9" t="s">
        <v>1000</v>
      </c>
      <c r="F26" s="9" t="s">
        <v>1000</v>
      </c>
      <c r="G26" s="1" t="s">
        <v>1099</v>
      </c>
      <c r="H26" s="1" t="s">
        <v>1000</v>
      </c>
    </row>
    <row r="27" spans="1:8" x14ac:dyDescent="0.3">
      <c r="A27" s="1" t="s">
        <v>27</v>
      </c>
      <c r="B27" s="1" t="s">
        <v>1095</v>
      </c>
      <c r="C27" s="1" t="s">
        <v>229</v>
      </c>
      <c r="D27" s="1" t="s">
        <v>1000</v>
      </c>
      <c r="E27" s="9" t="s">
        <v>1100</v>
      </c>
      <c r="F27" s="9" t="s">
        <v>1098</v>
      </c>
      <c r="G27" s="1" t="s">
        <v>1101</v>
      </c>
      <c r="H27" s="1" t="s">
        <v>1000</v>
      </c>
    </row>
    <row r="28" spans="1:8" x14ac:dyDescent="0.3">
      <c r="A28" s="1" t="s">
        <v>409</v>
      </c>
      <c r="B28" s="1" t="s">
        <v>1000</v>
      </c>
      <c r="C28" s="1" t="s">
        <v>1000</v>
      </c>
      <c r="D28" s="1" t="s">
        <v>1000</v>
      </c>
      <c r="E28" s="9" t="s">
        <v>1000</v>
      </c>
      <c r="F28" s="9" t="s">
        <v>1000</v>
      </c>
      <c r="G28" s="1" t="s">
        <v>1104</v>
      </c>
      <c r="H28" s="1" t="s">
        <v>1000</v>
      </c>
    </row>
    <row r="29" spans="1:8" x14ac:dyDescent="0.3">
      <c r="A29" s="1" t="s">
        <v>1107</v>
      </c>
      <c r="B29" s="1" t="s">
        <v>1000</v>
      </c>
      <c r="C29" s="1" t="s">
        <v>1000</v>
      </c>
      <c r="D29" s="1" t="s">
        <v>1108</v>
      </c>
      <c r="E29" s="9" t="s">
        <v>1000</v>
      </c>
      <c r="F29" s="9" t="s">
        <v>1000</v>
      </c>
      <c r="G29" s="1" t="s">
        <v>1110</v>
      </c>
      <c r="H29" s="1" t="s">
        <v>1109</v>
      </c>
    </row>
    <row r="30" spans="1:8" x14ac:dyDescent="0.3">
      <c r="A30" s="1" t="s">
        <v>432</v>
      </c>
      <c r="B30" s="1" t="s">
        <v>1115</v>
      </c>
      <c r="C30" s="1" t="s">
        <v>1000</v>
      </c>
      <c r="D30" s="1" t="s">
        <v>1111</v>
      </c>
      <c r="E30" s="9" t="s">
        <v>1112</v>
      </c>
      <c r="F30" s="9" t="s">
        <v>1000</v>
      </c>
      <c r="G30" s="1" t="s">
        <v>1116</v>
      </c>
      <c r="H30" s="1" t="s">
        <v>1000</v>
      </c>
    </row>
    <row r="31" spans="1:8" x14ac:dyDescent="0.3">
      <c r="A31" s="1" t="s">
        <v>435</v>
      </c>
      <c r="B31" s="1" t="s">
        <v>1000</v>
      </c>
      <c r="C31" s="1" t="s">
        <v>1000</v>
      </c>
      <c r="D31" s="1" t="s">
        <v>1000</v>
      </c>
      <c r="E31" s="9" t="s">
        <v>1000</v>
      </c>
      <c r="F31" s="9" t="s">
        <v>1000</v>
      </c>
      <c r="G31" s="1" t="s">
        <v>1118</v>
      </c>
      <c r="H31" s="1" t="s">
        <v>1000</v>
      </c>
    </row>
    <row r="32" spans="1:8" x14ac:dyDescent="0.3">
      <c r="A32" s="1" t="s">
        <v>1119</v>
      </c>
      <c r="B32" s="1" t="s">
        <v>1000</v>
      </c>
      <c r="C32" s="1" t="s">
        <v>1120</v>
      </c>
      <c r="D32" s="1" t="s">
        <v>1000</v>
      </c>
      <c r="E32" s="9" t="s">
        <v>1000</v>
      </c>
      <c r="F32" s="9" t="s">
        <v>1000</v>
      </c>
      <c r="G32" s="1" t="s">
        <v>1000</v>
      </c>
      <c r="H32" s="1" t="s">
        <v>1000</v>
      </c>
    </row>
    <row r="33" spans="1:8" x14ac:dyDescent="0.3">
      <c r="A33" s="1" t="s">
        <v>438</v>
      </c>
      <c r="B33" s="1" t="s">
        <v>1000</v>
      </c>
      <c r="C33" s="1" t="s">
        <v>1000</v>
      </c>
      <c r="D33" s="1" t="s">
        <v>1122</v>
      </c>
      <c r="E33" s="9" t="s">
        <v>1121</v>
      </c>
      <c r="F33" s="9" t="s">
        <v>1000</v>
      </c>
      <c r="G33" s="1" t="s">
        <v>1000</v>
      </c>
      <c r="H33" s="1" t="s">
        <v>1000</v>
      </c>
    </row>
    <row r="34" spans="1:8" x14ac:dyDescent="0.3">
      <c r="A34" s="1" t="s">
        <v>440</v>
      </c>
      <c r="B34" s="1" t="s">
        <v>1000</v>
      </c>
      <c r="C34" s="1" t="s">
        <v>1000</v>
      </c>
      <c r="D34" s="1" t="s">
        <v>1123</v>
      </c>
      <c r="E34" s="9" t="s">
        <v>1000</v>
      </c>
      <c r="F34" s="9" t="s">
        <v>1000</v>
      </c>
      <c r="G34" s="1" t="s">
        <v>1000</v>
      </c>
      <c r="H34" s="1" t="s">
        <v>1124</v>
      </c>
    </row>
    <row r="35" spans="1:8" x14ac:dyDescent="0.3">
      <c r="A35" s="1" t="s">
        <v>442</v>
      </c>
      <c r="B35" s="1" t="s">
        <v>1000</v>
      </c>
      <c r="C35" s="1" t="s">
        <v>1000</v>
      </c>
      <c r="D35" s="1" t="s">
        <v>1000</v>
      </c>
      <c r="E35" s="9" t="s">
        <v>1000</v>
      </c>
      <c r="F35" s="9" t="s">
        <v>1000</v>
      </c>
      <c r="G35" s="1" t="s">
        <v>1125</v>
      </c>
      <c r="H35" s="1" t="s">
        <v>1000</v>
      </c>
    </row>
    <row r="36" spans="1:8" x14ac:dyDescent="0.3">
      <c r="A36" s="1" t="s">
        <v>1129</v>
      </c>
      <c r="B36" s="1" t="s">
        <v>1000</v>
      </c>
      <c r="C36" s="1" t="s">
        <v>1000</v>
      </c>
      <c r="D36" s="1" t="s">
        <v>1000</v>
      </c>
      <c r="E36" s="9" t="s">
        <v>1000</v>
      </c>
      <c r="F36" s="9" t="s">
        <v>1000</v>
      </c>
      <c r="G36" s="1" t="s">
        <v>1130</v>
      </c>
      <c r="H36" s="1" t="s">
        <v>1131</v>
      </c>
    </row>
    <row r="37" spans="1:8" x14ac:dyDescent="0.3">
      <c r="A37" s="1" t="s">
        <v>447</v>
      </c>
      <c r="B37" s="1" t="s">
        <v>1000</v>
      </c>
      <c r="C37" s="1" t="s">
        <v>1000</v>
      </c>
      <c r="D37" s="1" t="s">
        <v>1000</v>
      </c>
      <c r="E37" s="9" t="s">
        <v>1000</v>
      </c>
      <c r="F37" s="9" t="s">
        <v>1000</v>
      </c>
      <c r="G37" s="1" t="s">
        <v>1132</v>
      </c>
      <c r="H37" s="1" t="s">
        <v>1000</v>
      </c>
    </row>
    <row r="38" spans="1:8" x14ac:dyDescent="0.3">
      <c r="A38" s="1" t="s">
        <v>449</v>
      </c>
      <c r="B38" s="1" t="s">
        <v>1000</v>
      </c>
      <c r="C38" s="1" t="s">
        <v>1000</v>
      </c>
      <c r="D38" s="1" t="s">
        <v>1135</v>
      </c>
      <c r="E38" s="9" t="s">
        <v>1136</v>
      </c>
      <c r="F38" s="9" t="s">
        <v>1000</v>
      </c>
      <c r="G38" s="1" t="s">
        <v>1000</v>
      </c>
      <c r="H38" s="1" t="s">
        <v>1000</v>
      </c>
    </row>
    <row r="39" spans="1:8" x14ac:dyDescent="0.3">
      <c r="A39" s="1" t="s">
        <v>453</v>
      </c>
      <c r="B39" s="1" t="s">
        <v>1000</v>
      </c>
      <c r="C39" s="1" t="s">
        <v>1000</v>
      </c>
      <c r="D39" s="1" t="s">
        <v>1000</v>
      </c>
      <c r="E39" s="9" t="s">
        <v>1000</v>
      </c>
      <c r="F39" s="9" t="s">
        <v>1137</v>
      </c>
      <c r="G39" s="1" t="s">
        <v>1138</v>
      </c>
    </row>
    <row r="40" spans="1:8" x14ac:dyDescent="0.3">
      <c r="A40" s="1" t="s">
        <v>30</v>
      </c>
      <c r="B40" s="1" t="s">
        <v>1000</v>
      </c>
      <c r="C40" s="1" t="s">
        <v>1000</v>
      </c>
      <c r="D40" s="1" t="s">
        <v>1000</v>
      </c>
      <c r="E40" s="9" t="s">
        <v>1143</v>
      </c>
      <c r="F40" s="9" t="s">
        <v>1142</v>
      </c>
      <c r="G40" s="1" t="s">
        <v>1000</v>
      </c>
      <c r="H40" s="1" t="s">
        <v>1141</v>
      </c>
    </row>
    <row r="41" spans="1:8" x14ac:dyDescent="0.3">
      <c r="A41" s="1" t="s">
        <v>460</v>
      </c>
      <c r="B41" s="1" t="s">
        <v>1000</v>
      </c>
      <c r="C41" s="1" t="s">
        <v>1000</v>
      </c>
      <c r="D41" s="1" t="s">
        <v>1111</v>
      </c>
      <c r="E41" s="9" t="s">
        <v>1000</v>
      </c>
      <c r="F41" s="9" t="s">
        <v>1000</v>
      </c>
      <c r="G41" s="1" t="s">
        <v>1000</v>
      </c>
      <c r="H41" s="1" t="s">
        <v>1000</v>
      </c>
    </row>
    <row r="42" spans="1:8" x14ac:dyDescent="0.3">
      <c r="A42" s="1" t="s">
        <v>461</v>
      </c>
      <c r="B42" s="1" t="s">
        <v>1000</v>
      </c>
      <c r="C42" s="1" t="s">
        <v>1000</v>
      </c>
      <c r="D42" s="1" t="s">
        <v>1145</v>
      </c>
      <c r="E42" s="9" t="s">
        <v>1000</v>
      </c>
      <c r="F42" s="9" t="s">
        <v>1000</v>
      </c>
      <c r="G42" s="1" t="s">
        <v>1000</v>
      </c>
      <c r="H42" s="1" t="s">
        <v>1146</v>
      </c>
    </row>
    <row r="43" spans="1:8" x14ac:dyDescent="0.3">
      <c r="A43" s="1" t="s">
        <v>462</v>
      </c>
      <c r="B43" s="1" t="s">
        <v>1147</v>
      </c>
    </row>
    <row r="44" spans="1:8" x14ac:dyDescent="0.3">
      <c r="A44" s="1" t="s">
        <v>32</v>
      </c>
      <c r="H44" s="1" t="s">
        <v>1148</v>
      </c>
    </row>
    <row r="45" spans="1:8" x14ac:dyDescent="0.3">
      <c r="A45" s="1" t="s">
        <v>1149</v>
      </c>
      <c r="H45" s="1" t="s">
        <v>1150</v>
      </c>
    </row>
    <row r="46" spans="1:8" x14ac:dyDescent="0.3">
      <c r="A46" s="1" t="s">
        <v>463</v>
      </c>
      <c r="C46" s="1" t="s">
        <v>1151</v>
      </c>
    </row>
    <row r="47" spans="1:8" x14ac:dyDescent="0.3">
      <c r="A47" s="1" t="s">
        <v>471</v>
      </c>
      <c r="G47" s="1" t="s">
        <v>1154</v>
      </c>
      <c r="H47" s="1" t="s">
        <v>1155</v>
      </c>
    </row>
    <row r="48" spans="1:8" x14ac:dyDescent="0.3">
      <c r="A48" s="1" t="s">
        <v>475</v>
      </c>
      <c r="B48" s="1" t="s">
        <v>1160</v>
      </c>
      <c r="E48" s="9" t="s">
        <v>1162</v>
      </c>
      <c r="F48" s="9" t="s">
        <v>1159</v>
      </c>
    </row>
    <row r="49" spans="1:8" x14ac:dyDescent="0.3">
      <c r="A49" s="1" t="s">
        <v>484</v>
      </c>
      <c r="E49" s="9" t="s">
        <v>1165</v>
      </c>
      <c r="H49" s="1" t="s">
        <v>1163</v>
      </c>
    </row>
    <row r="50" spans="1:8" x14ac:dyDescent="0.3">
      <c r="A50" s="1" t="s">
        <v>488</v>
      </c>
      <c r="C50" s="1" t="s">
        <v>1167</v>
      </c>
      <c r="F50" s="9" t="s">
        <v>1168</v>
      </c>
      <c r="H50" s="1" t="s">
        <v>1169</v>
      </c>
    </row>
    <row r="51" spans="1:8" x14ac:dyDescent="0.3">
      <c r="A51" s="1" t="s">
        <v>495</v>
      </c>
      <c r="E51" s="9" t="s">
        <v>1170</v>
      </c>
    </row>
    <row r="52" spans="1:8" x14ac:dyDescent="0.3">
      <c r="A52" s="1" t="s">
        <v>500</v>
      </c>
      <c r="E52" s="9" t="s">
        <v>1172</v>
      </c>
    </row>
    <row r="53" spans="1:8" x14ac:dyDescent="0.3">
      <c r="A53" s="1" t="s">
        <v>1176</v>
      </c>
      <c r="C53" s="1" t="s">
        <v>1177</v>
      </c>
      <c r="D53" s="1" t="s">
        <v>1179</v>
      </c>
      <c r="E53" s="9" t="s">
        <v>1182</v>
      </c>
      <c r="G53" s="1" t="s">
        <v>1180</v>
      </c>
    </row>
    <row r="54" spans="1:8" x14ac:dyDescent="0.3">
      <c r="A54" s="1" t="s">
        <v>1191</v>
      </c>
      <c r="H54" s="1" t="s">
        <v>1192</v>
      </c>
    </row>
    <row r="55" spans="1:8" x14ac:dyDescent="0.3">
      <c r="A55" s="1" t="s">
        <v>509</v>
      </c>
      <c r="B55" s="1" t="s">
        <v>1202</v>
      </c>
      <c r="C55" s="1" t="s">
        <v>1196</v>
      </c>
      <c r="D55" s="1" t="s">
        <v>1197</v>
      </c>
      <c r="H55" s="1" t="s">
        <v>1203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003E-34BF-418D-818D-62D83ED2CD3D}">
  <dimension ref="A1:K29"/>
  <sheetViews>
    <sheetView topLeftCell="E1" workbookViewId="0">
      <selection activeCell="H30" sqref="H30"/>
    </sheetView>
  </sheetViews>
  <sheetFormatPr defaultRowHeight="16.5" x14ac:dyDescent="0.3"/>
  <cols>
    <col min="1" max="1" width="30.28515625" style="1" bestFit="1" customWidth="1"/>
    <col min="2" max="2" width="23.42578125" style="1" bestFit="1" customWidth="1"/>
    <col min="3" max="3" width="12.42578125" style="1" bestFit="1" customWidth="1"/>
    <col min="4" max="4" width="46.42578125" style="1" bestFit="1" customWidth="1"/>
    <col min="5" max="5" width="10.42578125" style="1" bestFit="1" customWidth="1"/>
    <col min="6" max="6" width="36.28515625" style="1" bestFit="1" customWidth="1"/>
    <col min="7" max="7" width="40" style="1" bestFit="1" customWidth="1"/>
    <col min="8" max="8" width="43.42578125" style="1" bestFit="1" customWidth="1"/>
    <col min="9" max="9" width="44.140625" style="1" bestFit="1" customWidth="1"/>
    <col min="10" max="10" width="17.42578125" style="9" bestFit="1" customWidth="1"/>
    <col min="11" max="11" width="54.5703125" style="1" bestFit="1" customWidth="1"/>
    <col min="12" max="16384" width="9.140625" style="1"/>
  </cols>
  <sheetData>
    <row r="1" spans="1:11" x14ac:dyDescent="0.3">
      <c r="A1" s="7" t="s">
        <v>118</v>
      </c>
      <c r="B1" s="7" t="s">
        <v>294</v>
      </c>
      <c r="C1" s="7" t="s">
        <v>1001</v>
      </c>
      <c r="D1" s="7" t="s">
        <v>1002</v>
      </c>
      <c r="E1" s="7" t="s">
        <v>1003</v>
      </c>
      <c r="F1" s="7" t="s">
        <v>1021</v>
      </c>
      <c r="G1" s="7" t="s">
        <v>1053</v>
      </c>
      <c r="H1" s="7" t="s">
        <v>1022</v>
      </c>
      <c r="I1" s="7" t="s">
        <v>1050</v>
      </c>
      <c r="J1" s="8" t="s">
        <v>1023</v>
      </c>
      <c r="K1" s="7" t="s">
        <v>268</v>
      </c>
    </row>
    <row r="2" spans="1:11" x14ac:dyDescent="0.3">
      <c r="A2" s="1" t="s">
        <v>269</v>
      </c>
      <c r="B2" s="1" t="s">
        <v>1026</v>
      </c>
      <c r="C2" s="1" t="s">
        <v>1000</v>
      </c>
      <c r="D2" s="1" t="s">
        <v>1000</v>
      </c>
      <c r="E2" s="1" t="s">
        <v>1027</v>
      </c>
      <c r="F2" s="1" t="s">
        <v>1000</v>
      </c>
      <c r="G2" s="1" t="s">
        <v>1000</v>
      </c>
      <c r="H2" s="1" t="s">
        <v>1000</v>
      </c>
      <c r="I2" s="1" t="s">
        <v>1000</v>
      </c>
      <c r="J2" s="9" t="s">
        <v>1000</v>
      </c>
      <c r="K2" s="1" t="s">
        <v>1000</v>
      </c>
    </row>
    <row r="3" spans="1:11" x14ac:dyDescent="0.3">
      <c r="A3" s="1" t="s">
        <v>285</v>
      </c>
      <c r="B3" s="1" t="s">
        <v>1000</v>
      </c>
      <c r="C3" s="1" t="s">
        <v>1000</v>
      </c>
      <c r="D3" s="1" t="s">
        <v>1035</v>
      </c>
      <c r="E3" s="1" t="s">
        <v>1000</v>
      </c>
      <c r="F3" s="1" t="s">
        <v>1000</v>
      </c>
      <c r="G3" s="1" t="s">
        <v>1000</v>
      </c>
      <c r="H3" s="1" t="s">
        <v>1035</v>
      </c>
      <c r="I3" s="1" t="s">
        <v>1000</v>
      </c>
      <c r="J3" s="9" t="s">
        <v>1000</v>
      </c>
      <c r="K3" s="1" t="s">
        <v>1000</v>
      </c>
    </row>
    <row r="4" spans="1:11" x14ac:dyDescent="0.3">
      <c r="A4" s="1" t="s">
        <v>303</v>
      </c>
      <c r="B4" s="1" t="s">
        <v>1000</v>
      </c>
      <c r="C4" s="1" t="s">
        <v>1000</v>
      </c>
      <c r="D4" s="1" t="s">
        <v>1000</v>
      </c>
      <c r="E4" s="1" t="s">
        <v>1000</v>
      </c>
      <c r="F4" s="1" t="s">
        <v>1052</v>
      </c>
      <c r="G4" s="1" t="s">
        <v>1054</v>
      </c>
      <c r="H4" s="1" t="s">
        <v>1052</v>
      </c>
      <c r="I4" s="1" t="s">
        <v>1051</v>
      </c>
      <c r="J4" s="9" t="s">
        <v>1000</v>
      </c>
      <c r="K4" s="1" t="s">
        <v>1000</v>
      </c>
    </row>
    <row r="5" spans="1:11" x14ac:dyDescent="0.3">
      <c r="A5" s="1" t="s">
        <v>309</v>
      </c>
      <c r="B5" s="1" t="s">
        <v>1000</v>
      </c>
      <c r="C5" s="1" t="s">
        <v>1000</v>
      </c>
      <c r="D5" s="1" t="s">
        <v>1000</v>
      </c>
      <c r="E5" s="1" t="s">
        <v>1000</v>
      </c>
      <c r="F5" s="1" t="s">
        <v>1000</v>
      </c>
      <c r="G5" s="1" t="s">
        <v>1006</v>
      </c>
      <c r="H5" s="1" t="s">
        <v>1000</v>
      </c>
      <c r="I5" s="1" t="s">
        <v>1000</v>
      </c>
      <c r="J5" s="9" t="s">
        <v>1000</v>
      </c>
      <c r="K5" s="1" t="s">
        <v>1000</v>
      </c>
    </row>
    <row r="6" spans="1:11" x14ac:dyDescent="0.3">
      <c r="A6" s="1" t="s">
        <v>327</v>
      </c>
      <c r="B6" s="1" t="s">
        <v>1000</v>
      </c>
      <c r="C6" s="1" t="s">
        <v>1000</v>
      </c>
      <c r="D6" s="1" t="s">
        <v>1000</v>
      </c>
      <c r="E6" s="1" t="s">
        <v>1000</v>
      </c>
      <c r="F6" s="1" t="s">
        <v>1058</v>
      </c>
      <c r="G6" s="1" t="s">
        <v>1000</v>
      </c>
      <c r="H6" s="1" t="s">
        <v>1058</v>
      </c>
      <c r="I6" s="1" t="s">
        <v>1000</v>
      </c>
      <c r="J6" s="9" t="s">
        <v>1000</v>
      </c>
      <c r="K6" s="1" t="s">
        <v>1000</v>
      </c>
    </row>
    <row r="7" spans="1:11" x14ac:dyDescent="0.3">
      <c r="A7" s="1" t="s">
        <v>331</v>
      </c>
      <c r="B7" s="1" t="s">
        <v>1000</v>
      </c>
      <c r="C7" s="1" t="s">
        <v>1000</v>
      </c>
      <c r="D7" s="1" t="s">
        <v>1000</v>
      </c>
      <c r="E7" s="1" t="s">
        <v>1000</v>
      </c>
      <c r="F7" s="1" t="s">
        <v>1066</v>
      </c>
      <c r="G7" s="1" t="s">
        <v>1000</v>
      </c>
      <c r="H7" s="1" t="s">
        <v>1066</v>
      </c>
      <c r="I7" s="1" t="s">
        <v>1000</v>
      </c>
      <c r="J7" s="9" t="s">
        <v>1000</v>
      </c>
      <c r="K7" s="1" t="s">
        <v>1067</v>
      </c>
    </row>
    <row r="8" spans="1:11" x14ac:dyDescent="0.3">
      <c r="A8" s="1" t="s">
        <v>375</v>
      </c>
      <c r="B8" s="1" t="s">
        <v>1000</v>
      </c>
      <c r="C8" s="1" t="s">
        <v>1000</v>
      </c>
      <c r="D8" s="1" t="s">
        <v>1000</v>
      </c>
      <c r="E8" s="1" t="s">
        <v>1000</v>
      </c>
      <c r="F8" s="1" t="s">
        <v>1080</v>
      </c>
      <c r="G8" s="1" t="s">
        <v>1000</v>
      </c>
      <c r="H8" s="1" t="s">
        <v>1080</v>
      </c>
      <c r="I8" s="1" t="s">
        <v>1081</v>
      </c>
      <c r="J8" s="9" t="s">
        <v>1000</v>
      </c>
      <c r="K8" s="1" t="s">
        <v>1000</v>
      </c>
    </row>
    <row r="9" spans="1:11" x14ac:dyDescent="0.3">
      <c r="A9" s="1" t="s">
        <v>389</v>
      </c>
      <c r="B9" s="1" t="s">
        <v>1000</v>
      </c>
      <c r="C9" s="1" t="s">
        <v>1000</v>
      </c>
      <c r="D9" s="1" t="s">
        <v>1000</v>
      </c>
      <c r="E9" s="1" t="s">
        <v>1000</v>
      </c>
      <c r="F9" s="1" t="s">
        <v>1083</v>
      </c>
      <c r="G9" s="1" t="s">
        <v>1083</v>
      </c>
      <c r="H9" s="1" t="s">
        <v>1000</v>
      </c>
      <c r="I9" s="1" t="s">
        <v>1000</v>
      </c>
      <c r="J9" s="9" t="s">
        <v>276</v>
      </c>
      <c r="K9" s="1" t="s">
        <v>1000</v>
      </c>
    </row>
    <row r="10" spans="1:11" x14ac:dyDescent="0.3">
      <c r="A10" s="1" t="s">
        <v>393</v>
      </c>
      <c r="B10" s="1" t="s">
        <v>1000</v>
      </c>
      <c r="C10" s="1" t="s">
        <v>1000</v>
      </c>
      <c r="D10" s="1" t="s">
        <v>1000</v>
      </c>
      <c r="E10" s="1" t="s">
        <v>1000</v>
      </c>
      <c r="F10" s="1" t="s">
        <v>1000</v>
      </c>
      <c r="G10" s="1" t="s">
        <v>1000</v>
      </c>
      <c r="H10" s="1" t="s">
        <v>1000</v>
      </c>
      <c r="I10" s="1" t="s">
        <v>1000</v>
      </c>
      <c r="J10" s="9" t="s">
        <v>1086</v>
      </c>
      <c r="K10" s="1" t="s">
        <v>1000</v>
      </c>
    </row>
    <row r="11" spans="1:11" x14ac:dyDescent="0.3">
      <c r="A11" s="1" t="s">
        <v>395</v>
      </c>
      <c r="B11" s="1" t="s">
        <v>396</v>
      </c>
      <c r="C11" s="1" t="s">
        <v>1000</v>
      </c>
      <c r="D11" s="1" t="s">
        <v>1000</v>
      </c>
      <c r="E11" s="1" t="s">
        <v>1000</v>
      </c>
      <c r="F11" s="1" t="s">
        <v>1088</v>
      </c>
      <c r="G11" s="1" t="s">
        <v>1000</v>
      </c>
      <c r="H11" s="1" t="s">
        <v>1000</v>
      </c>
      <c r="I11" s="1" t="s">
        <v>1089</v>
      </c>
      <c r="J11" s="9" t="s">
        <v>1000</v>
      </c>
      <c r="K11" s="1" t="s">
        <v>1000</v>
      </c>
    </row>
    <row r="12" spans="1:11" x14ac:dyDescent="0.3">
      <c r="A12" s="1" t="s">
        <v>398</v>
      </c>
      <c r="B12" s="1" t="s">
        <v>1000</v>
      </c>
      <c r="C12" s="1" t="s">
        <v>1000</v>
      </c>
      <c r="D12" s="1" t="s">
        <v>1000</v>
      </c>
      <c r="E12" s="1" t="s">
        <v>1000</v>
      </c>
      <c r="F12" s="1" t="s">
        <v>1000</v>
      </c>
      <c r="G12" s="1" t="s">
        <v>1000</v>
      </c>
      <c r="H12" s="1" t="s">
        <v>1000</v>
      </c>
      <c r="I12" s="1" t="s">
        <v>1091</v>
      </c>
      <c r="J12" s="9" t="s">
        <v>1000</v>
      </c>
      <c r="K12" s="1" t="s">
        <v>1000</v>
      </c>
    </row>
    <row r="13" spans="1:11" x14ac:dyDescent="0.3">
      <c r="A13" s="1" t="s">
        <v>415</v>
      </c>
      <c r="B13" s="1" t="s">
        <v>1000</v>
      </c>
      <c r="C13" s="1" t="s">
        <v>1000</v>
      </c>
      <c r="D13" s="1" t="s">
        <v>1000</v>
      </c>
      <c r="E13" s="1" t="s">
        <v>1000</v>
      </c>
      <c r="F13" s="1" t="s">
        <v>1105</v>
      </c>
      <c r="G13" s="1" t="s">
        <v>1000</v>
      </c>
      <c r="H13" s="1" t="s">
        <v>1105</v>
      </c>
      <c r="I13" s="1" t="s">
        <v>1106</v>
      </c>
      <c r="J13" s="9" t="s">
        <v>1000</v>
      </c>
      <c r="K13" s="1" t="s">
        <v>1000</v>
      </c>
    </row>
    <row r="14" spans="1:11" x14ac:dyDescent="0.3">
      <c r="A14" s="1" t="s">
        <v>432</v>
      </c>
      <c r="B14" s="1" t="s">
        <v>1000</v>
      </c>
      <c r="C14" s="1" t="s">
        <v>1000</v>
      </c>
      <c r="D14" s="1" t="s">
        <v>1000</v>
      </c>
      <c r="E14" s="1" t="s">
        <v>1000</v>
      </c>
      <c r="F14" s="1" t="s">
        <v>1000</v>
      </c>
      <c r="G14" s="1" t="s">
        <v>1000</v>
      </c>
      <c r="H14" s="1" t="s">
        <v>1000</v>
      </c>
      <c r="I14" s="1" t="s">
        <v>1000</v>
      </c>
      <c r="J14" s="9" t="s">
        <v>1000</v>
      </c>
      <c r="K14" s="1" t="s">
        <v>1113</v>
      </c>
    </row>
    <row r="15" spans="1:11" x14ac:dyDescent="0.3">
      <c r="A15" s="1" t="s">
        <v>435</v>
      </c>
      <c r="B15" s="1" t="s">
        <v>1000</v>
      </c>
      <c r="C15" s="1" t="s">
        <v>1000</v>
      </c>
      <c r="D15" s="1" t="s">
        <v>1000</v>
      </c>
      <c r="E15" s="1" t="s">
        <v>1000</v>
      </c>
      <c r="F15" s="1" t="s">
        <v>1117</v>
      </c>
      <c r="G15" s="1" t="s">
        <v>1000</v>
      </c>
      <c r="H15" s="1" t="s">
        <v>1117</v>
      </c>
      <c r="I15" s="1" t="s">
        <v>1000</v>
      </c>
      <c r="J15" s="9" t="s">
        <v>1000</v>
      </c>
      <c r="K15" s="1" t="s">
        <v>1000</v>
      </c>
    </row>
    <row r="16" spans="1:11" x14ac:dyDescent="0.3">
      <c r="A16" s="1" t="s">
        <v>438</v>
      </c>
      <c r="B16" s="1" t="s">
        <v>1000</v>
      </c>
      <c r="C16" s="1" t="s">
        <v>1000</v>
      </c>
      <c r="D16" s="1" t="s">
        <v>1000</v>
      </c>
      <c r="E16" s="1" t="s">
        <v>1000</v>
      </c>
      <c r="F16" s="1" t="s">
        <v>1000</v>
      </c>
      <c r="G16" s="1" t="s">
        <v>1006</v>
      </c>
      <c r="H16" s="1" t="s">
        <v>1000</v>
      </c>
      <c r="I16" s="1" t="s">
        <v>1000</v>
      </c>
      <c r="J16" s="9" t="s">
        <v>1000</v>
      </c>
      <c r="K16" s="1" t="s">
        <v>1000</v>
      </c>
    </row>
    <row r="17" spans="1:11" x14ac:dyDescent="0.3">
      <c r="A17" s="1" t="s">
        <v>95</v>
      </c>
      <c r="B17" s="1" t="s">
        <v>981</v>
      </c>
      <c r="C17" s="1" t="s">
        <v>1000</v>
      </c>
      <c r="D17" s="1" t="s">
        <v>1000</v>
      </c>
      <c r="E17" s="1" t="s">
        <v>1000</v>
      </c>
      <c r="F17" s="1" t="s">
        <v>1000</v>
      </c>
      <c r="G17" s="1" t="s">
        <v>1127</v>
      </c>
      <c r="H17" s="1" t="s">
        <v>1000</v>
      </c>
      <c r="I17" s="1" t="s">
        <v>1000</v>
      </c>
      <c r="J17" s="9" t="s">
        <v>1000</v>
      </c>
      <c r="K17" s="1" t="s">
        <v>1000</v>
      </c>
    </row>
    <row r="18" spans="1:11" x14ac:dyDescent="0.3">
      <c r="A18" s="1" t="s">
        <v>449</v>
      </c>
      <c r="B18" s="1" t="s">
        <v>1133</v>
      </c>
      <c r="C18" s="1" t="s">
        <v>1133</v>
      </c>
      <c r="D18" s="1" t="s">
        <v>1133</v>
      </c>
      <c r="E18" s="1" t="s">
        <v>1000</v>
      </c>
      <c r="F18" s="1" t="s">
        <v>1133</v>
      </c>
      <c r="G18" s="1" t="s">
        <v>1133</v>
      </c>
      <c r="H18" s="1" t="s">
        <v>1134</v>
      </c>
      <c r="I18" s="1" t="s">
        <v>1000</v>
      </c>
      <c r="J18" s="9" t="s">
        <v>1000</v>
      </c>
      <c r="K18" s="1" t="s">
        <v>1000</v>
      </c>
    </row>
    <row r="19" spans="1:11" x14ac:dyDescent="0.3">
      <c r="A19" s="1" t="s">
        <v>30</v>
      </c>
      <c r="B19" s="1" t="s">
        <v>1000</v>
      </c>
      <c r="C19" s="1" t="s">
        <v>1000</v>
      </c>
      <c r="D19" s="1" t="s">
        <v>1000</v>
      </c>
      <c r="E19" s="1" t="s">
        <v>1000</v>
      </c>
      <c r="F19" s="1" t="s">
        <v>1139</v>
      </c>
      <c r="G19" s="1" t="s">
        <v>1140</v>
      </c>
      <c r="H19" s="1" t="s">
        <v>1139</v>
      </c>
      <c r="I19" s="1" t="s">
        <v>1000</v>
      </c>
      <c r="J19" s="9" t="s">
        <v>1000</v>
      </c>
      <c r="K19" s="1" t="s">
        <v>1000</v>
      </c>
    </row>
    <row r="20" spans="1:11" x14ac:dyDescent="0.3">
      <c r="A20" s="1" t="s">
        <v>461</v>
      </c>
      <c r="B20" s="1" t="s">
        <v>1000</v>
      </c>
      <c r="C20" s="1" t="s">
        <v>1000</v>
      </c>
      <c r="D20" s="1" t="s">
        <v>1000</v>
      </c>
      <c r="E20" s="1" t="s">
        <v>1000</v>
      </c>
      <c r="F20" s="1" t="s">
        <v>1000</v>
      </c>
      <c r="G20" s="1" t="s">
        <v>1006</v>
      </c>
      <c r="H20" s="1" t="s">
        <v>1000</v>
      </c>
      <c r="I20" s="1" t="s">
        <v>1000</v>
      </c>
      <c r="J20" s="9" t="s">
        <v>1000</v>
      </c>
      <c r="K20" s="1" t="s">
        <v>1000</v>
      </c>
    </row>
    <row r="21" spans="1:11" x14ac:dyDescent="0.3">
      <c r="A21" s="1" t="s">
        <v>475</v>
      </c>
      <c r="B21" s="1" t="s">
        <v>981</v>
      </c>
      <c r="G21" s="1" t="s">
        <v>1005</v>
      </c>
      <c r="I21" s="1" t="s">
        <v>1161</v>
      </c>
    </row>
    <row r="22" spans="1:11" x14ac:dyDescent="0.3">
      <c r="A22" s="1" t="s">
        <v>484</v>
      </c>
      <c r="G22" s="1" t="s">
        <v>1004</v>
      </c>
      <c r="I22" s="1" t="s">
        <v>1164</v>
      </c>
    </row>
    <row r="23" spans="1:11" x14ac:dyDescent="0.3">
      <c r="A23" s="1" t="s">
        <v>39</v>
      </c>
      <c r="B23" s="1" t="s">
        <v>1083</v>
      </c>
      <c r="G23" s="1" t="s">
        <v>1173</v>
      </c>
    </row>
    <row r="24" spans="1:11" x14ac:dyDescent="0.3">
      <c r="A24" s="1" t="s">
        <v>1176</v>
      </c>
      <c r="D24" s="1" t="s">
        <v>1183</v>
      </c>
      <c r="H24" s="1" t="s">
        <v>1183</v>
      </c>
      <c r="J24" s="9" t="s">
        <v>1178</v>
      </c>
    </row>
    <row r="25" spans="1:11" x14ac:dyDescent="0.3">
      <c r="A25" s="1" t="s">
        <v>505</v>
      </c>
      <c r="D25" s="1" t="s">
        <v>1184</v>
      </c>
      <c r="F25" s="1" t="s">
        <v>1088</v>
      </c>
      <c r="H25" s="1" t="s">
        <v>1185</v>
      </c>
      <c r="I25" s="1" t="s">
        <v>1091</v>
      </c>
    </row>
    <row r="26" spans="1:11" x14ac:dyDescent="0.3">
      <c r="A26" s="1" t="s">
        <v>1186</v>
      </c>
      <c r="J26" s="9" t="s">
        <v>1187</v>
      </c>
    </row>
    <row r="27" spans="1:11" x14ac:dyDescent="0.3">
      <c r="A27" s="1" t="s">
        <v>1188</v>
      </c>
      <c r="F27" s="1" t="s">
        <v>1083</v>
      </c>
      <c r="H27" s="1" t="s">
        <v>1189</v>
      </c>
    </row>
    <row r="28" spans="1:11" x14ac:dyDescent="0.3">
      <c r="A28" s="1" t="s">
        <v>1191</v>
      </c>
      <c r="K28" s="1" t="s">
        <v>1193</v>
      </c>
    </row>
    <row r="29" spans="1:11" x14ac:dyDescent="0.3">
      <c r="A29" s="1" t="s">
        <v>509</v>
      </c>
      <c r="F29" s="1" t="s">
        <v>1201</v>
      </c>
      <c r="H29" s="1" t="s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C9D5-138E-42B6-B822-3BAB72399891}">
  <dimension ref="A1:H44"/>
  <sheetViews>
    <sheetView topLeftCell="A16" workbookViewId="0">
      <selection activeCell="H45" sqref="H45"/>
    </sheetView>
  </sheetViews>
  <sheetFormatPr defaultRowHeight="16.5" x14ac:dyDescent="0.3"/>
  <cols>
    <col min="1" max="1" width="30.28515625" style="1" bestFit="1" customWidth="1"/>
    <col min="2" max="2" width="9" style="1" bestFit="1" customWidth="1"/>
    <col min="3" max="3" width="9.42578125" style="1" bestFit="1" customWidth="1"/>
    <col min="4" max="4" width="12.5703125" style="1" bestFit="1" customWidth="1"/>
    <col min="5" max="5" width="11.5703125" style="1" bestFit="1" customWidth="1"/>
    <col min="6" max="6" width="8.5703125" style="1" bestFit="1" customWidth="1"/>
    <col min="7" max="7" width="9.85546875" style="1" bestFit="1" customWidth="1"/>
    <col min="8" max="8" width="20.7109375" style="1" bestFit="1" customWidth="1"/>
    <col min="9" max="16384" width="9.140625" style="1"/>
  </cols>
  <sheetData>
    <row r="1" spans="1:8" x14ac:dyDescent="0.3">
      <c r="A1" s="7" t="s">
        <v>118</v>
      </c>
      <c r="B1" s="7" t="s">
        <v>1004</v>
      </c>
      <c r="C1" s="7" t="s">
        <v>1005</v>
      </c>
      <c r="D1" s="7" t="s">
        <v>1006</v>
      </c>
      <c r="E1" s="7" t="s">
        <v>1007</v>
      </c>
      <c r="F1" s="7" t="s">
        <v>1008</v>
      </c>
      <c r="G1" s="7" t="s">
        <v>1009</v>
      </c>
      <c r="H1" s="7" t="s">
        <v>268</v>
      </c>
    </row>
    <row r="2" spans="1:8" x14ac:dyDescent="0.3">
      <c r="A2" s="1" t="s">
        <v>22</v>
      </c>
      <c r="B2" s="1" t="s">
        <v>1000</v>
      </c>
      <c r="C2" s="1">
        <v>20</v>
      </c>
      <c r="D2" s="1" t="s">
        <v>1000</v>
      </c>
      <c r="E2" s="1" t="s">
        <v>1000</v>
      </c>
      <c r="F2" s="1" t="s">
        <v>1000</v>
      </c>
      <c r="G2" s="1" t="s">
        <v>1000</v>
      </c>
      <c r="H2" s="1" t="s">
        <v>1000</v>
      </c>
    </row>
    <row r="3" spans="1:8" x14ac:dyDescent="0.3">
      <c r="A3" s="1" t="s">
        <v>303</v>
      </c>
      <c r="B3" s="1" t="s">
        <v>1000</v>
      </c>
      <c r="C3" s="1" t="s">
        <v>1000</v>
      </c>
      <c r="D3" s="1" t="s">
        <v>1000</v>
      </c>
      <c r="E3" s="1">
        <v>20</v>
      </c>
      <c r="F3" s="1">
        <v>20</v>
      </c>
      <c r="G3" s="1">
        <v>20</v>
      </c>
      <c r="H3" s="1" t="s">
        <v>1000</v>
      </c>
    </row>
    <row r="4" spans="1:8" x14ac:dyDescent="0.3">
      <c r="A4" s="1" t="s">
        <v>316</v>
      </c>
      <c r="B4" s="1" t="s">
        <v>1000</v>
      </c>
      <c r="C4" s="1" t="s">
        <v>1000</v>
      </c>
      <c r="D4" s="1" t="s">
        <v>1000</v>
      </c>
      <c r="E4" s="1">
        <v>25</v>
      </c>
      <c r="F4" s="1">
        <v>25</v>
      </c>
      <c r="G4" s="1">
        <v>25</v>
      </c>
      <c r="H4" s="1" t="s">
        <v>1000</v>
      </c>
    </row>
    <row r="5" spans="1:8" x14ac:dyDescent="0.3">
      <c r="A5" s="1" t="s">
        <v>323</v>
      </c>
      <c r="B5" s="1" t="s">
        <v>1000</v>
      </c>
      <c r="C5" s="1" t="s">
        <v>1000</v>
      </c>
      <c r="D5" s="1" t="s">
        <v>1000</v>
      </c>
      <c r="E5" s="1">
        <v>30</v>
      </c>
      <c r="F5" s="1">
        <v>30</v>
      </c>
      <c r="G5" s="1">
        <v>30</v>
      </c>
      <c r="H5" s="1" t="s">
        <v>1000</v>
      </c>
    </row>
    <row r="6" spans="1:8" x14ac:dyDescent="0.3">
      <c r="A6" s="1" t="s">
        <v>327</v>
      </c>
      <c r="B6" s="1">
        <v>20</v>
      </c>
      <c r="C6" s="1">
        <v>20</v>
      </c>
      <c r="D6" s="1" t="s">
        <v>1000</v>
      </c>
      <c r="E6" s="1" t="s">
        <v>1000</v>
      </c>
      <c r="F6" s="1" t="s">
        <v>1000</v>
      </c>
      <c r="G6" s="1" t="s">
        <v>1000</v>
      </c>
      <c r="H6" s="1" t="s">
        <v>1000</v>
      </c>
    </row>
    <row r="7" spans="1:8" x14ac:dyDescent="0.3">
      <c r="A7" s="1" t="s">
        <v>335</v>
      </c>
      <c r="B7" s="1" t="s">
        <v>1000</v>
      </c>
      <c r="C7" s="1" t="s">
        <v>1000</v>
      </c>
      <c r="D7" s="1">
        <v>20</v>
      </c>
      <c r="E7" s="1" t="s">
        <v>1000</v>
      </c>
      <c r="F7" s="1" t="s">
        <v>1000</v>
      </c>
      <c r="G7" s="1" t="s">
        <v>1000</v>
      </c>
      <c r="H7" s="1" t="s">
        <v>1000</v>
      </c>
    </row>
    <row r="8" spans="1:8" x14ac:dyDescent="0.3">
      <c r="A8" s="1" t="s">
        <v>349</v>
      </c>
      <c r="B8" s="1" t="s">
        <v>1000</v>
      </c>
      <c r="C8" s="1">
        <v>20</v>
      </c>
      <c r="D8" s="1" t="s">
        <v>1000</v>
      </c>
      <c r="E8" s="1" t="s">
        <v>1000</v>
      </c>
      <c r="F8" s="1" t="s">
        <v>1000</v>
      </c>
      <c r="G8" s="1" t="s">
        <v>1000</v>
      </c>
      <c r="H8" s="1" t="s">
        <v>1000</v>
      </c>
    </row>
    <row r="9" spans="1:8" x14ac:dyDescent="0.3">
      <c r="A9" s="1" t="s">
        <v>359</v>
      </c>
      <c r="B9" s="1">
        <v>20</v>
      </c>
      <c r="C9" s="1">
        <v>25</v>
      </c>
      <c r="D9" s="1" t="s">
        <v>1000</v>
      </c>
      <c r="E9" s="1" t="s">
        <v>1000</v>
      </c>
      <c r="F9" s="1" t="s">
        <v>1000</v>
      </c>
      <c r="G9" s="1" t="s">
        <v>1000</v>
      </c>
      <c r="H9" s="1" t="s">
        <v>1000</v>
      </c>
    </row>
    <row r="10" spans="1:8" x14ac:dyDescent="0.3">
      <c r="A10" s="1" t="s">
        <v>362</v>
      </c>
      <c r="B10" s="1" t="s">
        <v>1000</v>
      </c>
      <c r="C10" s="1">
        <v>30</v>
      </c>
      <c r="D10" s="1" t="s">
        <v>1000</v>
      </c>
      <c r="E10" s="1" t="s">
        <v>1000</v>
      </c>
      <c r="F10" s="1" t="s">
        <v>1000</v>
      </c>
      <c r="G10" s="1" t="s">
        <v>1000</v>
      </c>
      <c r="H10" s="1" t="s">
        <v>1000</v>
      </c>
    </row>
    <row r="11" spans="1:8" x14ac:dyDescent="0.3">
      <c r="A11" s="1" t="s">
        <v>380</v>
      </c>
      <c r="B11" s="1" t="s">
        <v>1000</v>
      </c>
      <c r="C11" s="1" t="s">
        <v>1000</v>
      </c>
      <c r="D11" s="1" t="s">
        <v>1000</v>
      </c>
      <c r="E11" s="1" t="s">
        <v>1000</v>
      </c>
      <c r="F11" s="1" t="s">
        <v>1000</v>
      </c>
      <c r="G11" s="1">
        <v>20</v>
      </c>
      <c r="H11" s="1" t="s">
        <v>1000</v>
      </c>
    </row>
    <row r="12" spans="1:8" x14ac:dyDescent="0.3">
      <c r="A12" s="1" t="s">
        <v>386</v>
      </c>
      <c r="B12" s="1">
        <v>18</v>
      </c>
      <c r="C12" s="1">
        <v>18</v>
      </c>
      <c r="D12" s="1">
        <v>18</v>
      </c>
      <c r="E12" s="1">
        <v>18</v>
      </c>
      <c r="F12" s="1">
        <v>18</v>
      </c>
      <c r="G12" s="1">
        <v>18</v>
      </c>
      <c r="H12" s="1" t="s">
        <v>1000</v>
      </c>
    </row>
    <row r="13" spans="1:8" x14ac:dyDescent="0.3">
      <c r="A13" s="1" t="s">
        <v>393</v>
      </c>
      <c r="B13" s="1">
        <v>20</v>
      </c>
      <c r="C13" s="1">
        <v>20</v>
      </c>
      <c r="D13" s="1">
        <v>20</v>
      </c>
      <c r="E13" s="1">
        <v>20</v>
      </c>
      <c r="F13" s="1">
        <v>20</v>
      </c>
      <c r="G13" s="1">
        <v>20</v>
      </c>
      <c r="H13" s="1" t="s">
        <v>1000</v>
      </c>
    </row>
    <row r="14" spans="1:8" x14ac:dyDescent="0.3">
      <c r="A14" s="1" t="s">
        <v>395</v>
      </c>
      <c r="B14" s="1" t="s">
        <v>1000</v>
      </c>
      <c r="C14" s="1">
        <v>20</v>
      </c>
      <c r="D14" s="1" t="s">
        <v>1000</v>
      </c>
      <c r="E14" s="1" t="s">
        <v>1000</v>
      </c>
      <c r="F14" s="1" t="s">
        <v>1000</v>
      </c>
      <c r="G14" s="1" t="s">
        <v>1000</v>
      </c>
      <c r="H14" s="1" t="s">
        <v>1000</v>
      </c>
    </row>
    <row r="15" spans="1:8" x14ac:dyDescent="0.3">
      <c r="A15" s="1" t="s">
        <v>26</v>
      </c>
      <c r="B15" s="1" t="s">
        <v>1000</v>
      </c>
      <c r="C15" s="1">
        <v>25</v>
      </c>
      <c r="D15" s="1" t="s">
        <v>1000</v>
      </c>
      <c r="E15" s="1" t="s">
        <v>1000</v>
      </c>
      <c r="F15" s="1" t="s">
        <v>1000</v>
      </c>
      <c r="G15" s="1" t="s">
        <v>1000</v>
      </c>
      <c r="H15" s="1" t="s">
        <v>1000</v>
      </c>
    </row>
    <row r="16" spans="1:8" x14ac:dyDescent="0.3">
      <c r="A16" s="1" t="s">
        <v>401</v>
      </c>
      <c r="B16" s="1" t="s">
        <v>1000</v>
      </c>
      <c r="C16" s="1">
        <v>30</v>
      </c>
      <c r="D16" s="1" t="s">
        <v>1000</v>
      </c>
      <c r="E16" s="1" t="s">
        <v>1000</v>
      </c>
      <c r="F16" s="1" t="s">
        <v>1000</v>
      </c>
      <c r="G16" s="1" t="s">
        <v>1000</v>
      </c>
      <c r="H16" s="1" t="s">
        <v>1000</v>
      </c>
    </row>
    <row r="17" spans="1:8" x14ac:dyDescent="0.3">
      <c r="A17" s="1" t="s">
        <v>27</v>
      </c>
      <c r="B17" s="1" t="s">
        <v>1000</v>
      </c>
      <c r="C17" s="1">
        <v>20</v>
      </c>
      <c r="D17" s="1" t="s">
        <v>1000</v>
      </c>
      <c r="E17" s="1" t="s">
        <v>1000</v>
      </c>
      <c r="F17" s="1" t="s">
        <v>1000</v>
      </c>
      <c r="G17" s="1" t="s">
        <v>1000</v>
      </c>
      <c r="H17" s="1" t="s">
        <v>1000</v>
      </c>
    </row>
    <row r="18" spans="1:8" x14ac:dyDescent="0.3">
      <c r="A18" s="1" t="s">
        <v>415</v>
      </c>
      <c r="B18" s="1">
        <v>20</v>
      </c>
      <c r="C18" s="1" t="s">
        <v>1000</v>
      </c>
      <c r="D18" s="1" t="s">
        <v>1000</v>
      </c>
      <c r="E18" s="1" t="s">
        <v>1000</v>
      </c>
      <c r="F18" s="1" t="s">
        <v>1000</v>
      </c>
      <c r="G18" s="1" t="s">
        <v>1000</v>
      </c>
      <c r="H18" s="1" t="s">
        <v>1000</v>
      </c>
    </row>
    <row r="19" spans="1:8" x14ac:dyDescent="0.3">
      <c r="A19" s="1" t="s">
        <v>420</v>
      </c>
      <c r="B19" s="1" t="s">
        <v>1000</v>
      </c>
      <c r="C19" s="1">
        <v>20</v>
      </c>
      <c r="D19" s="1" t="s">
        <v>1000</v>
      </c>
      <c r="E19" s="1" t="s">
        <v>1000</v>
      </c>
      <c r="F19" s="1" t="s">
        <v>1000</v>
      </c>
      <c r="G19" s="1" t="s">
        <v>1000</v>
      </c>
      <c r="H19" s="1" t="s">
        <v>1000</v>
      </c>
    </row>
    <row r="20" spans="1:8" x14ac:dyDescent="0.3">
      <c r="A20" s="1" t="s">
        <v>424</v>
      </c>
      <c r="B20" s="1">
        <v>25</v>
      </c>
      <c r="C20" s="1">
        <v>25</v>
      </c>
      <c r="D20" s="1" t="s">
        <v>1000</v>
      </c>
      <c r="E20" s="1" t="s">
        <v>1000</v>
      </c>
      <c r="F20" s="1" t="s">
        <v>1000</v>
      </c>
      <c r="G20" s="1" t="s">
        <v>1000</v>
      </c>
      <c r="H20" s="1" t="s">
        <v>1000</v>
      </c>
    </row>
    <row r="21" spans="1:8" x14ac:dyDescent="0.3">
      <c r="A21" s="1" t="s">
        <v>1107</v>
      </c>
      <c r="B21" s="1" t="s">
        <v>1000</v>
      </c>
      <c r="C21" s="1" t="s">
        <v>1000</v>
      </c>
      <c r="D21" s="1">
        <f>20</f>
        <v>20</v>
      </c>
      <c r="E21" s="1" t="s">
        <v>1000</v>
      </c>
      <c r="F21" s="1" t="s">
        <v>1000</v>
      </c>
      <c r="G21" s="1" t="s">
        <v>1000</v>
      </c>
      <c r="H21" s="1" t="s">
        <v>1000</v>
      </c>
    </row>
    <row r="22" spans="1:8" x14ac:dyDescent="0.3">
      <c r="A22" s="1" t="s">
        <v>435</v>
      </c>
      <c r="B22" s="1" t="s">
        <v>1000</v>
      </c>
      <c r="C22" s="1" t="s">
        <v>1000</v>
      </c>
      <c r="D22" s="1">
        <v>25</v>
      </c>
      <c r="E22" s="1" t="s">
        <v>1000</v>
      </c>
      <c r="F22" s="1" t="s">
        <v>1000</v>
      </c>
      <c r="G22" s="1" t="s">
        <v>1000</v>
      </c>
      <c r="H22" s="1" t="s">
        <v>1000</v>
      </c>
    </row>
    <row r="23" spans="1:8" x14ac:dyDescent="0.3">
      <c r="A23" s="1" t="s">
        <v>1119</v>
      </c>
      <c r="B23" s="1" t="s">
        <v>1000</v>
      </c>
      <c r="C23" s="1" t="s">
        <v>1000</v>
      </c>
      <c r="D23" s="1">
        <v>30</v>
      </c>
      <c r="E23" s="1" t="s">
        <v>1000</v>
      </c>
      <c r="F23" s="1" t="s">
        <v>1000</v>
      </c>
      <c r="G23" s="1" t="s">
        <v>1000</v>
      </c>
      <c r="H23" s="1" t="s">
        <v>1000</v>
      </c>
    </row>
    <row r="24" spans="1:8" x14ac:dyDescent="0.3">
      <c r="A24" s="1" t="s">
        <v>438</v>
      </c>
      <c r="B24" s="1" t="s">
        <v>1000</v>
      </c>
      <c r="C24" s="1" t="s">
        <v>1000</v>
      </c>
      <c r="D24" s="1">
        <v>20</v>
      </c>
      <c r="E24" s="1" t="s">
        <v>1000</v>
      </c>
      <c r="F24" s="1" t="s">
        <v>1000</v>
      </c>
      <c r="G24" s="1" t="s">
        <v>1000</v>
      </c>
      <c r="H24" s="1" t="s">
        <v>1000</v>
      </c>
    </row>
    <row r="25" spans="1:8" x14ac:dyDescent="0.3">
      <c r="A25" s="1" t="s">
        <v>440</v>
      </c>
      <c r="B25" s="1" t="s">
        <v>1000</v>
      </c>
      <c r="C25" s="1" t="s">
        <v>1000</v>
      </c>
      <c r="D25" s="1">
        <v>25</v>
      </c>
      <c r="E25" s="1" t="s">
        <v>1000</v>
      </c>
      <c r="F25" s="1" t="s">
        <v>1000</v>
      </c>
      <c r="G25" s="1" t="s">
        <v>1000</v>
      </c>
      <c r="H25" s="1" t="s">
        <v>1000</v>
      </c>
    </row>
    <row r="26" spans="1:8" x14ac:dyDescent="0.3">
      <c r="A26" s="1" t="s">
        <v>1126</v>
      </c>
      <c r="B26" s="1" t="s">
        <v>1000</v>
      </c>
      <c r="C26" s="1" t="s">
        <v>1000</v>
      </c>
      <c r="D26" s="1">
        <v>30</v>
      </c>
      <c r="E26" s="1" t="s">
        <v>1000</v>
      </c>
      <c r="F26" s="1" t="s">
        <v>1000</v>
      </c>
      <c r="G26" s="1" t="s">
        <v>1000</v>
      </c>
      <c r="H26" s="1" t="s">
        <v>1000</v>
      </c>
    </row>
    <row r="27" spans="1:8" x14ac:dyDescent="0.3">
      <c r="A27" s="1" t="s">
        <v>95</v>
      </c>
      <c r="B27" s="1">
        <v>20</v>
      </c>
      <c r="C27" s="1">
        <v>20</v>
      </c>
      <c r="D27" s="1" t="s">
        <v>1000</v>
      </c>
      <c r="E27" s="1" t="s">
        <v>1000</v>
      </c>
      <c r="F27" s="1" t="s">
        <v>1000</v>
      </c>
      <c r="G27" s="1" t="s">
        <v>1000</v>
      </c>
      <c r="H27" s="1" t="s">
        <v>1000</v>
      </c>
    </row>
    <row r="28" spans="1:8" x14ac:dyDescent="0.3">
      <c r="A28" s="1" t="s">
        <v>1129</v>
      </c>
      <c r="B28" s="1" t="s">
        <v>1000</v>
      </c>
      <c r="C28" s="1">
        <v>25</v>
      </c>
      <c r="D28" s="1" t="s">
        <v>1000</v>
      </c>
      <c r="E28" s="1" t="s">
        <v>1000</v>
      </c>
      <c r="F28" s="1" t="s">
        <v>1000</v>
      </c>
      <c r="G28" s="1" t="s">
        <v>1000</v>
      </c>
      <c r="H28" s="1" t="s">
        <v>1000</v>
      </c>
    </row>
    <row r="29" spans="1:8" x14ac:dyDescent="0.3">
      <c r="A29" s="1" t="s">
        <v>446</v>
      </c>
      <c r="B29" s="1">
        <v>25</v>
      </c>
      <c r="C29" s="1" t="s">
        <v>1000</v>
      </c>
      <c r="D29" s="1" t="s">
        <v>1000</v>
      </c>
      <c r="E29" s="1" t="s">
        <v>1000</v>
      </c>
      <c r="F29" s="1" t="s">
        <v>1000</v>
      </c>
      <c r="G29" s="1" t="s">
        <v>1000</v>
      </c>
      <c r="H29" s="1" t="s">
        <v>1000</v>
      </c>
    </row>
    <row r="30" spans="1:8" x14ac:dyDescent="0.3">
      <c r="A30" s="1" t="s">
        <v>455</v>
      </c>
      <c r="B30" s="1" t="s">
        <v>1000</v>
      </c>
      <c r="C30" s="1" t="s">
        <v>1000</v>
      </c>
      <c r="D30" s="1" t="s">
        <v>1000</v>
      </c>
      <c r="E30" s="1" t="s">
        <v>1000</v>
      </c>
      <c r="F30" s="1" t="s">
        <v>1000</v>
      </c>
      <c r="G30" s="1">
        <v>20</v>
      </c>
      <c r="H30" s="1" t="s">
        <v>1000</v>
      </c>
    </row>
    <row r="31" spans="1:8" x14ac:dyDescent="0.3">
      <c r="A31" s="1" t="s">
        <v>30</v>
      </c>
      <c r="B31" s="1">
        <v>20</v>
      </c>
      <c r="C31" s="1">
        <v>20</v>
      </c>
      <c r="D31" s="1" t="s">
        <v>1000</v>
      </c>
      <c r="E31" s="1" t="s">
        <v>1000</v>
      </c>
      <c r="F31" s="1" t="s">
        <v>1000</v>
      </c>
      <c r="G31" s="1" t="s">
        <v>1000</v>
      </c>
      <c r="H31" s="1" t="s">
        <v>1000</v>
      </c>
    </row>
    <row r="32" spans="1:8" x14ac:dyDescent="0.3">
      <c r="A32" s="1" t="s">
        <v>461</v>
      </c>
      <c r="B32" s="1">
        <v>25</v>
      </c>
      <c r="C32" s="1">
        <v>25</v>
      </c>
      <c r="D32" s="1">
        <v>20</v>
      </c>
      <c r="E32" s="1" t="s">
        <v>1000</v>
      </c>
      <c r="F32" s="1" t="s">
        <v>1000</v>
      </c>
      <c r="G32" s="1" t="s">
        <v>1000</v>
      </c>
      <c r="H32" s="1" t="s">
        <v>1000</v>
      </c>
    </row>
    <row r="33" spans="1:8" x14ac:dyDescent="0.3">
      <c r="A33" s="1" t="s">
        <v>462</v>
      </c>
      <c r="B33" s="1">
        <v>30</v>
      </c>
      <c r="C33" s="1">
        <v>30</v>
      </c>
      <c r="D33" s="1" t="s">
        <v>1000</v>
      </c>
      <c r="E33" s="1" t="s">
        <v>1000</v>
      </c>
      <c r="F33" s="1" t="s">
        <v>1000</v>
      </c>
      <c r="G33" s="1" t="s">
        <v>1000</v>
      </c>
      <c r="H33" s="1" t="s">
        <v>1000</v>
      </c>
    </row>
    <row r="34" spans="1:8" x14ac:dyDescent="0.3">
      <c r="A34" s="1" t="s">
        <v>32</v>
      </c>
      <c r="B34" s="1">
        <f>20</f>
        <v>20</v>
      </c>
      <c r="C34" s="1">
        <f>20</f>
        <v>20</v>
      </c>
      <c r="D34" s="1" t="s">
        <v>1000</v>
      </c>
      <c r="E34" s="1" t="s">
        <v>1000</v>
      </c>
      <c r="F34" s="1" t="s">
        <v>1000</v>
      </c>
      <c r="G34" s="1" t="s">
        <v>1000</v>
      </c>
      <c r="H34" s="1" t="s">
        <v>1000</v>
      </c>
    </row>
    <row r="35" spans="1:8" x14ac:dyDescent="0.3">
      <c r="A35" s="1" t="s">
        <v>37</v>
      </c>
      <c r="B35" s="1">
        <f>25</f>
        <v>25</v>
      </c>
      <c r="C35" s="1">
        <f>25</f>
        <v>25</v>
      </c>
    </row>
    <row r="36" spans="1:8" x14ac:dyDescent="0.3">
      <c r="A36" s="1" t="s">
        <v>475</v>
      </c>
      <c r="C36" s="1">
        <f>20</f>
        <v>20</v>
      </c>
    </row>
    <row r="37" spans="1:8" x14ac:dyDescent="0.3">
      <c r="A37" s="1" t="s">
        <v>484</v>
      </c>
      <c r="B37" s="1">
        <f>20</f>
        <v>20</v>
      </c>
    </row>
    <row r="38" spans="1:8" x14ac:dyDescent="0.3">
      <c r="A38" s="1" t="s">
        <v>494</v>
      </c>
      <c r="B38" s="1">
        <f>25</f>
        <v>25</v>
      </c>
      <c r="C38" s="1">
        <f>25</f>
        <v>25</v>
      </c>
    </row>
    <row r="39" spans="1:8" x14ac:dyDescent="0.3">
      <c r="A39" s="1" t="s">
        <v>39</v>
      </c>
      <c r="B39" s="1">
        <f>20</f>
        <v>20</v>
      </c>
      <c r="C39" s="1">
        <f>20</f>
        <v>20</v>
      </c>
      <c r="E39" s="1">
        <v>20</v>
      </c>
      <c r="F39" s="1">
        <v>20</v>
      </c>
    </row>
    <row r="40" spans="1:8" x14ac:dyDescent="0.3">
      <c r="A40" s="1" t="s">
        <v>1175</v>
      </c>
      <c r="B40" s="1">
        <v>25</v>
      </c>
      <c r="C40" s="1">
        <v>25</v>
      </c>
      <c r="E40" s="1">
        <v>25</v>
      </c>
      <c r="F40" s="1">
        <v>25</v>
      </c>
    </row>
    <row r="41" spans="1:8" x14ac:dyDescent="0.3">
      <c r="A41" s="1" t="s">
        <v>1176</v>
      </c>
      <c r="E41" s="1">
        <v>25</v>
      </c>
    </row>
    <row r="42" spans="1:8" x14ac:dyDescent="0.3">
      <c r="A42" s="1" t="s">
        <v>1186</v>
      </c>
      <c r="E42" s="1">
        <v>30</v>
      </c>
    </row>
    <row r="43" spans="1:8" x14ac:dyDescent="0.3">
      <c r="A43" s="1" t="s">
        <v>1191</v>
      </c>
      <c r="H43" s="1" t="s">
        <v>1194</v>
      </c>
    </row>
    <row r="44" spans="1:8" x14ac:dyDescent="0.3">
      <c r="A44" s="1" t="s">
        <v>509</v>
      </c>
      <c r="H44" s="1" t="s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FB5B-3D7C-4BE4-A381-AEE3FFFF1311}">
  <dimension ref="A1:J25"/>
  <sheetViews>
    <sheetView topLeftCell="D1" workbookViewId="0">
      <selection activeCell="H26" sqref="H26"/>
    </sheetView>
  </sheetViews>
  <sheetFormatPr defaultRowHeight="16.5" x14ac:dyDescent="0.3"/>
  <cols>
    <col min="1" max="1" width="25.85546875" style="1" bestFit="1" customWidth="1"/>
    <col min="2" max="2" width="34.7109375" style="9" bestFit="1" customWidth="1"/>
    <col min="3" max="3" width="25.28515625" style="9" bestFit="1" customWidth="1"/>
    <col min="4" max="5" width="9.140625" style="1"/>
    <col min="6" max="6" width="20.5703125" style="1" bestFit="1" customWidth="1"/>
    <col min="7" max="7" width="28.5703125" style="1" bestFit="1" customWidth="1"/>
    <col min="8" max="8" width="16.28515625" style="1" bestFit="1" customWidth="1"/>
    <col min="9" max="9" width="22.7109375" style="1" bestFit="1" customWidth="1"/>
    <col min="10" max="10" width="74.7109375" style="1" bestFit="1" customWidth="1"/>
    <col min="11" max="16384" width="9.140625" style="1"/>
  </cols>
  <sheetData>
    <row r="1" spans="1:10" x14ac:dyDescent="0.3">
      <c r="A1" s="7" t="s">
        <v>118</v>
      </c>
      <c r="B1" s="8" t="s">
        <v>1011</v>
      </c>
      <c r="C1" s="8" t="s">
        <v>1010</v>
      </c>
      <c r="D1" s="7" t="s">
        <v>1012</v>
      </c>
      <c r="E1" s="7" t="s">
        <v>1013</v>
      </c>
      <c r="F1" s="7" t="s">
        <v>1014</v>
      </c>
      <c r="G1" s="11" t="s">
        <v>1157</v>
      </c>
      <c r="H1" s="7" t="s">
        <v>1015</v>
      </c>
      <c r="I1" s="7" t="s">
        <v>1031</v>
      </c>
      <c r="J1" s="7" t="s">
        <v>268</v>
      </c>
    </row>
    <row r="2" spans="1:10" x14ac:dyDescent="0.3">
      <c r="A2" s="1" t="s">
        <v>124</v>
      </c>
      <c r="B2" s="9" t="s">
        <v>276</v>
      </c>
      <c r="C2" s="9">
        <v>100</v>
      </c>
      <c r="D2" s="1">
        <v>100</v>
      </c>
      <c r="E2" s="1" t="s">
        <v>1000</v>
      </c>
      <c r="F2" s="1" t="s">
        <v>1000</v>
      </c>
      <c r="G2" s="1" t="s">
        <v>1000</v>
      </c>
      <c r="H2" s="1" t="s">
        <v>1000</v>
      </c>
      <c r="I2" s="1" t="s">
        <v>1000</v>
      </c>
      <c r="J2" s="1" t="s">
        <v>1025</v>
      </c>
    </row>
    <row r="3" spans="1:10" x14ac:dyDescent="0.3">
      <c r="A3" s="1" t="s">
        <v>269</v>
      </c>
      <c r="B3" s="9" t="s">
        <v>1000</v>
      </c>
      <c r="C3" s="9" t="s">
        <v>1000</v>
      </c>
      <c r="D3" s="1" t="s">
        <v>1000</v>
      </c>
      <c r="E3" s="1" t="s">
        <v>1000</v>
      </c>
      <c r="F3" s="1">
        <v>100</v>
      </c>
      <c r="G3" s="1" t="s">
        <v>1000</v>
      </c>
      <c r="H3" s="1" t="s">
        <v>1000</v>
      </c>
      <c r="I3" s="1" t="s">
        <v>1000</v>
      </c>
      <c r="J3" s="1" t="s">
        <v>1028</v>
      </c>
    </row>
    <row r="4" spans="1:10" x14ac:dyDescent="0.3">
      <c r="A4" s="1" t="s">
        <v>1030</v>
      </c>
      <c r="B4" s="9" t="s">
        <v>1000</v>
      </c>
      <c r="C4" s="9" t="s">
        <v>1000</v>
      </c>
      <c r="D4" s="1" t="s">
        <v>1000</v>
      </c>
      <c r="E4" s="1" t="s">
        <v>1000</v>
      </c>
      <c r="F4" s="1">
        <v>200</v>
      </c>
      <c r="G4" s="1" t="s">
        <v>1000</v>
      </c>
      <c r="H4" s="1" t="s">
        <v>1000</v>
      </c>
      <c r="I4" s="1">
        <v>30</v>
      </c>
      <c r="J4" s="1" t="s">
        <v>1032</v>
      </c>
    </row>
    <row r="5" spans="1:10" x14ac:dyDescent="0.3">
      <c r="A5" s="1" t="s">
        <v>275</v>
      </c>
      <c r="B5" s="9" t="s">
        <v>1000</v>
      </c>
      <c r="C5" s="9" t="s">
        <v>1000</v>
      </c>
      <c r="D5" s="1" t="s">
        <v>1000</v>
      </c>
      <c r="E5" s="1" t="s">
        <v>1000</v>
      </c>
      <c r="F5" s="1">
        <v>300</v>
      </c>
      <c r="G5" s="1" t="s">
        <v>1000</v>
      </c>
      <c r="H5" s="1" t="s">
        <v>1000</v>
      </c>
      <c r="I5" s="1" t="s">
        <v>1000</v>
      </c>
      <c r="J5" s="1" t="s">
        <v>1032</v>
      </c>
    </row>
    <row r="6" spans="1:10" x14ac:dyDescent="0.3">
      <c r="A6" s="1" t="s">
        <v>1034</v>
      </c>
      <c r="B6" s="9" t="s">
        <v>1000</v>
      </c>
      <c r="C6" s="9" t="s">
        <v>1000</v>
      </c>
      <c r="D6" s="1" t="s">
        <v>1000</v>
      </c>
      <c r="E6" s="1" t="s">
        <v>1000</v>
      </c>
      <c r="F6" s="1">
        <v>500</v>
      </c>
      <c r="G6" s="1" t="s">
        <v>1000</v>
      </c>
      <c r="H6" s="1" t="s">
        <v>1000</v>
      </c>
      <c r="I6" s="1" t="s">
        <v>1000</v>
      </c>
      <c r="J6" s="1" t="s">
        <v>1032</v>
      </c>
    </row>
    <row r="7" spans="1:10" x14ac:dyDescent="0.3">
      <c r="A7" s="1" t="s">
        <v>323</v>
      </c>
      <c r="B7" s="9" t="s">
        <v>1000</v>
      </c>
      <c r="C7" s="9" t="s">
        <v>1000</v>
      </c>
      <c r="D7" s="1" t="s">
        <v>1000</v>
      </c>
      <c r="E7" s="1" t="s">
        <v>1000</v>
      </c>
      <c r="F7" s="1">
        <v>100</v>
      </c>
      <c r="G7" s="1" t="s">
        <v>1000</v>
      </c>
      <c r="H7" s="1" t="s">
        <v>1000</v>
      </c>
      <c r="I7" s="1" t="s">
        <v>1000</v>
      </c>
      <c r="J7" s="1" t="s">
        <v>1000</v>
      </c>
    </row>
    <row r="8" spans="1:10" x14ac:dyDescent="0.3">
      <c r="A8" s="1" t="s">
        <v>327</v>
      </c>
      <c r="B8" s="9" t="s">
        <v>1064</v>
      </c>
      <c r="C8" s="9" t="s">
        <v>276</v>
      </c>
      <c r="D8" s="1" t="s">
        <v>1000</v>
      </c>
      <c r="E8" s="1" t="s">
        <v>1000</v>
      </c>
      <c r="F8" s="1" t="s">
        <v>1000</v>
      </c>
      <c r="G8" s="1" t="s">
        <v>1000</v>
      </c>
      <c r="H8" s="1" t="s">
        <v>1000</v>
      </c>
      <c r="I8" s="1" t="s">
        <v>1000</v>
      </c>
      <c r="J8" s="1" t="s">
        <v>1061</v>
      </c>
    </row>
    <row r="9" spans="1:10" x14ac:dyDescent="0.3">
      <c r="A9" s="1" t="s">
        <v>331</v>
      </c>
      <c r="B9" s="9" t="s">
        <v>1000</v>
      </c>
      <c r="C9" s="9" t="s">
        <v>1000</v>
      </c>
      <c r="D9" s="1" t="s">
        <v>1000</v>
      </c>
      <c r="E9" s="1" t="s">
        <v>1000</v>
      </c>
      <c r="F9" s="1" t="s">
        <v>1000</v>
      </c>
      <c r="G9" s="1" t="s">
        <v>1000</v>
      </c>
      <c r="H9" s="1" t="s">
        <v>1000</v>
      </c>
      <c r="I9" s="1" t="s">
        <v>1000</v>
      </c>
      <c r="J9" s="1" t="s">
        <v>1067</v>
      </c>
    </row>
    <row r="10" spans="1:10" x14ac:dyDescent="0.3">
      <c r="A10" s="1" t="s">
        <v>338</v>
      </c>
      <c r="B10" s="9" t="s">
        <v>1069</v>
      </c>
      <c r="C10" s="9" t="s">
        <v>1000</v>
      </c>
      <c r="D10" s="1" t="s">
        <v>1000</v>
      </c>
      <c r="E10" s="1" t="s">
        <v>1000</v>
      </c>
      <c r="F10" s="1" t="s">
        <v>1000</v>
      </c>
      <c r="G10" s="1" t="s">
        <v>1000</v>
      </c>
      <c r="H10" s="1" t="s">
        <v>1000</v>
      </c>
      <c r="I10" s="1" t="s">
        <v>1000</v>
      </c>
      <c r="J10" s="1" t="s">
        <v>1000</v>
      </c>
    </row>
    <row r="11" spans="1:10" x14ac:dyDescent="0.3">
      <c r="A11" s="1" t="s">
        <v>349</v>
      </c>
      <c r="B11" s="9" t="s">
        <v>1000</v>
      </c>
      <c r="C11" s="9" t="s">
        <v>1000</v>
      </c>
      <c r="D11" s="1" t="s">
        <v>1000</v>
      </c>
      <c r="E11" s="1" t="s">
        <v>1010</v>
      </c>
      <c r="F11" s="1" t="s">
        <v>1000</v>
      </c>
      <c r="G11" s="1" t="s">
        <v>1000</v>
      </c>
      <c r="H11" s="1" t="s">
        <v>1000</v>
      </c>
      <c r="I11" s="1" t="s">
        <v>1000</v>
      </c>
      <c r="J11" s="1" t="s">
        <v>1073</v>
      </c>
    </row>
    <row r="12" spans="1:10" x14ac:dyDescent="0.3">
      <c r="A12" s="1" t="s">
        <v>355</v>
      </c>
      <c r="B12" s="9" t="s">
        <v>1000</v>
      </c>
      <c r="C12" s="9" t="s">
        <v>1000</v>
      </c>
      <c r="D12" s="1" t="s">
        <v>1010</v>
      </c>
      <c r="E12" s="1" t="s">
        <v>1000</v>
      </c>
      <c r="F12" s="1" t="s">
        <v>1000</v>
      </c>
      <c r="G12" s="1" t="s">
        <v>1000</v>
      </c>
      <c r="H12" s="1" t="s">
        <v>1000</v>
      </c>
      <c r="I12" s="1" t="s">
        <v>1000</v>
      </c>
      <c r="J12" s="1" t="s">
        <v>1000</v>
      </c>
    </row>
    <row r="13" spans="1:10" x14ac:dyDescent="0.3">
      <c r="A13" s="1" t="s">
        <v>1093</v>
      </c>
      <c r="B13" s="9" t="s">
        <v>1000</v>
      </c>
      <c r="C13" s="9" t="s">
        <v>1000</v>
      </c>
      <c r="D13" s="1" t="s">
        <v>1000</v>
      </c>
      <c r="E13" s="1" t="s">
        <v>1000</v>
      </c>
      <c r="F13" s="1" t="s">
        <v>1000</v>
      </c>
      <c r="G13" s="1" t="s">
        <v>1000</v>
      </c>
      <c r="H13" s="1" t="s">
        <v>1000</v>
      </c>
      <c r="I13" s="1" t="s">
        <v>1094</v>
      </c>
      <c r="J13" s="1" t="s">
        <v>1000</v>
      </c>
    </row>
    <row r="14" spans="1:10" x14ac:dyDescent="0.3">
      <c r="A14" s="1" t="s">
        <v>27</v>
      </c>
      <c r="B14" s="9" t="s">
        <v>1096</v>
      </c>
      <c r="C14" s="9" t="s">
        <v>1000</v>
      </c>
      <c r="D14" s="1" t="s">
        <v>1000</v>
      </c>
      <c r="E14" s="1" t="s">
        <v>1000</v>
      </c>
      <c r="F14" s="1" t="s">
        <v>1097</v>
      </c>
      <c r="G14" s="1" t="s">
        <v>1000</v>
      </c>
      <c r="H14" s="1" t="s">
        <v>1000</v>
      </c>
      <c r="I14" s="1" t="s">
        <v>1000</v>
      </c>
      <c r="J14" s="1" t="s">
        <v>1000</v>
      </c>
    </row>
    <row r="15" spans="1:10" x14ac:dyDescent="0.3">
      <c r="A15" s="1" t="s">
        <v>409</v>
      </c>
      <c r="B15" s="9" t="s">
        <v>1102</v>
      </c>
      <c r="C15" s="9" t="s">
        <v>1000</v>
      </c>
      <c r="D15" s="1" t="s">
        <v>1000</v>
      </c>
      <c r="E15" s="1" t="s">
        <v>1000</v>
      </c>
      <c r="F15" s="1" t="s">
        <v>1103</v>
      </c>
      <c r="G15" s="1" t="s">
        <v>1000</v>
      </c>
      <c r="H15" s="1" t="s">
        <v>1000</v>
      </c>
      <c r="I15" s="1" t="s">
        <v>1000</v>
      </c>
      <c r="J15" s="1" t="s">
        <v>1000</v>
      </c>
    </row>
    <row r="16" spans="1:10" x14ac:dyDescent="0.3">
      <c r="A16" s="1" t="s">
        <v>432</v>
      </c>
      <c r="B16" s="9" t="s">
        <v>1000</v>
      </c>
      <c r="C16" s="9" t="s">
        <v>1114</v>
      </c>
      <c r="D16" s="1" t="s">
        <v>1000</v>
      </c>
      <c r="E16" s="1" t="s">
        <v>1000</v>
      </c>
      <c r="F16" s="1" t="s">
        <v>1000</v>
      </c>
      <c r="G16" s="1" t="s">
        <v>1000</v>
      </c>
      <c r="H16" s="1" t="s">
        <v>1000</v>
      </c>
      <c r="I16" s="1" t="s">
        <v>1000</v>
      </c>
      <c r="J16" s="1" t="s">
        <v>1000</v>
      </c>
    </row>
    <row r="17" spans="1:10" x14ac:dyDescent="0.3">
      <c r="A17" s="1" t="s">
        <v>30</v>
      </c>
      <c r="B17" s="9" t="s">
        <v>1000</v>
      </c>
      <c r="C17" s="9" t="s">
        <v>1000</v>
      </c>
      <c r="D17" s="1" t="s">
        <v>1000</v>
      </c>
      <c r="E17" s="1" t="s">
        <v>1000</v>
      </c>
      <c r="F17" s="1" t="s">
        <v>1000</v>
      </c>
      <c r="G17" s="1" t="s">
        <v>1000</v>
      </c>
      <c r="H17" s="1" t="s">
        <v>1000</v>
      </c>
      <c r="I17" s="1" t="s">
        <v>1000</v>
      </c>
      <c r="J17" s="1" t="s">
        <v>1144</v>
      </c>
    </row>
    <row r="18" spans="1:10" x14ac:dyDescent="0.3">
      <c r="A18" s="1" t="s">
        <v>472</v>
      </c>
      <c r="B18" s="9" t="s">
        <v>1156</v>
      </c>
      <c r="G18" s="1" t="s">
        <v>1156</v>
      </c>
    </row>
    <row r="19" spans="1:10" x14ac:dyDescent="0.3">
      <c r="A19" s="1" t="s">
        <v>475</v>
      </c>
      <c r="B19" s="9" t="s">
        <v>1158</v>
      </c>
      <c r="G19" s="1" t="s">
        <v>1158</v>
      </c>
    </row>
    <row r="20" spans="1:10" x14ac:dyDescent="0.3">
      <c r="A20" s="1" t="s">
        <v>488</v>
      </c>
      <c r="B20" s="9" t="s">
        <v>1166</v>
      </c>
    </row>
    <row r="21" spans="1:10" x14ac:dyDescent="0.3">
      <c r="A21" s="1" t="s">
        <v>494</v>
      </c>
      <c r="B21" s="9" t="s">
        <v>1166</v>
      </c>
    </row>
    <row r="22" spans="1:10" x14ac:dyDescent="0.3">
      <c r="A22" s="1" t="s">
        <v>495</v>
      </c>
      <c r="C22" s="9" t="s">
        <v>1171</v>
      </c>
    </row>
    <row r="23" spans="1:10" x14ac:dyDescent="0.3">
      <c r="A23" s="1" t="s">
        <v>39</v>
      </c>
      <c r="B23" s="9" t="s">
        <v>1174</v>
      </c>
    </row>
    <row r="24" spans="1:10" x14ac:dyDescent="0.3">
      <c r="A24" s="1" t="s">
        <v>1176</v>
      </c>
      <c r="B24" s="9" t="s">
        <v>1181</v>
      </c>
    </row>
    <row r="25" spans="1:10" x14ac:dyDescent="0.3">
      <c r="A25" s="1" t="s">
        <v>509</v>
      </c>
      <c r="F25" s="1" t="s">
        <v>1195</v>
      </c>
      <c r="H25" s="1" t="s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AE35-D0F8-4A34-84EC-253B5AFB609D}">
  <dimension ref="A1:H14"/>
  <sheetViews>
    <sheetView workbookViewId="0">
      <selection activeCell="C15" sqref="C15"/>
    </sheetView>
  </sheetViews>
  <sheetFormatPr defaultRowHeight="16.5" x14ac:dyDescent="0.3"/>
  <cols>
    <col min="1" max="1" width="30.28515625" style="1" bestFit="1" customWidth="1"/>
    <col min="2" max="2" width="29.140625" style="9" bestFit="1" customWidth="1"/>
    <col min="3" max="3" width="45.7109375" style="1" bestFit="1" customWidth="1"/>
    <col min="4" max="4" width="11" style="1" bestFit="1" customWidth="1"/>
    <col min="5" max="5" width="12.85546875" style="1" bestFit="1" customWidth="1"/>
    <col min="6" max="6" width="9.140625" style="1"/>
    <col min="7" max="7" width="13.5703125" style="9" bestFit="1" customWidth="1"/>
    <col min="8" max="8" width="78.5703125" style="1" bestFit="1" customWidth="1"/>
    <col min="9" max="16384" width="9.140625" style="1"/>
  </cols>
  <sheetData>
    <row r="1" spans="1:8" x14ac:dyDescent="0.3">
      <c r="A1" s="7" t="s">
        <v>118</v>
      </c>
      <c r="B1" s="8" t="s">
        <v>564</v>
      </c>
      <c r="C1" s="7" t="s">
        <v>1016</v>
      </c>
      <c r="D1" s="7" t="s">
        <v>1017</v>
      </c>
      <c r="E1" s="7" t="s">
        <v>1018</v>
      </c>
      <c r="F1" s="7" t="s">
        <v>1019</v>
      </c>
      <c r="G1" s="8" t="s">
        <v>1020</v>
      </c>
      <c r="H1" s="7" t="s">
        <v>268</v>
      </c>
    </row>
    <row r="2" spans="1:8" x14ac:dyDescent="0.3">
      <c r="A2" s="1" t="s">
        <v>1030</v>
      </c>
      <c r="B2" s="9" t="s">
        <v>1000</v>
      </c>
      <c r="C2" s="1">
        <v>300</v>
      </c>
      <c r="D2" s="1" t="s">
        <v>1000</v>
      </c>
      <c r="E2" s="1" t="s">
        <v>1000</v>
      </c>
      <c r="F2" s="1" t="s">
        <v>1000</v>
      </c>
      <c r="G2" s="9" t="s">
        <v>1000</v>
      </c>
      <c r="H2" s="1" t="s">
        <v>1033</v>
      </c>
    </row>
    <row r="3" spans="1:8" x14ac:dyDescent="0.3">
      <c r="A3" s="1" t="s">
        <v>1034</v>
      </c>
      <c r="B3" s="9" t="s">
        <v>1000</v>
      </c>
      <c r="C3" s="1">
        <v>500</v>
      </c>
      <c r="D3" s="1" t="s">
        <v>1000</v>
      </c>
      <c r="E3" s="1" t="s">
        <v>1000</v>
      </c>
      <c r="F3" s="1" t="s">
        <v>1000</v>
      </c>
      <c r="G3" s="9" t="s">
        <v>1000</v>
      </c>
      <c r="H3" s="1" t="s">
        <v>1033</v>
      </c>
    </row>
    <row r="4" spans="1:8" x14ac:dyDescent="0.3">
      <c r="A4" s="1" t="s">
        <v>316</v>
      </c>
      <c r="B4" s="9" t="s">
        <v>1000</v>
      </c>
      <c r="C4" s="1" t="s">
        <v>1000</v>
      </c>
      <c r="D4" s="1" t="s">
        <v>1000</v>
      </c>
      <c r="E4" s="1" t="s">
        <v>1000</v>
      </c>
      <c r="F4" s="1">
        <v>60</v>
      </c>
      <c r="G4" s="9" t="s">
        <v>1000</v>
      </c>
      <c r="H4" s="1" t="s">
        <v>1000</v>
      </c>
    </row>
    <row r="5" spans="1:8" x14ac:dyDescent="0.3">
      <c r="A5" s="1" t="s">
        <v>327</v>
      </c>
      <c r="B5" s="9" t="s">
        <v>1059</v>
      </c>
      <c r="C5" s="1">
        <v>100</v>
      </c>
      <c r="D5" s="1" t="s">
        <v>1000</v>
      </c>
      <c r="E5" s="1" t="s">
        <v>1000</v>
      </c>
      <c r="F5" s="1" t="s">
        <v>1000</v>
      </c>
      <c r="G5" s="9" t="s">
        <v>1000</v>
      </c>
      <c r="H5" s="1" t="s">
        <v>1060</v>
      </c>
    </row>
    <row r="6" spans="1:8" x14ac:dyDescent="0.3">
      <c r="A6" s="1" t="s">
        <v>331</v>
      </c>
      <c r="B6" s="9" t="s">
        <v>1000</v>
      </c>
      <c r="C6" s="1" t="s">
        <v>1000</v>
      </c>
      <c r="D6" s="1" t="s">
        <v>1000</v>
      </c>
      <c r="E6" s="1" t="s">
        <v>1000</v>
      </c>
      <c r="F6" s="1" t="s">
        <v>1000</v>
      </c>
      <c r="G6" s="9" t="s">
        <v>1000</v>
      </c>
      <c r="H6" s="1" t="s">
        <v>1067</v>
      </c>
    </row>
    <row r="7" spans="1:8" x14ac:dyDescent="0.3">
      <c r="A7" s="1" t="s">
        <v>335</v>
      </c>
      <c r="B7" s="9" t="s">
        <v>1000</v>
      </c>
      <c r="C7" s="1">
        <v>300</v>
      </c>
      <c r="D7" s="1" t="s">
        <v>1000</v>
      </c>
      <c r="E7" s="1" t="s">
        <v>1000</v>
      </c>
      <c r="F7" s="1" t="s">
        <v>1000</v>
      </c>
      <c r="G7" s="9" t="s">
        <v>1000</v>
      </c>
      <c r="H7" s="1" t="s">
        <v>1060</v>
      </c>
    </row>
    <row r="8" spans="1:8" x14ac:dyDescent="0.3">
      <c r="A8" s="1" t="s">
        <v>349</v>
      </c>
      <c r="B8" s="9" t="s">
        <v>1072</v>
      </c>
      <c r="C8" s="1">
        <v>100</v>
      </c>
      <c r="D8" s="1">
        <v>200</v>
      </c>
      <c r="E8" s="1" t="s">
        <v>1000</v>
      </c>
      <c r="F8" s="1" t="s">
        <v>1000</v>
      </c>
      <c r="G8" s="9" t="s">
        <v>1000</v>
      </c>
      <c r="H8" s="1" t="s">
        <v>1077</v>
      </c>
    </row>
    <row r="9" spans="1:8" x14ac:dyDescent="0.3">
      <c r="A9" s="1" t="s">
        <v>355</v>
      </c>
      <c r="B9" s="9" t="s">
        <v>1000</v>
      </c>
      <c r="C9" s="1">
        <v>100</v>
      </c>
      <c r="D9" s="1">
        <v>200</v>
      </c>
      <c r="E9" s="1" t="s">
        <v>1000</v>
      </c>
      <c r="F9" s="1" t="s">
        <v>1000</v>
      </c>
      <c r="G9" s="9" t="s">
        <v>1000</v>
      </c>
      <c r="H9" s="1" t="s">
        <v>1078</v>
      </c>
    </row>
    <row r="10" spans="1:8" x14ac:dyDescent="0.3">
      <c r="A10" s="1" t="s">
        <v>359</v>
      </c>
      <c r="B10" s="9" t="s">
        <v>1000</v>
      </c>
      <c r="C10" s="1">
        <v>400</v>
      </c>
      <c r="D10" s="1">
        <v>800</v>
      </c>
      <c r="E10" s="1" t="s">
        <v>1000</v>
      </c>
      <c r="F10" s="1" t="s">
        <v>1000</v>
      </c>
      <c r="G10" s="9" t="s">
        <v>1000</v>
      </c>
      <c r="H10" s="1" t="s">
        <v>1079</v>
      </c>
    </row>
    <row r="11" spans="1:8" x14ac:dyDescent="0.3">
      <c r="A11" s="1" t="s">
        <v>95</v>
      </c>
      <c r="B11" s="9" t="s">
        <v>1128</v>
      </c>
      <c r="C11" s="1" t="s">
        <v>1000</v>
      </c>
      <c r="D11" s="1" t="s">
        <v>1000</v>
      </c>
      <c r="E11" s="1" t="s">
        <v>1000</v>
      </c>
      <c r="F11" s="1" t="s">
        <v>1000</v>
      </c>
      <c r="G11" s="9" t="s">
        <v>1000</v>
      </c>
      <c r="H11" s="1" t="s">
        <v>1000</v>
      </c>
    </row>
    <row r="12" spans="1:8" x14ac:dyDescent="0.3">
      <c r="A12" s="1" t="s">
        <v>463</v>
      </c>
      <c r="D12" s="1" t="s">
        <v>1152</v>
      </c>
      <c r="H12" s="1" t="s">
        <v>1153</v>
      </c>
    </row>
    <row r="13" spans="1:8" x14ac:dyDescent="0.3">
      <c r="A13" s="1" t="s">
        <v>1188</v>
      </c>
      <c r="C13" s="1" t="s">
        <v>1190</v>
      </c>
    </row>
    <row r="14" spans="1:8" x14ac:dyDescent="0.3">
      <c r="A14" s="1" t="s">
        <v>509</v>
      </c>
      <c r="C14" s="1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Bonus Hit Points</vt:lpstr>
      <vt:lpstr>Synergy Hit Points</vt:lpstr>
      <vt:lpstr>Arte Slots</vt:lpstr>
      <vt:lpstr>Additional Attacks</vt:lpstr>
      <vt:lpstr>New Attack Options</vt:lpstr>
      <vt:lpstr>All Damage Bonuses</vt:lpstr>
      <vt:lpstr>Spell Bonuses</vt:lpstr>
      <vt:lpstr>Defense</vt:lpstr>
      <vt:lpstr>Proficiencies</vt:lpstr>
      <vt:lpstr>Ability Score Increases</vt:lpstr>
      <vt:lpstr>Speed</vt:lpstr>
      <vt:lpstr>Senses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Roach</dc:creator>
  <cp:lastModifiedBy>Darien</cp:lastModifiedBy>
  <dcterms:created xsi:type="dcterms:W3CDTF">2015-06-05T18:17:20Z</dcterms:created>
  <dcterms:modified xsi:type="dcterms:W3CDTF">2021-10-23T18:27:50Z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ec66e1a1-b9ec-49a5-b839-681629eee2a8</vt:lpwstr>
  </property>
</Properties>
</file>