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f\Documents\College Files\Course Semesters\Fall 2021 - Final Semester\SDS 379R - Research Course\Chris _DeLaTorre - Reasearch Documents\"/>
    </mc:Choice>
  </mc:AlternateContent>
  <xr:revisionPtr revIDLastSave="0" documentId="13_ncr:1_{9E66FB34-D66F-46AD-BB73-B64C37C517CC}" xr6:coauthVersionLast="47" xr6:coauthVersionMax="47" xr10:uidLastSave="{00000000-0000-0000-0000-000000000000}"/>
  <bookViews>
    <workbookView xWindow="-120" yWindow="-120" windowWidth="29040" windowHeight="15840" tabRatio="904" activeTab="4" xr2:uid="{57908F46-C6C5-45E4-8C9A-1A22BFCFF9A3}"/>
  </bookViews>
  <sheets>
    <sheet name="2018" sheetId="1" r:id="rId1"/>
    <sheet name="2019" sheetId="2" r:id="rId2"/>
    <sheet name="2020" sheetId="3" r:id="rId3"/>
    <sheet name="VIFs 2018" sheetId="11" r:id="rId4"/>
    <sheet name="Regressions 2018" sheetId="5" r:id="rId5"/>
    <sheet name="Regressions 2019" sheetId="6" r:id="rId6"/>
    <sheet name="Regressions 2020" sheetId="7" r:id="rId7"/>
    <sheet name="Works Cited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H24" i="2"/>
  <c r="G23" i="2"/>
  <c r="H23" i="2"/>
  <c r="G24" i="3"/>
  <c r="G23" i="3"/>
  <c r="H24" i="3"/>
  <c r="H23" i="3"/>
  <c r="U133" i="5" l="1"/>
  <c r="U134" i="5"/>
  <c r="U135" i="5"/>
  <c r="U136" i="5"/>
  <c r="U137" i="5"/>
  <c r="U132" i="5"/>
  <c r="U109" i="5"/>
  <c r="U111" i="5"/>
  <c r="U112" i="5"/>
  <c r="U113" i="5"/>
  <c r="U110" i="5"/>
  <c r="U64" i="5" l="1"/>
  <c r="U65" i="5"/>
  <c r="U66" i="5"/>
  <c r="U67" i="5"/>
  <c r="U68" i="5"/>
  <c r="U69" i="5"/>
  <c r="U63" i="5"/>
  <c r="U62" i="5"/>
  <c r="AA24" i="11"/>
  <c r="Z24" i="11"/>
  <c r="Y24" i="11"/>
  <c r="O24" i="11"/>
  <c r="X24" i="11"/>
  <c r="Q24" i="11"/>
  <c r="R24" i="11"/>
  <c r="V24" i="11"/>
  <c r="W24" i="11"/>
  <c r="S24" i="11"/>
  <c r="T24" i="11"/>
  <c r="U24" i="11"/>
  <c r="N24" i="11"/>
  <c r="AA23" i="11"/>
  <c r="Z23" i="11"/>
  <c r="Y23" i="11"/>
  <c r="O23" i="11"/>
  <c r="X23" i="11"/>
  <c r="Q23" i="11"/>
  <c r="R23" i="11"/>
  <c r="V23" i="11"/>
  <c r="W23" i="11"/>
  <c r="S23" i="11"/>
  <c r="T23" i="11"/>
  <c r="U23" i="11"/>
  <c r="N23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P23" i="11" l="1"/>
  <c r="P24" i="11"/>
  <c r="K80" i="1" l="1"/>
  <c r="G80" i="1"/>
  <c r="H80" i="1"/>
  <c r="L80" i="1"/>
  <c r="N80" i="1"/>
  <c r="O80" i="1"/>
  <c r="P80" i="1"/>
  <c r="K79" i="1"/>
  <c r="G79" i="1"/>
  <c r="H79" i="1"/>
  <c r="L79" i="1"/>
  <c r="N79" i="1"/>
  <c r="O79" i="1"/>
  <c r="P79" i="1"/>
  <c r="D80" i="1"/>
  <c r="E80" i="1"/>
  <c r="F80" i="1"/>
  <c r="M80" i="1"/>
  <c r="J80" i="1"/>
  <c r="C80" i="1"/>
  <c r="D79" i="1"/>
  <c r="E79" i="1"/>
  <c r="F79" i="1"/>
  <c r="M79" i="1"/>
  <c r="J79" i="1"/>
  <c r="C7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M23" i="3"/>
  <c r="F23" i="3"/>
  <c r="M24" i="2"/>
  <c r="M23" i="2"/>
  <c r="K53" i="1"/>
  <c r="J53" i="1"/>
  <c r="I53" i="1"/>
  <c r="K52" i="1"/>
  <c r="J52" i="1"/>
  <c r="I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G53" i="1"/>
  <c r="F53" i="1"/>
  <c r="E53" i="1"/>
  <c r="D53" i="1"/>
  <c r="C53" i="1"/>
  <c r="G52" i="1"/>
  <c r="F52" i="1"/>
  <c r="E52" i="1"/>
  <c r="D52" i="1"/>
  <c r="C52" i="1"/>
  <c r="F23" i="1"/>
  <c r="K23" i="1"/>
  <c r="H24" i="1"/>
  <c r="H23" i="1"/>
  <c r="I24" i="1"/>
  <c r="I23" i="1"/>
  <c r="J24" i="1"/>
  <c r="J23" i="1"/>
  <c r="K24" i="1"/>
  <c r="F23" i="2"/>
  <c r="J24" i="2"/>
  <c r="J23" i="2"/>
  <c r="K24" i="2"/>
  <c r="K23" i="2"/>
  <c r="L24" i="2"/>
  <c r="L23" i="2"/>
  <c r="L24" i="3"/>
  <c r="J24" i="3"/>
  <c r="J23" i="3"/>
  <c r="K24" i="3"/>
  <c r="K23" i="3"/>
  <c r="L23" i="3"/>
  <c r="M24" i="3"/>
  <c r="F24" i="2"/>
  <c r="F24" i="3"/>
  <c r="F24" i="1"/>
  <c r="I80" i="1" l="1"/>
  <c r="I79" i="1"/>
  <c r="H52" i="1"/>
  <c r="H53" i="1"/>
  <c r="D24" i="3" l="1"/>
  <c r="E24" i="3"/>
  <c r="C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D23" i="3"/>
  <c r="E23" i="3"/>
  <c r="C23" i="3"/>
  <c r="D24" i="1"/>
  <c r="E24" i="1"/>
  <c r="C24" i="1"/>
  <c r="D24" i="2"/>
  <c r="E24" i="2"/>
  <c r="C24" i="2"/>
  <c r="C23" i="2"/>
  <c r="D23" i="2"/>
  <c r="E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D23" i="1"/>
  <c r="E23" i="1"/>
  <c r="C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I24" i="3" l="1"/>
  <c r="I23" i="3"/>
  <c r="I24" i="2"/>
  <c r="I23" i="2"/>
  <c r="G24" i="1"/>
  <c r="G23" i="1"/>
</calcChain>
</file>

<file path=xl/sharedStrings.xml><?xml version="1.0" encoding="utf-8"?>
<sst xmlns="http://schemas.openxmlformats.org/spreadsheetml/2006/main" count="1328" uniqueCount="150">
  <si>
    <t>Dustin Johnson</t>
  </si>
  <si>
    <t>Justin Rose</t>
  </si>
  <si>
    <t>Brooks Koepka</t>
  </si>
  <si>
    <t>Justin Thomas</t>
  </si>
  <si>
    <t>Francesco Molinari</t>
  </si>
  <si>
    <t>Rory McIlroy</t>
  </si>
  <si>
    <t>Bryson DeChambeau</t>
  </si>
  <si>
    <t>Jon Rahm</t>
  </si>
  <si>
    <t>Rickie Fowler</t>
  </si>
  <si>
    <t>Jordan Spieth</t>
  </si>
  <si>
    <t>Jason Day</t>
  </si>
  <si>
    <t>Tommy Fleetwood</t>
  </si>
  <si>
    <t>Tiger Woods</t>
  </si>
  <si>
    <t>Bubba Watson</t>
  </si>
  <si>
    <t>Patrick Reed</t>
  </si>
  <si>
    <t>Webb Simpson</t>
  </si>
  <si>
    <t>Tony Finau</t>
  </si>
  <si>
    <t>Alex Noren</t>
  </si>
  <si>
    <t>Xander Schauffele</t>
  </si>
  <si>
    <t>Hideki Matsuyama</t>
  </si>
  <si>
    <t>Names</t>
    <phoneticPr fontId="1"/>
  </si>
  <si>
    <t>GIR %</t>
    <phoneticPr fontId="1"/>
  </si>
  <si>
    <t>Scrambling %</t>
    <phoneticPr fontId="1"/>
  </si>
  <si>
    <t>Scoring</t>
    <phoneticPr fontId="1"/>
  </si>
  <si>
    <t>Putts Inside 5ft %</t>
    <phoneticPr fontId="1"/>
  </si>
  <si>
    <t>SG:OTT</t>
    <phoneticPr fontId="1"/>
  </si>
  <si>
    <t>SG:APR</t>
    <phoneticPr fontId="1"/>
  </si>
  <si>
    <t>SG:ARG</t>
    <phoneticPr fontId="1"/>
  </si>
  <si>
    <t>Rory McIlroy</t>
    <phoneticPr fontId="1"/>
  </si>
  <si>
    <t>Jon Rahm</t>
    <phoneticPr fontId="1"/>
  </si>
  <si>
    <t>Brooks Koepka</t>
    <phoneticPr fontId="1"/>
  </si>
  <si>
    <t>Adam Scott</t>
    <phoneticPr fontId="1"/>
  </si>
  <si>
    <t>Patrick Cantlay</t>
    <phoneticPr fontId="1"/>
  </si>
  <si>
    <t>Gary Woodland</t>
    <phoneticPr fontId="1"/>
  </si>
  <si>
    <t>Matt Kuchar</t>
    <phoneticPr fontId="1"/>
  </si>
  <si>
    <t>Justin Rose</t>
    <phoneticPr fontId="1"/>
  </si>
  <si>
    <t>Paul Casey</t>
    <phoneticPr fontId="1"/>
  </si>
  <si>
    <t>Dustin Johnson</t>
    <phoneticPr fontId="1"/>
  </si>
  <si>
    <t>Hideki Matsuyama</t>
    <phoneticPr fontId="1"/>
  </si>
  <si>
    <t>Justin Thomas</t>
    <phoneticPr fontId="1"/>
  </si>
  <si>
    <t>Xander Schauffele</t>
    <phoneticPr fontId="1"/>
  </si>
  <si>
    <t>Rickie Fowler</t>
    <phoneticPr fontId="1"/>
  </si>
  <si>
    <t>Tommy Fleetwood</t>
    <phoneticPr fontId="1"/>
  </si>
  <si>
    <t>Webb Simpson</t>
    <phoneticPr fontId="1"/>
  </si>
  <si>
    <t>TOUR AVG:</t>
    <phoneticPr fontId="1"/>
  </si>
  <si>
    <t>Bryson DeChambeau</t>
    <phoneticPr fontId="1"/>
  </si>
  <si>
    <t>Patrick Reed</t>
    <phoneticPr fontId="1"/>
  </si>
  <si>
    <t>Tony Finau</t>
    <phoneticPr fontId="1"/>
  </si>
  <si>
    <t>Daniel Berger</t>
    <phoneticPr fontId="1"/>
  </si>
  <si>
    <t>Collin Morikawa</t>
    <phoneticPr fontId="1"/>
  </si>
  <si>
    <t>Tyrrell Hatton</t>
    <phoneticPr fontId="1"/>
  </si>
  <si>
    <t>Sample Avg.:</t>
    <phoneticPr fontId="1"/>
  </si>
  <si>
    <t xml:space="preserve">Sample Avg: </t>
    <phoneticPr fontId="1"/>
  </si>
  <si>
    <t>Sample Avg:</t>
    <phoneticPr fontId="1"/>
  </si>
  <si>
    <t>2018 Tour Stats Sheet by Player (OWGR)</t>
    <phoneticPr fontId="1"/>
  </si>
  <si>
    <t>*Tiger Woods</t>
    <phoneticPr fontId="1"/>
  </si>
  <si>
    <t>Sample StdDev:</t>
    <phoneticPr fontId="1"/>
  </si>
  <si>
    <t>Matt Fitzpatrick</t>
    <phoneticPr fontId="1"/>
  </si>
  <si>
    <t>SG: AVG</t>
    <phoneticPr fontId="1"/>
  </si>
  <si>
    <t>2019 Tour Stats Sheet by Player (OWGR)</t>
    <phoneticPr fontId="1"/>
  </si>
  <si>
    <t>2020 Tour Stats Sheet by Player (OWGR)</t>
    <phoneticPr fontId="1"/>
  </si>
  <si>
    <t>Top 10 Finishes (BASELINE VARIABLE Y)</t>
    <phoneticPr fontId="1"/>
  </si>
  <si>
    <t>* = Tiger  did not play all season</t>
    <phoneticPr fontId="1"/>
  </si>
  <si>
    <t>, these stats are from 4 or so tournaments throughtout the season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</si>
  <si>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</si>
  <si>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</si>
  <si>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</si>
  <si>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</si>
  <si>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</si>
  <si>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</si>
  <si>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</si>
  <si>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</si>
  <si>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</si>
  <si>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</si>
  <si>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</si>
  <si>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</si>
  <si>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</si>
  <si>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</si>
  <si>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</si>
  <si>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</si>
  <si>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</si>
  <si>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</si>
  <si>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</si>
  <si>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</si>
  <si>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</si>
  <si>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</si>
  <si>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</si>
  <si>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</si>
  <si>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GIR %</t>
  </si>
  <si>
    <t>Scrambling %</t>
  </si>
  <si>
    <t>Scoring</t>
  </si>
  <si>
    <t>Putts Inside 5ft %</t>
  </si>
  <si>
    <t>SG:OTT</t>
  </si>
  <si>
    <t>SG:APR</t>
  </si>
  <si>
    <t>SG:ARG</t>
  </si>
  <si>
    <t>SG: AVG</t>
  </si>
  <si>
    <t>(this P-Value is to answer the question:</t>
    <phoneticPr fontId="1"/>
  </si>
  <si>
    <t xml:space="preserve"> Is this model statstically significant?)</t>
  </si>
  <si>
    <t xml:space="preserve">For Every Top 10 earned by a Tour Pro, a Player shoots ~3.5 LESS </t>
    <phoneticPr fontId="1"/>
  </si>
  <si>
    <t>strokes to the field a round. Is that a realistic model?</t>
  </si>
  <si>
    <t>Driving Distance</t>
    <phoneticPr fontId="1"/>
  </si>
  <si>
    <t>Driving Accuracy</t>
    <phoneticPr fontId="1"/>
  </si>
  <si>
    <t>3 Putt Avoidance</t>
    <phoneticPr fontId="1"/>
  </si>
  <si>
    <t>Sand Saves</t>
    <phoneticPr fontId="1"/>
  </si>
  <si>
    <t>Proximity to Hole</t>
    <phoneticPr fontId="1"/>
  </si>
  <si>
    <t>TOUR AVG:</t>
    <phoneticPr fontId="1"/>
  </si>
  <si>
    <t>Sample Avg.</t>
    <phoneticPr fontId="1"/>
  </si>
  <si>
    <t>Sample StdDev:</t>
    <phoneticPr fontId="1"/>
  </si>
  <si>
    <t>1 Over 12</t>
    <phoneticPr fontId="1"/>
  </si>
  <si>
    <t>2 Over 12</t>
    <phoneticPr fontId="1"/>
  </si>
  <si>
    <t>3 Over 12</t>
  </si>
  <si>
    <t>4 Over 12</t>
  </si>
  <si>
    <t>5 Over 12</t>
  </si>
  <si>
    <t>6 Over 12</t>
  </si>
  <si>
    <t>7 Over 12</t>
  </si>
  <si>
    <t>8 Over 12</t>
  </si>
  <si>
    <t>9 Over 12</t>
  </si>
  <si>
    <t>10 Over 12</t>
  </si>
  <si>
    <t>11 Over 12</t>
  </si>
  <si>
    <t>12 Over 12</t>
  </si>
  <si>
    <t>Feet Iches Converter</t>
    <phoneticPr fontId="1"/>
  </si>
  <si>
    <t>Driving Distance</t>
  </si>
  <si>
    <t>Driving Accuracy</t>
  </si>
  <si>
    <t>3 Putt Avoidance</t>
  </si>
  <si>
    <t>Sand Saves</t>
  </si>
  <si>
    <t>Proximity to Hole</t>
  </si>
  <si>
    <t>VIF Values</t>
    <phoneticPr fontId="1"/>
  </si>
  <si>
    <t>(1/1-R^2)</t>
    <phoneticPr fontId="1"/>
  </si>
  <si>
    <t>R Square</t>
    <phoneticPr fontId="1"/>
  </si>
  <si>
    <t>GIR</t>
    <phoneticPr fontId="1"/>
  </si>
  <si>
    <t>R-Squared Values</t>
    <phoneticPr fontId="1"/>
  </si>
  <si>
    <t>Scrambling</t>
    <phoneticPr fontId="1"/>
  </si>
  <si>
    <t>Putting 5ft</t>
    <phoneticPr fontId="1"/>
  </si>
  <si>
    <t>Proxim to Hole</t>
    <phoneticPr fontId="1"/>
  </si>
  <si>
    <t>SUMMARY OUTPUT</t>
    <phoneticPr fontId="1"/>
  </si>
  <si>
    <t>VIFs</t>
    <phoneticPr fontId="1"/>
  </si>
  <si>
    <t>R-Squared</t>
    <phoneticPr fontId="1"/>
  </si>
  <si>
    <t>SUMMARY OUTPUT (Sand Saves)</t>
    <phoneticPr fontId="1"/>
  </si>
  <si>
    <t>SUMMARY OUTPUT (3-Putt Avoidance)</t>
    <phoneticPr fontId="1"/>
  </si>
  <si>
    <t>SUMMARY OUTPUT (Putting In 5ft)</t>
    <phoneticPr fontId="1"/>
  </si>
  <si>
    <t>SUMMARY OUTPUT (Scrambling)</t>
    <phoneticPr fontId="1"/>
  </si>
  <si>
    <t>SUMMARY OUTPUT (GIR)</t>
    <phoneticPr fontId="1"/>
  </si>
  <si>
    <t>R-Sqaured</t>
    <phoneticPr fontId="1"/>
  </si>
  <si>
    <t>SUMMARY OUTPUT (Putting Inside 5ft)</t>
    <phoneticPr fontId="1"/>
  </si>
  <si>
    <t>SUMMARY OUTPUT (3 Putt Avoidance)</t>
    <phoneticPr fontId="1"/>
  </si>
  <si>
    <t>SUMMARY OUTPUT (SG:AVG)</t>
    <phoneticPr fontId="1"/>
  </si>
  <si>
    <t>3PTT Avoidance</t>
  </si>
  <si>
    <t>3PTT Avoidance</t>
    <phoneticPr fontId="1"/>
  </si>
  <si>
    <t>Sand Saves</t>
    <phoneticPr fontId="1"/>
  </si>
  <si>
    <t>SUMMARY 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</si>
</sst>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top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Continuous"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0" borderId="10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Font="1" applyFill="1" applyBorder="1" applyAlignment="1">
      <alignment horizontal="centerContinuous" vertical="center"/>
    </xf>
    <xf numFmtId="0" fontId="0" fillId="0" borderId="13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0" xfId="0" applyBorder="1">
      <alignment vertical="center"/>
    </xf>
    <xf numFmtId="0" fontId="4" fillId="2" borderId="0" xfId="1" applyBorder="1" applyAlignment="1">
      <alignment vertical="center"/>
    </xf>
    <xf numFmtId="0" fontId="2" fillId="0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Border="1" applyAlignment="1">
      <alignment horizontal="right" vertical="center" wrapText="1"/>
    </xf>
    <xf numFmtId="0" fontId="0" fillId="0" borderId="0" xfId="0" applyFill="1" applyBorder="1" applyAlignment="1">
      <alignment horizontal="right" vertical="top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5" fillId="3" borderId="0" xfId="2" applyBorder="1" applyAlignment="1">
      <alignment vertical="center"/>
    </xf>
    <xf numFmtId="0" fontId="0" fillId="7" borderId="4" xfId="0" applyFont="1" applyFill="1" applyBorder="1" applyAlignment="1">
      <alignment horizontal="left"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11" xfId="0" applyFill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0" xfId="0" applyFill="1">
      <alignment vertical="center"/>
    </xf>
    <xf numFmtId="0" fontId="0" fillId="0" borderId="13" xfId="0" applyFont="1" applyFill="1" applyBorder="1" applyAlignment="1">
      <alignment horizontal="centerContinuous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/>
    </xf>
    <xf numFmtId="0" fontId="0" fillId="0" borderId="4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13" xfId="0" applyFill="1" applyBorder="1">
      <alignment vertical="center"/>
    </xf>
    <xf numFmtId="176" fontId="0" fillId="0" borderId="14" xfId="0" applyNumberFormat="1" applyBorder="1">
      <alignment vertical="center"/>
    </xf>
    <xf numFmtId="0" fontId="0" fillId="0" borderId="10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0" borderId="5" xfId="0" applyFill="1" applyBorder="1" applyAlignment="1">
      <alignment horizontal="center" vertical="top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5" fillId="3" borderId="8" xfId="2" applyBorder="1" applyAlignment="1">
      <alignment horizontal="center" vertical="center"/>
    </xf>
    <xf numFmtId="0" fontId="5" fillId="3" borderId="7" xfId="2" applyBorder="1" applyAlignment="1">
      <alignment vertical="center"/>
    </xf>
    <xf numFmtId="0" fontId="0" fillId="13" borderId="17" xfId="0" applyFill="1" applyBorder="1" applyAlignment="1">
      <alignment horizontal="center" vertical="center"/>
    </xf>
    <xf numFmtId="0" fontId="7" fillId="12" borderId="13" xfId="3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7" fillId="12" borderId="0" xfId="3" applyBorder="1">
      <alignment vertical="center"/>
    </xf>
    <xf numFmtId="0" fontId="7" fillId="12" borderId="7" xfId="3" applyBorder="1">
      <alignment vertical="center"/>
    </xf>
    <xf numFmtId="0" fontId="7" fillId="12" borderId="10" xfId="3" applyBorder="1" applyAlignment="1">
      <alignment vertical="center"/>
    </xf>
    <xf numFmtId="0" fontId="4" fillId="2" borderId="7" xfId="1" applyBorder="1" applyAlignment="1">
      <alignment vertical="center"/>
    </xf>
    <xf numFmtId="0" fontId="0" fillId="14" borderId="0" xfId="0" applyFill="1">
      <alignment vertical="center"/>
    </xf>
    <xf numFmtId="0" fontId="0" fillId="14" borderId="13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2" borderId="13" xfId="1" applyBorder="1" applyAlignment="1">
      <alignment horizontal="center" vertical="center"/>
    </xf>
    <xf numFmtId="0" fontId="4" fillId="2" borderId="10" xfId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2" borderId="14" xfId="1" applyBorder="1" applyAlignment="1">
      <alignment vertical="center"/>
    </xf>
    <xf numFmtId="0" fontId="4" fillId="2" borderId="13" xfId="1" applyBorder="1" applyAlignment="1">
      <alignment vertical="center"/>
    </xf>
    <xf numFmtId="0" fontId="4" fillId="2" borderId="10" xfId="1" applyBorder="1" applyAlignment="1">
      <alignment vertical="center"/>
    </xf>
    <xf numFmtId="0" fontId="0" fillId="14" borderId="13" xfId="0" applyFill="1" applyBorder="1">
      <alignment vertical="center"/>
    </xf>
    <xf numFmtId="0" fontId="0" fillId="14" borderId="14" xfId="0" applyFill="1" applyBorder="1">
      <alignment vertical="center"/>
    </xf>
    <xf numFmtId="0" fontId="7" fillId="12" borderId="0" xfId="3" applyBorder="1" applyAlignment="1">
      <alignment vertical="center"/>
    </xf>
    <xf numFmtId="0" fontId="7" fillId="12" borderId="7" xfId="3" applyBorder="1" applyAlignment="1">
      <alignment vertical="center"/>
    </xf>
    <xf numFmtId="0" fontId="4" fillId="2" borderId="13" xfId="1" applyBorder="1">
      <alignment vertical="center"/>
    </xf>
    <xf numFmtId="0" fontId="7" fillId="12" borderId="13" xfId="3" applyBorder="1">
      <alignment vertical="center"/>
    </xf>
    <xf numFmtId="0" fontId="7" fillId="12" borderId="14" xfId="3" applyBorder="1" applyAlignment="1">
      <alignment vertical="center"/>
    </xf>
    <xf numFmtId="0" fontId="7" fillId="12" borderId="10" xfId="3" applyBorder="1">
      <alignment vertical="center"/>
    </xf>
    <xf numFmtId="0" fontId="7" fillId="12" borderId="11" xfId="3" applyBorder="1" applyAlignment="1">
      <alignment vertical="center"/>
    </xf>
    <xf numFmtId="0" fontId="0" fillId="0" borderId="16" xfId="0" applyFont="1" applyFill="1" applyBorder="1" applyAlignment="1">
      <alignment horizontal="centerContinuous" vertical="center"/>
    </xf>
    <xf numFmtId="0" fontId="4" fillId="2" borderId="1" xfId="1" applyBorder="1">
      <alignment vertical="center"/>
    </xf>
    <xf numFmtId="0" fontId="4" fillId="2" borderId="3" xfId="1" applyBorder="1">
      <alignment vertical="center"/>
    </xf>
    <xf numFmtId="0" fontId="4" fillId="2" borderId="5" xfId="1" applyBorder="1">
      <alignment vertical="center"/>
    </xf>
    <xf numFmtId="0" fontId="4" fillId="2" borderId="6" xfId="1" applyBorder="1">
      <alignment vertical="center"/>
    </xf>
    <xf numFmtId="0" fontId="7" fillId="12" borderId="3" xfId="3" applyBorder="1" applyAlignment="1">
      <alignment vertical="center"/>
    </xf>
    <xf numFmtId="0" fontId="7" fillId="12" borderId="1" xfId="3" applyBorder="1" applyAlignment="1">
      <alignment vertical="center"/>
    </xf>
    <xf numFmtId="0" fontId="0" fillId="0" borderId="18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9" borderId="13" xfId="0" applyFill="1" applyBorder="1" applyAlignment="1">
      <alignment vertical="center"/>
    </xf>
    <xf numFmtId="0" fontId="7" fillId="12" borderId="0" xfId="3" applyAlignment="1">
      <alignment horizontal="center" vertical="center"/>
    </xf>
    <xf numFmtId="0" fontId="7" fillId="12" borderId="0" xfId="3" applyAlignment="1">
      <alignment horizontal="right" vertical="center"/>
    </xf>
    <xf numFmtId="0" fontId="4" fillId="2" borderId="5" xfId="1" applyBorder="1" applyAlignment="1">
      <alignment horizontal="center" vertical="center"/>
    </xf>
    <xf numFmtId="0" fontId="4" fillId="2" borderId="3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525657</xdr:colOff>
      <xdr:row>9</xdr:row>
      <xdr:rowOff>0</xdr:rowOff>
    </xdr:from>
    <xdr:ext cx="222875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283149-C5EA-4C95-9183-80E00F33FDDD}"/>
            </a:ext>
          </a:extLst>
        </xdr:cNvPr>
        <xdr:cNvSpPr/>
      </xdr:nvSpPr>
      <xdr:spPr>
        <a:xfrm>
          <a:off x="525657" y="2182091"/>
          <a:ext cx="22287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1</a:t>
          </a:r>
        </a:p>
      </xdr:txBody>
    </xdr:sp>
    <xdr:clientData/>
  </xdr:oneCellAnchor>
  <xdr:oneCellAnchor>
    <xdr:from>
      <xdr:col>0</xdr:col>
      <xdr:colOff>525656</xdr:colOff>
      <xdr:row>37</xdr:row>
      <xdr:rowOff>0</xdr:rowOff>
    </xdr:from>
    <xdr:ext cx="2228752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D61A16B-248D-4E44-9FCF-FFE1E9323264}"/>
            </a:ext>
          </a:extLst>
        </xdr:cNvPr>
        <xdr:cNvSpPr/>
      </xdr:nvSpPr>
      <xdr:spPr>
        <a:xfrm>
          <a:off x="525656" y="8970818"/>
          <a:ext cx="22287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2</a:t>
          </a:r>
        </a:p>
      </xdr:txBody>
    </xdr:sp>
    <xdr:clientData/>
  </xdr:oneCellAnchor>
  <xdr:oneCellAnchor>
    <xdr:from>
      <xdr:col>0</xdr:col>
      <xdr:colOff>525655</xdr:colOff>
      <xdr:row>67</xdr:row>
      <xdr:rowOff>0</xdr:rowOff>
    </xdr:from>
    <xdr:ext cx="2228752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7B3203-664F-4AD4-BAAB-24E9AAC41EF7}"/>
            </a:ext>
          </a:extLst>
        </xdr:cNvPr>
        <xdr:cNvSpPr/>
      </xdr:nvSpPr>
      <xdr:spPr>
        <a:xfrm>
          <a:off x="525655" y="16244455"/>
          <a:ext cx="22287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</a:t>
          </a:r>
          <a:r>
            <a:rPr lang="en-US" altLang="ja-JP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503464</xdr:colOff>
      <xdr:row>32</xdr:row>
      <xdr:rowOff>122465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2B80F0-21B2-4B04-BE03-D502EF0954F3}"/>
            </a:ext>
          </a:extLst>
        </xdr:cNvPr>
        <xdr:cNvSpPr txBox="1"/>
      </xdr:nvSpPr>
      <xdr:spPr>
        <a:xfrm>
          <a:off x="11756571" y="79601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525656</xdr:colOff>
      <xdr:row>10</xdr:row>
      <xdr:rowOff>0</xdr:rowOff>
    </xdr:from>
    <xdr:ext cx="2228752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A14890-A341-4456-A9E3-8945CA3BB632}"/>
            </a:ext>
          </a:extLst>
        </xdr:cNvPr>
        <xdr:cNvSpPr/>
      </xdr:nvSpPr>
      <xdr:spPr>
        <a:xfrm>
          <a:off x="3873013" y="2449286"/>
          <a:ext cx="22287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525656</xdr:colOff>
      <xdr:row>9</xdr:row>
      <xdr:rowOff>0</xdr:rowOff>
    </xdr:from>
    <xdr:ext cx="222875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A8E92A-79CB-4808-93D9-591B6B773548}"/>
            </a:ext>
          </a:extLst>
        </xdr:cNvPr>
        <xdr:cNvSpPr/>
      </xdr:nvSpPr>
      <xdr:spPr>
        <a:xfrm>
          <a:off x="525656" y="2204357"/>
          <a:ext cx="22287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1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201</xdr:row>
      <xdr:rowOff>47625</xdr:rowOff>
    </xdr:from>
    <xdr:to>
      <xdr:col>9</xdr:col>
      <xdr:colOff>904875</xdr:colOff>
      <xdr:row>208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19269C-2CDF-440A-A755-AA3B6FB3B01D}"/>
            </a:ext>
          </a:extLst>
        </xdr:cNvPr>
        <xdr:cNvSpPr txBox="1"/>
      </xdr:nvSpPr>
      <xdr:spPr>
        <a:xfrm>
          <a:off x="952500" y="47910750"/>
          <a:ext cx="8001000" cy="1714500"/>
        </a:xfrm>
        <a:prstGeom prst="rect">
          <a:avLst/>
        </a:prstGeom>
        <a:solidFill>
          <a:srgbClr val="FF00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3000"/>
            <a:t>These VIFs</a:t>
          </a:r>
          <a:r>
            <a:rPr kumimoji="1" lang="en-US" altLang="ja-JP" sz="3000" baseline="0"/>
            <a:t> include Driving Dist, Acc, and Prox to Hole.</a:t>
          </a:r>
          <a:endParaRPr kumimoji="1" lang="ja-JP" altLang="en-US" sz="3000"/>
        </a:p>
      </xdr:txBody>
    </xdr:sp>
    <xdr:clientData/>
  </xdr:twoCellAnchor>
  <xdr:twoCellAnchor>
    <xdr:from>
      <xdr:col>11</xdr:col>
      <xdr:colOff>823912</xdr:colOff>
      <xdr:row>35</xdr:row>
      <xdr:rowOff>190500</xdr:rowOff>
    </xdr:from>
    <xdr:to>
      <xdr:col>12</xdr:col>
      <xdr:colOff>1085849</xdr:colOff>
      <xdr:row>47</xdr:row>
      <xdr:rowOff>4762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E5D37F-B837-4D4F-AEEA-4F3A7C9A3623}"/>
            </a:ext>
          </a:extLst>
        </xdr:cNvPr>
        <xdr:cNvSpPr txBox="1"/>
      </xdr:nvSpPr>
      <xdr:spPr>
        <a:xfrm>
          <a:off x="10615612" y="8763000"/>
          <a:ext cx="3233737" cy="2786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3200"/>
            <a:t>VIF Test for R-Squared Values w/o Driving Dist/Acc,</a:t>
          </a:r>
          <a:r>
            <a:rPr kumimoji="1" lang="en-US" altLang="ja-JP" sz="3200" baseline="0"/>
            <a:t> and Prox to Hole</a:t>
          </a:r>
          <a:endParaRPr kumimoji="1" lang="ja-JP" altLang="en-US" sz="3200"/>
        </a:p>
      </xdr:txBody>
    </xdr:sp>
    <xdr:clientData/>
  </xdr:twoCellAnchor>
  <xdr:twoCellAnchor>
    <xdr:from>
      <xdr:col>16</xdr:col>
      <xdr:colOff>557893</xdr:colOff>
      <xdr:row>28</xdr:row>
      <xdr:rowOff>40821</xdr:rowOff>
    </xdr:from>
    <xdr:to>
      <xdr:col>20</xdr:col>
      <xdr:colOff>1187903</xdr:colOff>
      <xdr:row>36</xdr:row>
      <xdr:rowOff>176892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6C2651-45A6-47DA-A93B-D6F9D5F9D62F}"/>
            </a:ext>
          </a:extLst>
        </xdr:cNvPr>
        <xdr:cNvSpPr txBox="1"/>
      </xdr:nvSpPr>
      <xdr:spPr>
        <a:xfrm>
          <a:off x="19730357" y="6898821"/>
          <a:ext cx="5501367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kumimoji="1" lang="ja-JP" altLang="en-US" sz="4000"/>
        </a:p>
      </xdr:txBody>
    </xdr:sp>
    <xdr:clientData/>
  </xdr:twoCellAnchor>
  <xdr:twoCellAnchor>
    <xdr:from>
      <xdr:col>13</xdr:col>
      <xdr:colOff>1333500</xdr:colOff>
      <xdr:row>138</xdr:row>
      <xdr:rowOff>0</xdr:rowOff>
    </xdr:from>
    <xdr:to>
      <xdr:col>19</xdr:col>
      <xdr:colOff>528638</xdr:colOff>
      <xdr:row>144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25944A2-C449-4C5D-9808-5E485EC8C238}"/>
            </a:ext>
          </a:extLst>
        </xdr:cNvPr>
        <xdr:cNvSpPr txBox="1"/>
      </xdr:nvSpPr>
      <xdr:spPr>
        <a:xfrm>
          <a:off x="15582900" y="34709100"/>
          <a:ext cx="7996238" cy="1647825"/>
        </a:xfrm>
        <a:prstGeom prst="rect">
          <a:avLst/>
        </a:prstGeom>
        <a:solidFill>
          <a:srgbClr val="FF00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3000"/>
            <a:t>These VIFs</a:t>
          </a:r>
          <a:r>
            <a:rPr kumimoji="1" lang="en-US" altLang="ja-JP" sz="3000" baseline="0"/>
            <a:t> EXCLUDE Driving Acc/Dist and Prox to Hole</a:t>
          </a:r>
          <a:endParaRPr kumimoji="1" lang="ja-JP" altLang="en-US" sz="3000"/>
        </a:p>
      </xdr:txBody>
    </xdr:sp>
    <xdr:clientData/>
  </xdr:twoCellAnchor>
  <xdr:twoCellAnchor>
    <xdr:from>
      <xdr:col>24</xdr:col>
      <xdr:colOff>457200</xdr:colOff>
      <xdr:row>167</xdr:row>
      <xdr:rowOff>76200</xdr:rowOff>
    </xdr:from>
    <xdr:to>
      <xdr:col>31</xdr:col>
      <xdr:colOff>566738</xdr:colOff>
      <xdr:row>174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818D41D-B759-43E7-B056-32FFE18F353C}"/>
            </a:ext>
          </a:extLst>
        </xdr:cNvPr>
        <xdr:cNvSpPr txBox="1"/>
      </xdr:nvSpPr>
      <xdr:spPr>
        <a:xfrm>
          <a:off x="29832300" y="41986200"/>
          <a:ext cx="7996238" cy="1647825"/>
        </a:xfrm>
        <a:prstGeom prst="rect">
          <a:avLst/>
        </a:prstGeom>
        <a:solidFill>
          <a:srgbClr val="FF00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3000"/>
            <a:t>Same</a:t>
          </a:r>
          <a:r>
            <a:rPr kumimoji="1" lang="en-US" altLang="ja-JP" sz="3000" baseline="0"/>
            <a:t> prior test but now includes SG:AVG Stat</a:t>
          </a:r>
          <a:endParaRPr kumimoji="1" lang="ja-JP" altLang="en-US" sz="3000"/>
        </a:p>
      </xdr:txBody>
    </xdr:sp>
    <xdr:clientData/>
  </xdr:twoCellAnchor>
  <xdr:oneCellAnchor>
    <xdr:from>
      <xdr:col>5</xdr:col>
      <xdr:colOff>114300</xdr:colOff>
      <xdr:row>2</xdr:row>
      <xdr:rowOff>38100</xdr:rowOff>
    </xdr:from>
    <xdr:ext cx="3657600" cy="1782924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9C20B65-5440-4704-B6BF-294CC52D74F1}"/>
            </a:ext>
          </a:extLst>
        </xdr:cNvPr>
        <xdr:cNvSpPr/>
      </xdr:nvSpPr>
      <xdr:spPr>
        <a:xfrm>
          <a:off x="4762500" y="571500"/>
          <a:ext cx="3657600" cy="1782924"/>
        </a:xfrm>
        <a:prstGeom prst="rect">
          <a:avLst/>
        </a:prstGeom>
        <a:solidFill>
          <a:srgbClr val="FF0066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VIF Test 1</a:t>
          </a:r>
        </a:p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Column</a:t>
          </a:r>
        </a:p>
      </xdr:txBody>
    </xdr:sp>
    <xdr:clientData/>
  </xdr:oneCellAnchor>
  <xdr:oneCellAnchor>
    <xdr:from>
      <xdr:col>11</xdr:col>
      <xdr:colOff>228600</xdr:colOff>
      <xdr:row>27</xdr:row>
      <xdr:rowOff>0</xdr:rowOff>
    </xdr:from>
    <xdr:ext cx="3810000" cy="1782924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8E06071-D032-4CC6-80EA-EB136E8300DC}"/>
            </a:ext>
          </a:extLst>
        </xdr:cNvPr>
        <xdr:cNvSpPr/>
      </xdr:nvSpPr>
      <xdr:spPr>
        <a:xfrm>
          <a:off x="10020300" y="6629400"/>
          <a:ext cx="3810000" cy="1782924"/>
        </a:xfrm>
        <a:prstGeom prst="rect">
          <a:avLst/>
        </a:prstGeom>
        <a:solidFill>
          <a:srgbClr val="FF0066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VIF Test 2</a:t>
          </a:r>
        </a:p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Column</a:t>
          </a:r>
        </a:p>
      </xdr:txBody>
    </xdr:sp>
    <xdr:clientData/>
  </xdr:oneCellAnchor>
  <xdr:oneCellAnchor>
    <xdr:from>
      <xdr:col>22</xdr:col>
      <xdr:colOff>304800</xdr:colOff>
      <xdr:row>25</xdr:row>
      <xdr:rowOff>152400</xdr:rowOff>
    </xdr:from>
    <xdr:ext cx="2438400" cy="2667000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B74F93A-54A6-4006-BF96-392EA505560C}"/>
            </a:ext>
          </a:extLst>
        </xdr:cNvPr>
        <xdr:cNvSpPr/>
      </xdr:nvSpPr>
      <xdr:spPr>
        <a:xfrm>
          <a:off x="26860500" y="6248400"/>
          <a:ext cx="2438400" cy="2667000"/>
        </a:xfrm>
        <a:prstGeom prst="rect">
          <a:avLst/>
        </a:prstGeom>
        <a:solidFill>
          <a:srgbClr val="FF0066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VIF Test 3</a:t>
          </a:r>
        </a:p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Column</a:t>
          </a:r>
        </a:p>
      </xdr:txBody>
    </xdr:sp>
    <xdr:clientData/>
  </xdr:oneCellAnchor>
  <xdr:oneCellAnchor>
    <xdr:from>
      <xdr:col>6</xdr:col>
      <xdr:colOff>593995</xdr:colOff>
      <xdr:row>11</xdr:row>
      <xdr:rowOff>190500</xdr:rowOff>
    </xdr:from>
    <xdr:ext cx="3280065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BFD1731-0CF8-4A61-ADE9-EC9EEB131369}"/>
            </a:ext>
          </a:extLst>
        </xdr:cNvPr>
        <xdr:cNvSpPr/>
      </xdr:nvSpPr>
      <xdr:spPr>
        <a:xfrm>
          <a:off x="5927995" y="2895600"/>
          <a:ext cx="32800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Set 1</a:t>
          </a:r>
        </a:p>
      </xdr:txBody>
    </xdr:sp>
    <xdr:clientData/>
  </xdr:oneCellAnchor>
  <xdr:oneCellAnchor>
    <xdr:from>
      <xdr:col>11</xdr:col>
      <xdr:colOff>708295</xdr:colOff>
      <xdr:row>48</xdr:row>
      <xdr:rowOff>228600</xdr:rowOff>
    </xdr:from>
    <xdr:ext cx="3280065" cy="93762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858BC1B-D411-4B88-852B-078CB6E93941}"/>
            </a:ext>
          </a:extLst>
        </xdr:cNvPr>
        <xdr:cNvSpPr/>
      </xdr:nvSpPr>
      <xdr:spPr>
        <a:xfrm>
          <a:off x="10499995" y="12001500"/>
          <a:ext cx="32800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Set 2</a:t>
          </a:r>
        </a:p>
      </xdr:txBody>
    </xdr:sp>
    <xdr:clientData/>
  </xdr:oneCellAnchor>
  <xdr:oneCellAnchor>
    <xdr:from>
      <xdr:col>33</xdr:col>
      <xdr:colOff>365395</xdr:colOff>
      <xdr:row>28</xdr:row>
      <xdr:rowOff>76200</xdr:rowOff>
    </xdr:from>
    <xdr:ext cx="3280065" cy="937629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FE948DA-83FC-4A0A-BDF7-9E0DE264890B}"/>
            </a:ext>
          </a:extLst>
        </xdr:cNvPr>
        <xdr:cNvSpPr/>
      </xdr:nvSpPr>
      <xdr:spPr>
        <a:xfrm>
          <a:off x="39570295" y="6972300"/>
          <a:ext cx="32800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Set</a:t>
          </a:r>
          <a:r>
            <a:rPr lang="en-US" altLang="ja-JP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3</a:t>
          </a:r>
          <a:endParaRPr lang="en-US" altLang="ja-JP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85725</xdr:rowOff>
    </xdr:from>
    <xdr:to>
      <xdr:col>7</xdr:col>
      <xdr:colOff>76200</xdr:colOff>
      <xdr:row>10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F64168-FEFF-4C23-8134-19EAF3F9C084}"/>
            </a:ext>
          </a:extLst>
        </xdr:cNvPr>
        <xdr:cNvSpPr txBox="1"/>
      </xdr:nvSpPr>
      <xdr:spPr>
        <a:xfrm>
          <a:off x="3790950" y="333375"/>
          <a:ext cx="474345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This is First Iteration:</a:t>
          </a:r>
        </a:p>
        <a:p>
          <a:pPr algn="ctr"/>
          <a:r>
            <a:rPr kumimoji="1" lang="en-US" altLang="ja-JP" sz="1100"/>
            <a:t>Using</a:t>
          </a:r>
          <a:r>
            <a:rPr kumimoji="1" lang="en-US" altLang="ja-JP" sz="1100" baseline="0"/>
            <a:t> all 8 variales</a:t>
          </a:r>
        </a:p>
        <a:p>
          <a:pPr algn="ctr"/>
          <a:endParaRPr kumimoji="1" lang="en-US" altLang="ja-JP" sz="1100" baseline="0"/>
        </a:p>
        <a:p>
          <a:pPr algn="ctr"/>
          <a:endParaRPr kumimoji="1" lang="en-US" altLang="ja-JP" sz="1100" baseline="0"/>
        </a:p>
        <a:p>
          <a:pPr algn="r"/>
          <a:r>
            <a:rPr kumimoji="1" lang="en-US" altLang="ja-JP" sz="1100" baseline="0"/>
            <a:t>Notice Scoring Statistic has the lowest P-Value; indicates highest correlation</a:t>
          </a:r>
        </a:p>
      </xdr:txBody>
    </xdr:sp>
    <xdr:clientData/>
  </xdr:twoCellAnchor>
  <xdr:twoCellAnchor>
    <xdr:from>
      <xdr:col>3</xdr:col>
      <xdr:colOff>0</xdr:colOff>
      <xdr:row>27</xdr:row>
      <xdr:rowOff>114300</xdr:rowOff>
    </xdr:from>
    <xdr:to>
      <xdr:col>7</xdr:col>
      <xdr:colOff>0</xdr:colOff>
      <xdr:row>35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93693A-6466-4EE1-91A6-23E4CB64DA28}"/>
            </a:ext>
          </a:extLst>
        </xdr:cNvPr>
        <xdr:cNvSpPr txBox="1"/>
      </xdr:nvSpPr>
      <xdr:spPr>
        <a:xfrm>
          <a:off x="3781425" y="6619875"/>
          <a:ext cx="4676775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Second Iteration:</a:t>
          </a:r>
        </a:p>
        <a:p>
          <a:pPr algn="ctr"/>
          <a:r>
            <a:rPr kumimoji="1" lang="en-US" altLang="ja-JP" sz="1100"/>
            <a:t>This</a:t>
          </a:r>
          <a:r>
            <a:rPr kumimoji="1" lang="en-US" altLang="ja-JP" sz="1100" baseline="0"/>
            <a:t> is using ONLY Scoring as a Independent Statistic</a:t>
          </a:r>
        </a:p>
        <a:p>
          <a:pPr algn="ctr"/>
          <a:endParaRPr kumimoji="1" lang="en-US" altLang="ja-JP" sz="1100" baseline="0"/>
        </a:p>
        <a:p>
          <a:pPr algn="ctr"/>
          <a:endParaRPr kumimoji="1" lang="en-US" altLang="ja-JP" sz="1100" baseline="0"/>
        </a:p>
        <a:p>
          <a:pPr algn="r"/>
          <a:r>
            <a:rPr kumimoji="1" lang="en-US" altLang="ja-JP" sz="1100" baseline="0"/>
            <a:t>Notice the extremely low P-Value; So we are on the right track</a:t>
          </a:r>
        </a:p>
        <a:p>
          <a:pPr algn="r"/>
          <a:r>
            <a:rPr kumimoji="1" lang="en-US" altLang="ja-JP" sz="1100" baseline="0"/>
            <a:t>[Lets now run the model to See how the other variables correlate to scoring]</a:t>
          </a:r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47</xdr:row>
      <xdr:rowOff>0</xdr:rowOff>
    </xdr:from>
    <xdr:to>
      <xdr:col>7</xdr:col>
      <xdr:colOff>390525</xdr:colOff>
      <xdr:row>54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11E2DA-73AE-4994-92B8-1504ECC9393D}"/>
            </a:ext>
          </a:extLst>
        </xdr:cNvPr>
        <xdr:cNvSpPr txBox="1"/>
      </xdr:nvSpPr>
      <xdr:spPr>
        <a:xfrm>
          <a:off x="3857625" y="11334750"/>
          <a:ext cx="49911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Third</a:t>
          </a:r>
          <a:r>
            <a:rPr kumimoji="1" lang="en-US" altLang="ja-JP" sz="1100" baseline="0"/>
            <a:t> Iteration:</a:t>
          </a:r>
        </a:p>
        <a:p>
          <a:pPr algn="ctr"/>
          <a:r>
            <a:rPr kumimoji="1" lang="en-US" altLang="ja-JP" sz="1100" baseline="0"/>
            <a:t>STRONG Correlation Between These Stats and 'Scoring' being the baseline</a:t>
          </a:r>
        </a:p>
        <a:p>
          <a:pPr algn="ctr"/>
          <a:r>
            <a:rPr kumimoji="1" lang="en-US" altLang="ja-JP" sz="1100" baseline="0"/>
            <a:t>Let's Reduce the Model to the Highlighted P-Value Variables</a:t>
          </a:r>
        </a:p>
        <a:p>
          <a:pPr algn="ctr"/>
          <a:endParaRPr kumimoji="1" lang="en-US" altLang="ja-JP" sz="1100" baseline="0"/>
        </a:p>
        <a:p>
          <a:pPr algn="r"/>
          <a:r>
            <a:rPr kumimoji="1" lang="en-US" altLang="ja-JP" sz="1100" baseline="0"/>
            <a:t>Notice The Errors of Correlation from the SG Stats</a:t>
          </a:r>
        </a:p>
        <a:p>
          <a:pPr algn="r"/>
          <a:r>
            <a:rPr kumimoji="1" lang="en-US" altLang="ja-JP" sz="1100" baseline="0"/>
            <a:t>Makes Sense Considering the 'SG:AVG'</a:t>
          </a:r>
        </a:p>
        <a:p>
          <a:pPr algn="r"/>
          <a:r>
            <a:rPr kumimoji="1" lang="en-US" altLang="ja-JP" sz="1100" baseline="0"/>
            <a:t>is comprised of the others</a:t>
          </a:r>
        </a:p>
        <a:p>
          <a:pPr algn="r"/>
          <a:endParaRPr kumimoji="1" lang="en-US" altLang="ja-JP" sz="1100" baseline="0"/>
        </a:p>
        <a:p>
          <a:pPr algn="ctr"/>
          <a:r>
            <a:rPr kumimoji="1" lang="en-US" altLang="ja-JP" sz="1100" baseline="0"/>
            <a:t>'SG:AVG' = SG:OTT + SG:APR + SG:ARG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72</xdr:row>
      <xdr:rowOff>0</xdr:rowOff>
    </xdr:from>
    <xdr:to>
      <xdr:col>8</xdr:col>
      <xdr:colOff>9525</xdr:colOff>
      <xdr:row>79</xdr:row>
      <xdr:rowOff>228600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67C2DB-AF41-4BC4-89ED-683E8497554F}"/>
            </a:ext>
          </a:extLst>
        </xdr:cNvPr>
        <xdr:cNvSpPr txBox="1"/>
      </xdr:nvSpPr>
      <xdr:spPr>
        <a:xfrm>
          <a:off x="3800475" y="17354550"/>
          <a:ext cx="5953125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Fourth Iteration:</a:t>
          </a:r>
        </a:p>
        <a:p>
          <a:pPr algn="ctr"/>
          <a:r>
            <a:rPr kumimoji="1" lang="en-US" altLang="ja-JP" sz="1100"/>
            <a:t>'SG:AVG'</a:t>
          </a:r>
          <a:r>
            <a:rPr kumimoji="1" lang="en-US" altLang="ja-JP" sz="1100" baseline="0"/>
            <a:t> Statistic Shows a little more instability as a Statistic relative to Score</a:t>
          </a:r>
        </a:p>
        <a:p>
          <a:pPr algn="ctr"/>
          <a:r>
            <a:rPr kumimoji="1" lang="en-US" altLang="ja-JP" sz="1100" baseline="0"/>
            <a:t>Lets see what a Model Looks like w/o it</a:t>
          </a:r>
          <a:endParaRPr kumimoji="1" lang="ja-JP" altLang="en-US" sz="1100"/>
        </a:p>
      </xdr:txBody>
    </xdr:sp>
    <xdr:clientData/>
  </xdr:twoCellAnchor>
  <xdr:twoCellAnchor>
    <xdr:from>
      <xdr:col>3</xdr:col>
      <xdr:colOff>390525</xdr:colOff>
      <xdr:row>94</xdr:row>
      <xdr:rowOff>0</xdr:rowOff>
    </xdr:from>
    <xdr:to>
      <xdr:col>7</xdr:col>
      <xdr:colOff>1200150</xdr:colOff>
      <xdr:row>102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D2E3C8-17D1-4783-9E2B-B71B5781BB6F}"/>
            </a:ext>
          </a:extLst>
        </xdr:cNvPr>
        <xdr:cNvSpPr txBox="1"/>
      </xdr:nvSpPr>
      <xdr:spPr>
        <a:xfrm>
          <a:off x="4171950" y="22659975"/>
          <a:ext cx="5486400" cy="21145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Fifth Iteration:</a:t>
          </a:r>
        </a:p>
        <a:p>
          <a:pPr algn="ctr"/>
          <a:r>
            <a:rPr kumimoji="1" lang="en-US" altLang="ja-JP" sz="1100"/>
            <a:t>HUGE</a:t>
          </a:r>
          <a:r>
            <a:rPr kumimoji="1" lang="en-US" altLang="ja-JP" sz="1100" baseline="0"/>
            <a:t> Correlation between These Stats and Scoring</a:t>
          </a:r>
        </a:p>
        <a:p>
          <a:pPr algn="ctr"/>
          <a:r>
            <a:rPr kumimoji="1" lang="en-US" altLang="ja-JP" sz="1100" baseline="0"/>
            <a:t>This is indicating Scoring is an umbrella stat and these stats comprise it</a:t>
          </a:r>
        </a:p>
        <a:p>
          <a:pPr algn="ctr"/>
          <a:endParaRPr kumimoji="1" lang="en-US" altLang="ja-JP" sz="1100" baseline="0"/>
        </a:p>
        <a:p>
          <a:pPr algn="ctr"/>
          <a:endParaRPr kumimoji="1" lang="en-US" altLang="ja-JP" sz="1100" baseline="0"/>
        </a:p>
        <a:p>
          <a:pPr algn="r"/>
          <a:r>
            <a:rPr kumimoji="1" lang="en-US" altLang="ja-JP" sz="1100" baseline="0"/>
            <a:t>Notice:</a:t>
          </a:r>
        </a:p>
        <a:p>
          <a:pPr algn="r"/>
          <a:r>
            <a:rPr kumimoji="1" lang="en-US" altLang="ja-JP" sz="1100" baseline="0"/>
            <a:t>R Value is slightly smaller than the previous model, but the P-Values are smaller here.</a:t>
          </a:r>
        </a:p>
        <a:p>
          <a:pPr algn="r"/>
          <a:r>
            <a:rPr kumimoji="1" lang="en-US" altLang="ja-JP" sz="1100" baseline="0"/>
            <a:t>Indicates this model is more stable.</a:t>
          </a:r>
        </a:p>
        <a:p>
          <a:pPr algn="r"/>
          <a:r>
            <a:rPr kumimoji="1" lang="en-US" altLang="ja-JP" sz="1100" baseline="0"/>
            <a:t>Lets' see what these stats and 'Scoring' do when we look back at our Original baseline</a:t>
          </a:r>
        </a:p>
      </xdr:txBody>
    </xdr:sp>
    <xdr:clientData/>
  </xdr:twoCellAnchor>
  <xdr:twoCellAnchor>
    <xdr:from>
      <xdr:col>3</xdr:col>
      <xdr:colOff>57150</xdr:colOff>
      <xdr:row>115</xdr:row>
      <xdr:rowOff>0</xdr:rowOff>
    </xdr:from>
    <xdr:to>
      <xdr:col>8</xdr:col>
      <xdr:colOff>47625</xdr:colOff>
      <xdr:row>123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004B6BE-4E97-4BCF-A945-8DB616465848}"/>
            </a:ext>
          </a:extLst>
        </xdr:cNvPr>
        <xdr:cNvSpPr txBox="1"/>
      </xdr:nvSpPr>
      <xdr:spPr>
        <a:xfrm>
          <a:off x="3838575" y="27727275"/>
          <a:ext cx="595312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Sixth Iteration:</a:t>
          </a:r>
        </a:p>
        <a:p>
          <a:pPr algn="ctr"/>
          <a:r>
            <a:rPr kumimoji="1" lang="en-US" altLang="ja-JP" sz="1100"/>
            <a:t>As</a:t>
          </a:r>
          <a:r>
            <a:rPr kumimoji="1" lang="en-US" altLang="ja-JP" sz="1100" baseline="0"/>
            <a:t> we can see, the correlation between these stats and 'Top 10 Finishes' is very weak;</a:t>
          </a:r>
        </a:p>
        <a:p>
          <a:pPr algn="ctr"/>
          <a:r>
            <a:rPr kumimoji="1" lang="en-US" altLang="ja-JP" sz="1100" baseline="0"/>
            <a:t>Well, a better way of saying it is that only 65% of what we have here explains the formula for getting 'Top 10 finishes' on the PGA Tour. We know this because our Regression's Significance value is less than 0.15</a:t>
          </a:r>
        </a:p>
        <a:p>
          <a:pPr algn="ctr"/>
          <a:endParaRPr kumimoji="1" lang="en-US" altLang="ja-JP" sz="1100" baseline="0"/>
        </a:p>
        <a:p>
          <a:pPr algn="ctr"/>
          <a:r>
            <a:rPr kumimoji="1" lang="en-US" altLang="ja-JP" sz="1100" baseline="0"/>
            <a:t>If this is the case, we may need to add a few more variables of the same nature to see if this number can be increased.</a:t>
          </a:r>
          <a:endParaRPr kumimoji="1" lang="ja-JP" altLang="en-US" sz="1100"/>
        </a:p>
      </xdr:txBody>
    </xdr:sp>
    <xdr:clientData/>
  </xdr:twoCellAnchor>
  <xdr:twoCellAnchor>
    <xdr:from>
      <xdr:col>8</xdr:col>
      <xdr:colOff>284389</xdr:colOff>
      <xdr:row>114</xdr:row>
      <xdr:rowOff>204107</xdr:rowOff>
    </xdr:from>
    <xdr:to>
      <xdr:col>9</xdr:col>
      <xdr:colOff>979714</xdr:colOff>
      <xdr:row>119</xdr:row>
      <xdr:rowOff>178254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E28984-AECE-42A4-B9E0-3C287B3A01BE}"/>
            </a:ext>
          </a:extLst>
        </xdr:cNvPr>
        <xdr:cNvSpPr txBox="1"/>
      </xdr:nvSpPr>
      <xdr:spPr>
        <a:xfrm>
          <a:off x="10027103" y="28125964"/>
          <a:ext cx="2001611" cy="119879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Thinking about adding:</a:t>
          </a:r>
        </a:p>
        <a:p>
          <a:pPr algn="ctr"/>
          <a:r>
            <a:rPr kumimoji="1" lang="en-US" altLang="ja-JP" sz="1100"/>
            <a:t>Driving</a:t>
          </a:r>
          <a:r>
            <a:rPr kumimoji="1" lang="en-US" altLang="ja-JP" sz="1100" baseline="0"/>
            <a:t> Accuracy, Proximity to the Hole (APR), Sand Save Percentage</a:t>
          </a:r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136</xdr:row>
      <xdr:rowOff>190500</xdr:rowOff>
    </xdr:from>
    <xdr:to>
      <xdr:col>8</xdr:col>
      <xdr:colOff>247650</xdr:colOff>
      <xdr:row>145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1C736C3-BB15-4F62-AF72-57D8362427DA}"/>
            </a:ext>
          </a:extLst>
        </xdr:cNvPr>
        <xdr:cNvSpPr txBox="1"/>
      </xdr:nvSpPr>
      <xdr:spPr>
        <a:xfrm>
          <a:off x="3952875" y="32985075"/>
          <a:ext cx="603885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Seventh</a:t>
          </a:r>
          <a:r>
            <a:rPr kumimoji="1" lang="en-US" altLang="ja-JP" sz="1100" baseline="0"/>
            <a:t> Iteration:</a:t>
          </a:r>
        </a:p>
        <a:p>
          <a:pPr algn="ctr"/>
          <a:r>
            <a:rPr kumimoji="1" lang="en-US" altLang="ja-JP" sz="1100" baseline="0"/>
            <a:t>The model assumption here is that the 'SG:AVG' stat correlates to 'Scoring';</a:t>
          </a:r>
        </a:p>
        <a:p>
          <a:pPr algn="ctr"/>
          <a:r>
            <a:rPr kumimoji="1" lang="en-US" altLang="ja-JP" sz="1100" baseline="0"/>
            <a:t>Although the R-Squared Regression says this only accounts for 65% of the formula, it may be a good lead for later on.</a:t>
          </a:r>
        </a:p>
        <a:p>
          <a:pPr algn="ctr"/>
          <a:endParaRPr kumimoji="1" lang="en-US" altLang="ja-JP" sz="1100" baseline="0"/>
        </a:p>
        <a:p>
          <a:pPr algn="ctr"/>
          <a:r>
            <a:rPr kumimoji="1" lang="en-US" altLang="ja-JP" sz="1100" baseline="0"/>
            <a:t>Notice: This was only to see if there was any relationship.  This is a good indicator and the argument does make sense since in the 8th Iteration we see how SG:APR/SG:ARG/SG:OTT are an agregated to get SG:AVG (aka SG:Total)</a:t>
          </a:r>
        </a:p>
      </xdr:txBody>
    </xdr:sp>
    <xdr:clientData/>
  </xdr:twoCellAnchor>
  <xdr:twoCellAnchor>
    <xdr:from>
      <xdr:col>3</xdr:col>
      <xdr:colOff>171450</xdr:colOff>
      <xdr:row>156</xdr:row>
      <xdr:rowOff>0</xdr:rowOff>
    </xdr:from>
    <xdr:to>
      <xdr:col>7</xdr:col>
      <xdr:colOff>0</xdr:colOff>
      <xdr:row>163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F5570DD-AAD4-4DA2-8762-C86FB61D7AA1}"/>
            </a:ext>
          </a:extLst>
        </xdr:cNvPr>
        <xdr:cNvSpPr txBox="1"/>
      </xdr:nvSpPr>
      <xdr:spPr>
        <a:xfrm>
          <a:off x="3952875" y="37623750"/>
          <a:ext cx="450532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Eigth</a:t>
          </a:r>
          <a:r>
            <a:rPr kumimoji="1" lang="en-US" altLang="ja-JP" sz="1100" baseline="0"/>
            <a:t> Iteration:</a:t>
          </a:r>
        </a:p>
        <a:p>
          <a:pPr algn="ctr"/>
          <a:r>
            <a:rPr kumimoji="1" lang="en-US" altLang="ja-JP" sz="1100"/>
            <a:t>This Iteration</a:t>
          </a:r>
          <a:r>
            <a:rPr kumimoji="1" lang="en-US" altLang="ja-JP" sz="1100" baseline="0"/>
            <a:t> is here to prove that only SG:AVG is necessary as a stat</a:t>
          </a:r>
          <a:endParaRPr kumimoji="1" lang="ja-JP" altLang="en-US" sz="1100"/>
        </a:p>
      </xdr:txBody>
    </xdr:sp>
    <xdr:clientData/>
  </xdr:twoCellAnchor>
  <xdr:twoCellAnchor>
    <xdr:from>
      <xdr:col>13</xdr:col>
      <xdr:colOff>597477</xdr:colOff>
      <xdr:row>44</xdr:row>
      <xdr:rowOff>214003</xdr:rowOff>
    </xdr:from>
    <xdr:to>
      <xdr:col>17</xdr:col>
      <xdr:colOff>1030432</xdr:colOff>
      <xdr:row>52</xdr:row>
      <xdr:rowOff>173182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35CCF9-D23E-4269-9D2B-FFD6DA5514F5}"/>
            </a:ext>
          </a:extLst>
        </xdr:cNvPr>
        <xdr:cNvSpPr txBox="1"/>
      </xdr:nvSpPr>
      <xdr:spPr>
        <a:xfrm>
          <a:off x="20634613" y="10882003"/>
          <a:ext cx="4727864" cy="189881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Using 5th Iteration as Model, we see</a:t>
          </a:r>
          <a:r>
            <a:rPr kumimoji="1" lang="en-US" altLang="ja-JP" sz="1100" baseline="0"/>
            <a:t> a strong correlation between our statistics and our dependent variable 'Scoring'</a:t>
          </a:r>
        </a:p>
        <a:p>
          <a:pPr algn="ctr"/>
          <a:endParaRPr kumimoji="1" lang="en-US" altLang="ja-JP" sz="1100" baseline="0"/>
        </a:p>
        <a:p>
          <a:pPr algn="ctr"/>
          <a:r>
            <a:rPr kumimoji="1" lang="en-US" altLang="ja-JP" sz="1100" b="1" u="sng" baseline="0">
              <a:solidFill>
                <a:sysClr val="windowText" lastClr="000000"/>
              </a:solidFill>
            </a:rPr>
            <a:t>We still need strong evidence to show a relationship between Scoring and Top 10s</a:t>
          </a:r>
        </a:p>
      </xdr:txBody>
    </xdr:sp>
    <xdr:clientData/>
  </xdr:twoCellAnchor>
  <xdr:twoCellAnchor>
    <xdr:from>
      <xdr:col>13</xdr:col>
      <xdr:colOff>475013</xdr:colOff>
      <xdr:row>2</xdr:row>
      <xdr:rowOff>60613</xdr:rowOff>
    </xdr:from>
    <xdr:to>
      <xdr:col>17</xdr:col>
      <xdr:colOff>526967</xdr:colOff>
      <xdr:row>9</xdr:row>
      <xdr:rowOff>183077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95DA2C4-A1FA-4CE4-A245-5FEE1B10EC81}"/>
            </a:ext>
          </a:extLst>
        </xdr:cNvPr>
        <xdr:cNvSpPr txBox="1"/>
      </xdr:nvSpPr>
      <xdr:spPr>
        <a:xfrm>
          <a:off x="20512149" y="545522"/>
          <a:ext cx="4346863" cy="18196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Iteration 9:</a:t>
          </a:r>
        </a:p>
        <a:p>
          <a:pPr algn="ctr"/>
          <a:r>
            <a:rPr kumimoji="1" lang="en-US" altLang="ja-JP" sz="1100"/>
            <a:t>Attempting to find relationship between Top 10s and Other</a:t>
          </a:r>
          <a:r>
            <a:rPr kumimoji="1" lang="en-US" altLang="ja-JP" sz="1100" baseline="0"/>
            <a:t> Tour Stats</a:t>
          </a:r>
        </a:p>
        <a:p>
          <a:pPr algn="ctr"/>
          <a:r>
            <a:rPr kumimoji="1" lang="en-US" altLang="ja-JP" sz="1100" baseline="0"/>
            <a:t>High p-values indicate instability in this model, even with it having a somewhat low significance p-value and somewhat high r-squared value</a:t>
          </a:r>
          <a:endParaRPr kumimoji="1" lang="ja-JP" altLang="en-US" sz="1100"/>
        </a:p>
      </xdr:txBody>
    </xdr:sp>
    <xdr:clientData/>
  </xdr:twoCellAnchor>
  <xdr:twoCellAnchor>
    <xdr:from>
      <xdr:col>7</xdr:col>
      <xdr:colOff>449035</xdr:colOff>
      <xdr:row>2</xdr:row>
      <xdr:rowOff>68036</xdr:rowOff>
    </xdr:from>
    <xdr:to>
      <xdr:col>9</xdr:col>
      <xdr:colOff>1170214</xdr:colOff>
      <xdr:row>9</xdr:row>
      <xdr:rowOff>231322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D01FE70-11EC-4172-A759-AD950B5B4E92}"/>
            </a:ext>
          </a:extLst>
        </xdr:cNvPr>
        <xdr:cNvSpPr txBox="1"/>
      </xdr:nvSpPr>
      <xdr:spPr>
        <a:xfrm>
          <a:off x="8899071" y="557893"/>
          <a:ext cx="3320143" cy="1877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Golf Stats</a:t>
          </a:r>
          <a:r>
            <a:rPr kumimoji="1" lang="en-US" altLang="ja-JP" sz="4000" baseline="0"/>
            <a:t> (X)vs Top10s (Y)</a:t>
          </a:r>
          <a:endParaRPr kumimoji="1" lang="ja-JP" altLang="en-US" sz="4000"/>
        </a:p>
      </xdr:txBody>
    </xdr:sp>
    <xdr:clientData/>
  </xdr:twoCellAnchor>
  <xdr:twoCellAnchor>
    <xdr:from>
      <xdr:col>7</xdr:col>
      <xdr:colOff>340178</xdr:colOff>
      <xdr:row>29</xdr:row>
      <xdr:rowOff>0</xdr:rowOff>
    </xdr:from>
    <xdr:to>
      <xdr:col>9</xdr:col>
      <xdr:colOff>775607</xdr:colOff>
      <xdr:row>37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705C12A-BFBF-44CA-84DD-50028003EB99}"/>
            </a:ext>
          </a:extLst>
        </xdr:cNvPr>
        <xdr:cNvSpPr txBox="1"/>
      </xdr:nvSpPr>
      <xdr:spPr>
        <a:xfrm>
          <a:off x="8790214" y="7102929"/>
          <a:ext cx="3034393" cy="2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Scoring </a:t>
          </a:r>
          <a:r>
            <a:rPr kumimoji="1" lang="en-US" altLang="ja-JP" sz="4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(X)vs Top10s (Y)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7</xdr:col>
      <xdr:colOff>830035</xdr:colOff>
      <xdr:row>48</xdr:row>
      <xdr:rowOff>163286</xdr:rowOff>
    </xdr:from>
    <xdr:to>
      <xdr:col>9</xdr:col>
      <xdr:colOff>952500</xdr:colOff>
      <xdr:row>58</xdr:row>
      <xdr:rowOff>204107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322052A-B7B6-4DF3-B8E2-F3332ED4D428}"/>
            </a:ext>
          </a:extLst>
        </xdr:cNvPr>
        <xdr:cNvSpPr txBox="1"/>
      </xdr:nvSpPr>
      <xdr:spPr>
        <a:xfrm>
          <a:off x="9280071" y="11919857"/>
          <a:ext cx="2721429" cy="2490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Golf Stats vs Scoring</a:t>
          </a:r>
          <a:endParaRPr kumimoji="1" lang="ja-JP" altLang="en-US" sz="4000"/>
        </a:p>
      </xdr:txBody>
    </xdr:sp>
    <xdr:clientData/>
  </xdr:twoCellAnchor>
  <xdr:twoCellAnchor>
    <xdr:from>
      <xdr:col>8</xdr:col>
      <xdr:colOff>272142</xdr:colOff>
      <xdr:row>72</xdr:row>
      <xdr:rowOff>163286</xdr:rowOff>
    </xdr:from>
    <xdr:to>
      <xdr:col>9</xdr:col>
      <xdr:colOff>1211035</xdr:colOff>
      <xdr:row>81</xdr:row>
      <xdr:rowOff>204107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30C2639-0134-497B-8F65-EA226691A9B2}"/>
            </a:ext>
          </a:extLst>
        </xdr:cNvPr>
        <xdr:cNvSpPr txBox="1"/>
      </xdr:nvSpPr>
      <xdr:spPr>
        <a:xfrm>
          <a:off x="10014856" y="17798143"/>
          <a:ext cx="2245179" cy="2245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Scoring vs</a:t>
          </a:r>
        </a:p>
        <a:p>
          <a:r>
            <a:rPr kumimoji="1" lang="en-US" altLang="ja-JP" sz="4000"/>
            <a:t>Golf</a:t>
          </a:r>
          <a:r>
            <a:rPr kumimoji="1" lang="en-US" altLang="ja-JP" sz="4000" baseline="0"/>
            <a:t> Stats</a:t>
          </a:r>
          <a:endParaRPr kumimoji="1" lang="ja-JP" altLang="en-US" sz="4000"/>
        </a:p>
      </xdr:txBody>
    </xdr:sp>
    <xdr:clientData/>
  </xdr:twoCellAnchor>
  <xdr:twoCellAnchor>
    <xdr:from>
      <xdr:col>7</xdr:col>
      <xdr:colOff>1224643</xdr:colOff>
      <xdr:row>93</xdr:row>
      <xdr:rowOff>163286</xdr:rowOff>
    </xdr:from>
    <xdr:to>
      <xdr:col>9</xdr:col>
      <xdr:colOff>1170214</xdr:colOff>
      <xdr:row>107</xdr:row>
      <xdr:rowOff>13607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D8D6E25-548A-4221-9C05-2315D215DAA1}"/>
            </a:ext>
          </a:extLst>
        </xdr:cNvPr>
        <xdr:cNvSpPr txBox="1"/>
      </xdr:nvSpPr>
      <xdr:spPr>
        <a:xfrm>
          <a:off x="9674679" y="22941643"/>
          <a:ext cx="2544535" cy="3279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Golf Stats vs Scoring</a:t>
          </a:r>
          <a:endParaRPr kumimoji="1" lang="ja-JP" altLang="en-US" sz="4000"/>
        </a:p>
      </xdr:txBody>
    </xdr:sp>
    <xdr:clientData/>
  </xdr:twoCellAnchor>
  <xdr:twoCellAnchor>
    <xdr:from>
      <xdr:col>8</xdr:col>
      <xdr:colOff>408215</xdr:colOff>
      <xdr:row>119</xdr:row>
      <xdr:rowOff>204107</xdr:rowOff>
    </xdr:from>
    <xdr:to>
      <xdr:col>9</xdr:col>
      <xdr:colOff>966107</xdr:colOff>
      <xdr:row>128</xdr:row>
      <xdr:rowOff>122464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0DBAC9-E186-4C87-81EC-F9AD2DAD3F4D}"/>
            </a:ext>
          </a:extLst>
        </xdr:cNvPr>
        <xdr:cNvSpPr txBox="1"/>
      </xdr:nvSpPr>
      <xdr:spPr>
        <a:xfrm>
          <a:off x="10150929" y="29350607"/>
          <a:ext cx="1864178" cy="2122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Golf Stats vs Top10s</a:t>
          </a:r>
          <a:endParaRPr kumimoji="1" lang="ja-JP" altLang="en-US" sz="4000"/>
        </a:p>
      </xdr:txBody>
    </xdr:sp>
    <xdr:clientData/>
  </xdr:twoCellAnchor>
  <xdr:twoCellAnchor>
    <xdr:from>
      <xdr:col>8</xdr:col>
      <xdr:colOff>381000</xdr:colOff>
      <xdr:row>136</xdr:row>
      <xdr:rowOff>204107</xdr:rowOff>
    </xdr:from>
    <xdr:to>
      <xdr:col>9</xdr:col>
      <xdr:colOff>1183821</xdr:colOff>
      <xdr:row>149</xdr:row>
      <xdr:rowOff>163286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7DD0183-4A12-4703-A062-4C5B76EA57B6}"/>
            </a:ext>
          </a:extLst>
        </xdr:cNvPr>
        <xdr:cNvSpPr txBox="1"/>
      </xdr:nvSpPr>
      <xdr:spPr>
        <a:xfrm>
          <a:off x="10123714" y="33514393"/>
          <a:ext cx="2109107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SG vs Scoring </a:t>
          </a:r>
          <a:endParaRPr kumimoji="1" lang="ja-JP" altLang="en-US" sz="4000"/>
        </a:p>
      </xdr:txBody>
    </xdr:sp>
    <xdr:clientData/>
  </xdr:twoCellAnchor>
  <xdr:twoCellAnchor>
    <xdr:from>
      <xdr:col>7</xdr:col>
      <xdr:colOff>598714</xdr:colOff>
      <xdr:row>155</xdr:row>
      <xdr:rowOff>176892</xdr:rowOff>
    </xdr:from>
    <xdr:to>
      <xdr:col>9</xdr:col>
      <xdr:colOff>1102179</xdr:colOff>
      <xdr:row>169</xdr:row>
      <xdr:rowOff>108857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09EB3BF-55EE-4727-A268-1DCC2226FFF8}"/>
            </a:ext>
          </a:extLst>
        </xdr:cNvPr>
        <xdr:cNvSpPr txBox="1"/>
      </xdr:nvSpPr>
      <xdr:spPr>
        <a:xfrm>
          <a:off x="9048750" y="38140821"/>
          <a:ext cx="3102429" cy="3360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SG Stats vs</a:t>
          </a:r>
        </a:p>
        <a:p>
          <a:r>
            <a:rPr kumimoji="1" lang="en-US" altLang="ja-JP" sz="4000"/>
            <a:t>Scoring</a:t>
          </a:r>
          <a:endParaRPr kumimoji="1" lang="ja-JP" altLang="en-US" sz="4000"/>
        </a:p>
      </xdr:txBody>
    </xdr:sp>
    <xdr:clientData/>
  </xdr:twoCellAnchor>
  <xdr:twoCellAnchor>
    <xdr:from>
      <xdr:col>17</xdr:col>
      <xdr:colOff>658092</xdr:colOff>
      <xdr:row>2</xdr:row>
      <xdr:rowOff>17318</xdr:rowOff>
    </xdr:from>
    <xdr:to>
      <xdr:col>19</xdr:col>
      <xdr:colOff>692728</xdr:colOff>
      <xdr:row>11</xdr:row>
      <xdr:rowOff>173182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CBCCAAB-32BF-44FE-8F48-2986EEF41362}"/>
            </a:ext>
          </a:extLst>
        </xdr:cNvPr>
        <xdr:cNvSpPr txBox="1"/>
      </xdr:nvSpPr>
      <xdr:spPr>
        <a:xfrm>
          <a:off x="24990137" y="502227"/>
          <a:ext cx="2199409" cy="2337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Golf Stats</a:t>
          </a:r>
          <a:r>
            <a:rPr kumimoji="1" lang="en-US" altLang="ja-JP" sz="4000" baseline="0"/>
            <a:t> vs Top10s</a:t>
          </a:r>
          <a:endParaRPr kumimoji="1" lang="ja-JP" altLang="en-US" sz="4000"/>
        </a:p>
      </xdr:txBody>
    </xdr:sp>
    <xdr:clientData/>
  </xdr:twoCellAnchor>
  <xdr:twoCellAnchor>
    <xdr:from>
      <xdr:col>18</xdr:col>
      <xdr:colOff>51955</xdr:colOff>
      <xdr:row>44</xdr:row>
      <xdr:rowOff>190499</xdr:rowOff>
    </xdr:from>
    <xdr:to>
      <xdr:col>19</xdr:col>
      <xdr:colOff>848592</xdr:colOff>
      <xdr:row>57</xdr:row>
      <xdr:rowOff>95250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BABBEDD-868B-42D6-B9B5-41C7015FA79D}"/>
            </a:ext>
          </a:extLst>
        </xdr:cNvPr>
        <xdr:cNvSpPr txBox="1"/>
      </xdr:nvSpPr>
      <xdr:spPr>
        <a:xfrm>
          <a:off x="26007580" y="10667999"/>
          <a:ext cx="1892012" cy="3000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Golf Stats </a:t>
          </a:r>
        </a:p>
        <a:p>
          <a:r>
            <a:rPr kumimoji="1" lang="en-US" altLang="ja-JP" sz="4000"/>
            <a:t>vs Scoring</a:t>
          </a:r>
          <a:endParaRPr kumimoji="1" lang="ja-JP" altLang="en-US" sz="4000"/>
        </a:p>
      </xdr:txBody>
    </xdr:sp>
    <xdr:clientData/>
  </xdr:twoCellAnchor>
  <xdr:twoCellAnchor>
    <xdr:from>
      <xdr:col>21</xdr:col>
      <xdr:colOff>69273</xdr:colOff>
      <xdr:row>1</xdr:row>
      <xdr:rowOff>34636</xdr:rowOff>
    </xdr:from>
    <xdr:to>
      <xdr:col>26</xdr:col>
      <xdr:colOff>17318</xdr:colOff>
      <xdr:row>13</xdr:row>
      <xdr:rowOff>51955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62AEEEF-06E4-4AB5-90ED-7999246C40B9}"/>
            </a:ext>
          </a:extLst>
        </xdr:cNvPr>
        <xdr:cNvSpPr txBox="1"/>
      </xdr:nvSpPr>
      <xdr:spPr>
        <a:xfrm>
          <a:off x="28488409" y="277091"/>
          <a:ext cx="3411682" cy="2926773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This model shows the instability</a:t>
          </a:r>
          <a:r>
            <a:rPr kumimoji="1" lang="en-US" altLang="ja-JP" sz="2400" baseline="0"/>
            <a:t> of our variables to predict top10 finishes.</a:t>
          </a:r>
        </a:p>
        <a:p>
          <a:endParaRPr kumimoji="1" lang="en-US" altLang="ja-JP" sz="2400" baseline="0"/>
        </a:p>
        <a:p>
          <a:r>
            <a:rPr kumimoji="1" lang="en-US" altLang="ja-JP" sz="2400" baseline="0"/>
            <a:t>Consider changing definition of consistent on tour?</a:t>
          </a:r>
        </a:p>
      </xdr:txBody>
    </xdr:sp>
    <xdr:clientData/>
  </xdr:twoCellAnchor>
  <xdr:twoCellAnchor>
    <xdr:from>
      <xdr:col>10</xdr:col>
      <xdr:colOff>3351579</xdr:colOff>
      <xdr:row>73</xdr:row>
      <xdr:rowOff>82515</xdr:rowOff>
    </xdr:from>
    <xdr:to>
      <xdr:col>10</xdr:col>
      <xdr:colOff>5222961</xdr:colOff>
      <xdr:row>82</xdr:row>
      <xdr:rowOff>4075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FB32342-C05B-4E5E-A394-C6DBBAE0B70D}"/>
            </a:ext>
          </a:extLst>
        </xdr:cNvPr>
        <xdr:cNvSpPr txBox="1"/>
      </xdr:nvSpPr>
      <xdr:spPr>
        <a:xfrm>
          <a:off x="15699443" y="17781697"/>
          <a:ext cx="1871382" cy="2103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Results of Our Correlation Test for the Variables in the Model Above</a:t>
          </a:r>
        </a:p>
        <a:p>
          <a:endParaRPr kumimoji="1" lang="ja-JP" altLang="en-US" sz="2000"/>
        </a:p>
      </xdr:txBody>
    </xdr:sp>
    <xdr:clientData/>
  </xdr:twoCellAnchor>
  <xdr:twoCellAnchor>
    <xdr:from>
      <xdr:col>20</xdr:col>
      <xdr:colOff>291353</xdr:colOff>
      <xdr:row>70</xdr:row>
      <xdr:rowOff>156882</xdr:rowOff>
    </xdr:from>
    <xdr:to>
      <xdr:col>23</xdr:col>
      <xdr:colOff>156882</xdr:colOff>
      <xdr:row>78</xdr:row>
      <xdr:rowOff>201706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73CD99F-E35B-4DD6-ABEB-4973FF51DE5C}"/>
            </a:ext>
          </a:extLst>
        </xdr:cNvPr>
        <xdr:cNvSpPr txBox="1"/>
      </xdr:nvSpPr>
      <xdr:spPr>
        <a:xfrm>
          <a:off x="27925059" y="16943294"/>
          <a:ext cx="2140323" cy="1938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It is obvious that there is some</a:t>
          </a:r>
          <a:r>
            <a:rPr kumimoji="1" lang="en-US" altLang="ja-JP" sz="1100" baseline="0"/>
            <a:t> relationships between our variables. The question is:</a:t>
          </a:r>
        </a:p>
        <a:p>
          <a:r>
            <a:rPr kumimoji="1" lang="en-US" altLang="ja-JP" sz="1100" baseline="0"/>
            <a:t>if our model is very accurate, how can we explain these correlative relationships?</a:t>
          </a:r>
        </a:p>
        <a:p>
          <a:endParaRPr kumimoji="1" lang="en-US" altLang="ja-JP" sz="1100" baseline="0"/>
        </a:p>
        <a:p>
          <a:r>
            <a:rPr kumimoji="1" lang="en-US" altLang="ja-JP" sz="1100" baseline="0"/>
            <a:t>For that, we need to find the Variance Inflation Values (VIFs) for our model above.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123264</xdr:colOff>
      <xdr:row>59</xdr:row>
      <xdr:rowOff>44824</xdr:rowOff>
    </xdr:from>
    <xdr:to>
      <xdr:col>25</xdr:col>
      <xdr:colOff>324971</xdr:colOff>
      <xdr:row>69</xdr:row>
      <xdr:rowOff>112059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9C412B6-A6F2-49FF-BD77-0CEAE396C293}"/>
            </a:ext>
          </a:extLst>
        </xdr:cNvPr>
        <xdr:cNvSpPr txBox="1"/>
      </xdr:nvSpPr>
      <xdr:spPr>
        <a:xfrm>
          <a:off x="30042970" y="14197853"/>
          <a:ext cx="2252383" cy="2454088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600" b="1"/>
            <a:t>Since our VIF</a:t>
          </a:r>
          <a:r>
            <a:rPr kumimoji="1" lang="en-US" altLang="ja-JP" sz="1600" b="1" baseline="0"/>
            <a:t> values are relatively low (less than 10) we can safely say that (based on our assumption of some colinearity) that our variables are different </a:t>
          </a:r>
          <a:r>
            <a:rPr kumimoji="1" lang="en-US" altLang="ja-JP" sz="1600" b="1" i="1" baseline="0"/>
            <a:t>enough</a:t>
          </a:r>
          <a:r>
            <a:rPr kumimoji="1" lang="en-US" altLang="ja-JP" sz="1600" b="1" baseline="0"/>
            <a:t> to be used in this model.</a:t>
          </a:r>
        </a:p>
      </xdr:txBody>
    </xdr:sp>
    <xdr:clientData/>
  </xdr:twoCellAnchor>
  <xdr:twoCellAnchor>
    <xdr:from>
      <xdr:col>11</xdr:col>
      <xdr:colOff>100853</xdr:colOff>
      <xdr:row>79</xdr:row>
      <xdr:rowOff>212912</xdr:rowOff>
    </xdr:from>
    <xdr:to>
      <xdr:col>13</xdr:col>
      <xdr:colOff>1042147</xdr:colOff>
      <xdr:row>88</xdr:row>
      <xdr:rowOff>224118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3204FCE-5C9A-4066-B31D-B8C4429F3D1E}"/>
            </a:ext>
          </a:extLst>
        </xdr:cNvPr>
        <xdr:cNvSpPr txBox="1"/>
      </xdr:nvSpPr>
      <xdr:spPr>
        <a:xfrm>
          <a:off x="17895794" y="19139647"/>
          <a:ext cx="3171265" cy="2129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600" b="1"/>
        </a:p>
        <a:p>
          <a:pPr algn="ctr"/>
          <a:r>
            <a:rPr kumimoji="1" lang="en-US" altLang="ja-JP" sz="1600" b="1"/>
            <a:t>This</a:t>
          </a:r>
          <a:r>
            <a:rPr kumimoji="1" lang="en-US" altLang="ja-JP" sz="1600" b="1" baseline="0"/>
            <a:t> test is to see if any statistics make up a lot (.40 or more) of another statistic in correlation. If so, why is that the case. More clarity will be established with the VIF value test results (</a:t>
          </a:r>
          <a:r>
            <a:rPr kumimoji="1" lang="en-US" altLang="ja-JP" sz="1600" b="1" baseline="0">
              <a:solidFill>
                <a:srgbClr val="00B0F0"/>
              </a:solidFill>
            </a:rPr>
            <a:t>blue highlight</a:t>
          </a:r>
          <a:r>
            <a:rPr kumimoji="1" lang="en-US" altLang="ja-JP" sz="1600" b="1" baseline="0"/>
            <a:t>).</a:t>
          </a:r>
          <a:endParaRPr kumimoji="1" lang="ja-JP" altLang="en-US" sz="1600" b="1"/>
        </a:p>
      </xdr:txBody>
    </xdr:sp>
    <xdr:clientData/>
  </xdr:twoCellAnchor>
  <xdr:twoCellAnchor>
    <xdr:from>
      <xdr:col>15</xdr:col>
      <xdr:colOff>857250</xdr:colOff>
      <xdr:row>80</xdr:row>
      <xdr:rowOff>214312</xdr:rowOff>
    </xdr:from>
    <xdr:to>
      <xdr:col>19</xdr:col>
      <xdr:colOff>238125</xdr:colOff>
      <xdr:row>90</xdr:row>
      <xdr:rowOff>95250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2667EDD-1568-4924-ABDE-3FF5A91C6EB0}"/>
            </a:ext>
          </a:extLst>
        </xdr:cNvPr>
        <xdr:cNvSpPr txBox="1"/>
      </xdr:nvSpPr>
      <xdr:spPr>
        <a:xfrm>
          <a:off x="23336250" y="19264312"/>
          <a:ext cx="3952875" cy="2262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1"/>
            <a:t>From our Regression Results</a:t>
          </a:r>
          <a:r>
            <a:rPr kumimoji="1" lang="en-US" altLang="ja-JP" sz="2400" b="1" baseline="0"/>
            <a:t> lets Run the Model to see if we get more stable VIF values w/o Driving Acc, Dist, and Prox. to Hole statistics.</a:t>
          </a:r>
          <a:endParaRPr kumimoji="1" lang="ja-JP" altLang="en-US" sz="2400" b="1"/>
        </a:p>
      </xdr:txBody>
    </xdr:sp>
    <xdr:clientData/>
  </xdr:twoCellAnchor>
  <xdr:twoCellAnchor>
    <xdr:from>
      <xdr:col>13</xdr:col>
      <xdr:colOff>829235</xdr:colOff>
      <xdr:row>92</xdr:row>
      <xdr:rowOff>11206</xdr:rowOff>
    </xdr:from>
    <xdr:to>
      <xdr:col>16</xdr:col>
      <xdr:colOff>1075765</xdr:colOff>
      <xdr:row>99</xdr:row>
      <xdr:rowOff>212912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D409D7D-F948-4633-AA60-9218420F363A}"/>
            </a:ext>
          </a:extLst>
        </xdr:cNvPr>
        <xdr:cNvSpPr txBox="1"/>
      </xdr:nvSpPr>
      <xdr:spPr>
        <a:xfrm>
          <a:off x="20854147" y="22019559"/>
          <a:ext cx="4011706" cy="188258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500"/>
            <a:t>Most Precise Model</a:t>
          </a:r>
          <a:r>
            <a:rPr kumimoji="1" lang="en-US" altLang="ja-JP" sz="2500" baseline="0"/>
            <a:t> Results! Low VIF values indicates very low colinearity which is good for </a:t>
          </a:r>
          <a:endParaRPr kumimoji="1" lang="ja-JP" altLang="en-US" sz="2500"/>
        </a:p>
      </xdr:txBody>
    </xdr:sp>
    <xdr:clientData/>
  </xdr:twoCellAnchor>
  <xdr:twoCellAnchor>
    <xdr:from>
      <xdr:col>17</xdr:col>
      <xdr:colOff>78442</xdr:colOff>
      <xdr:row>92</xdr:row>
      <xdr:rowOff>22412</xdr:rowOff>
    </xdr:from>
    <xdr:to>
      <xdr:col>20</xdr:col>
      <xdr:colOff>0</xdr:colOff>
      <xdr:row>100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9FC4C65-FD71-4718-8B8D-4010BCA66569}"/>
            </a:ext>
          </a:extLst>
        </xdr:cNvPr>
        <xdr:cNvSpPr txBox="1"/>
      </xdr:nvSpPr>
      <xdr:spPr>
        <a:xfrm>
          <a:off x="24989118" y="22030765"/>
          <a:ext cx="3227294" cy="1893794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I beleive we should</a:t>
          </a:r>
          <a:r>
            <a:rPr kumimoji="1" lang="en-US" altLang="ja-JP" sz="1800" baseline="0"/>
            <a:t> apply this model to our 2019/2020 Samples and then we should have some pretty solid conclusions from our data! </a:t>
          </a:r>
          <a:endParaRPr kumimoji="1" lang="ja-JP" altLang="en-US" sz="1800"/>
        </a:p>
      </xdr:txBody>
    </xdr:sp>
    <xdr:clientData/>
  </xdr:twoCellAnchor>
  <xdr:twoCellAnchor>
    <xdr:from>
      <xdr:col>13</xdr:col>
      <xdr:colOff>421822</xdr:colOff>
      <xdr:row>115</xdr:row>
      <xdr:rowOff>13607</xdr:rowOff>
    </xdr:from>
    <xdr:to>
      <xdr:col>16</xdr:col>
      <xdr:colOff>979714</xdr:colOff>
      <xdr:row>123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4B309C9-3DAC-4F1A-9E6B-9BBB922D3AAC}"/>
            </a:ext>
          </a:extLst>
        </xdr:cNvPr>
        <xdr:cNvSpPr txBox="1"/>
      </xdr:nvSpPr>
      <xdr:spPr>
        <a:xfrm>
          <a:off x="20451536" y="28180393"/>
          <a:ext cx="4313464" cy="1945821"/>
        </a:xfrm>
        <a:prstGeom prst="rect">
          <a:avLst/>
        </a:prstGeom>
        <a:solidFill>
          <a:srgbClr val="FF00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Although</a:t>
          </a:r>
          <a:r>
            <a:rPr kumimoji="1" lang="en-US" altLang="ja-JP" sz="1800" baseline="0"/>
            <a:t> this is slightly more precise, the SG:AVG Statistic is too colinear w/ our other variables, as hinted to by the high p-value spike in this test and Higher overall VIF values. This model is still good, but not as stable as the previous.</a:t>
          </a:r>
          <a:endParaRPr kumimoji="1" lang="ja-JP" altLang="en-US" sz="1800"/>
        </a:p>
      </xdr:txBody>
    </xdr:sp>
    <xdr:clientData/>
  </xdr:twoCellAnchor>
  <xdr:twoCellAnchor>
    <xdr:from>
      <xdr:col>20</xdr:col>
      <xdr:colOff>112059</xdr:colOff>
      <xdr:row>91</xdr:row>
      <xdr:rowOff>179294</xdr:rowOff>
    </xdr:from>
    <xdr:to>
      <xdr:col>21</xdr:col>
      <xdr:colOff>1087991</xdr:colOff>
      <xdr:row>104</xdr:row>
      <xdr:rowOff>84046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1EA4E58-5738-4F41-9E8E-9C3ACF2448F9}"/>
            </a:ext>
          </a:extLst>
        </xdr:cNvPr>
        <xdr:cNvSpPr txBox="1"/>
      </xdr:nvSpPr>
      <xdr:spPr>
        <a:xfrm>
          <a:off x="28328471" y="21941118"/>
          <a:ext cx="1883608" cy="3031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4000"/>
            <a:t>Golf Stats </a:t>
          </a:r>
        </a:p>
        <a:p>
          <a:r>
            <a:rPr kumimoji="1" lang="en-US" altLang="ja-JP" sz="4000"/>
            <a:t>vs Scoring</a:t>
          </a:r>
          <a:endParaRPr kumimoji="1" lang="ja-JP" altLang="en-US" sz="4000"/>
        </a:p>
      </xdr:txBody>
    </xdr:sp>
    <xdr:clientData/>
  </xdr:twoCellAnchor>
  <xdr:twoCellAnchor>
    <xdr:from>
      <xdr:col>10</xdr:col>
      <xdr:colOff>1095992</xdr:colOff>
      <xdr:row>95</xdr:row>
      <xdr:rowOff>51955</xdr:rowOff>
    </xdr:from>
    <xdr:to>
      <xdr:col>10</xdr:col>
      <xdr:colOff>5211534</xdr:colOff>
      <xdr:row>106</xdr:row>
      <xdr:rowOff>38348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F2DC113-C252-4049-BFB4-0BFD69266143}"/>
            </a:ext>
          </a:extLst>
        </xdr:cNvPr>
        <xdr:cNvSpPr txBox="1"/>
      </xdr:nvSpPr>
      <xdr:spPr>
        <a:xfrm>
          <a:off x="13443856" y="23085137"/>
          <a:ext cx="4115542" cy="2653393"/>
        </a:xfrm>
        <a:prstGeom prst="rect">
          <a:avLst/>
        </a:prstGeom>
        <a:solidFill>
          <a:srgbClr val="FF00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 b="1"/>
            <a:t>Y Intercept is Score in Strokes,</a:t>
          </a:r>
          <a:r>
            <a:rPr kumimoji="1" lang="en-US" altLang="ja-JP" sz="1800" b="1" baseline="0"/>
            <a:t> and the confusing statistic here is 3 PT Avoidance. Its acuallly in the equation adding strokes since its definition is: "the % that you putt 3 or more times on any hole"</a:t>
          </a:r>
        </a:p>
        <a:p>
          <a:pPr algn="ctr"/>
          <a:r>
            <a:rPr kumimoji="1" lang="en-US" altLang="ja-JP" sz="1800" b="1" baseline="0"/>
            <a:t>So naturally, the lower the %, the less strokes gained to the net score for a particular round.</a:t>
          </a:r>
          <a:endParaRPr kumimoji="1" lang="ja-JP" altLang="en-US" sz="1800" b="1"/>
        </a:p>
      </xdr:txBody>
    </xdr:sp>
    <xdr:clientData/>
  </xdr:twoCellAnchor>
  <xdr:oneCellAnchor>
    <xdr:from>
      <xdr:col>0</xdr:col>
      <xdr:colOff>174401</xdr:colOff>
      <xdr:row>0</xdr:row>
      <xdr:rowOff>0</xdr:rowOff>
    </xdr:from>
    <xdr:ext cx="535659" cy="937629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D5565B50-E5EA-442D-9171-44FE12CEC44D}"/>
            </a:ext>
          </a:extLst>
        </xdr:cNvPr>
        <xdr:cNvSpPr/>
      </xdr:nvSpPr>
      <xdr:spPr>
        <a:xfrm>
          <a:off x="174401" y="0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</a:t>
          </a:r>
        </a:p>
      </xdr:txBody>
    </xdr:sp>
    <xdr:clientData/>
  </xdr:oneCellAnchor>
  <xdr:oneCellAnchor>
    <xdr:from>
      <xdr:col>0</xdr:col>
      <xdr:colOff>79277</xdr:colOff>
      <xdr:row>25</xdr:row>
      <xdr:rowOff>190500</xdr:rowOff>
    </xdr:from>
    <xdr:ext cx="535659" cy="937629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DD8941E9-050F-43C4-B5B7-D29219D2F6F8}"/>
            </a:ext>
          </a:extLst>
        </xdr:cNvPr>
        <xdr:cNvSpPr/>
      </xdr:nvSpPr>
      <xdr:spPr>
        <a:xfrm>
          <a:off x="79277" y="625186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</a:t>
          </a:r>
        </a:p>
      </xdr:txBody>
    </xdr:sp>
    <xdr:clientData/>
  </xdr:oneCellAnchor>
  <xdr:oneCellAnchor>
    <xdr:from>
      <xdr:col>0</xdr:col>
      <xdr:colOff>23231</xdr:colOff>
      <xdr:row>45</xdr:row>
      <xdr:rowOff>81642</xdr:rowOff>
    </xdr:from>
    <xdr:ext cx="535659" cy="937629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901A290-3644-4725-9F0C-C9F89F50D978}"/>
            </a:ext>
          </a:extLst>
        </xdr:cNvPr>
        <xdr:cNvSpPr/>
      </xdr:nvSpPr>
      <xdr:spPr>
        <a:xfrm>
          <a:off x="23231" y="1099209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</a:p>
      </xdr:txBody>
    </xdr:sp>
    <xdr:clientData/>
  </xdr:oneCellAnchor>
  <xdr:oneCellAnchor>
    <xdr:from>
      <xdr:col>0</xdr:col>
      <xdr:colOff>93371</xdr:colOff>
      <xdr:row>70</xdr:row>
      <xdr:rowOff>54427</xdr:rowOff>
    </xdr:from>
    <xdr:ext cx="535659" cy="937629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9F75ECF4-5845-445A-871A-83B08B917A07}"/>
            </a:ext>
          </a:extLst>
        </xdr:cNvPr>
        <xdr:cNvSpPr/>
      </xdr:nvSpPr>
      <xdr:spPr>
        <a:xfrm>
          <a:off x="93371" y="17026245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</a:t>
          </a:r>
        </a:p>
      </xdr:txBody>
    </xdr:sp>
    <xdr:clientData/>
  </xdr:oneCellAnchor>
  <xdr:oneCellAnchor>
    <xdr:from>
      <xdr:col>0</xdr:col>
      <xdr:colOff>147312</xdr:colOff>
      <xdr:row>92</xdr:row>
      <xdr:rowOff>13608</xdr:rowOff>
    </xdr:from>
    <xdr:ext cx="535659" cy="937629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D52021AA-04A8-4692-ABE2-C296A92325AF}"/>
            </a:ext>
          </a:extLst>
        </xdr:cNvPr>
        <xdr:cNvSpPr/>
      </xdr:nvSpPr>
      <xdr:spPr>
        <a:xfrm>
          <a:off x="147312" y="22319426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</a:t>
          </a:r>
        </a:p>
      </xdr:txBody>
    </xdr:sp>
    <xdr:clientData/>
  </xdr:oneCellAnchor>
  <xdr:oneCellAnchor>
    <xdr:from>
      <xdr:col>0</xdr:col>
      <xdr:colOff>174526</xdr:colOff>
      <xdr:row>113</xdr:row>
      <xdr:rowOff>-1</xdr:rowOff>
    </xdr:from>
    <xdr:ext cx="535659" cy="937629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664D987-3BEB-4071-9584-8D3FB0ABD60A}"/>
            </a:ext>
          </a:extLst>
        </xdr:cNvPr>
        <xdr:cNvSpPr/>
      </xdr:nvSpPr>
      <xdr:spPr>
        <a:xfrm>
          <a:off x="174526" y="2739736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6</a:t>
          </a:r>
        </a:p>
      </xdr:txBody>
    </xdr:sp>
    <xdr:clientData/>
  </xdr:oneCellAnchor>
  <xdr:oneCellAnchor>
    <xdr:from>
      <xdr:col>0</xdr:col>
      <xdr:colOff>120097</xdr:colOff>
      <xdr:row>134</xdr:row>
      <xdr:rowOff>204107</xdr:rowOff>
    </xdr:from>
    <xdr:ext cx="535659" cy="937629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54193A7-7C45-4C6A-A6DE-941D663523CB}"/>
            </a:ext>
          </a:extLst>
        </xdr:cNvPr>
        <xdr:cNvSpPr/>
      </xdr:nvSpPr>
      <xdr:spPr>
        <a:xfrm>
          <a:off x="120097" y="32693016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7</a:t>
          </a:r>
        </a:p>
      </xdr:txBody>
    </xdr:sp>
    <xdr:clientData/>
  </xdr:oneCellAnchor>
  <xdr:oneCellAnchor>
    <xdr:from>
      <xdr:col>0</xdr:col>
      <xdr:colOff>147312</xdr:colOff>
      <xdr:row>154</xdr:row>
      <xdr:rowOff>13607</xdr:rowOff>
    </xdr:from>
    <xdr:ext cx="535659" cy="937629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56D61C6-FCF2-458B-94DF-E01C1179D515}"/>
            </a:ext>
          </a:extLst>
        </xdr:cNvPr>
        <xdr:cNvSpPr/>
      </xdr:nvSpPr>
      <xdr:spPr>
        <a:xfrm>
          <a:off x="147312" y="3735160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</a:t>
          </a:r>
        </a:p>
      </xdr:txBody>
    </xdr:sp>
    <xdr:clientData/>
  </xdr:oneCellAnchor>
  <xdr:oneCellAnchor>
    <xdr:from>
      <xdr:col>10</xdr:col>
      <xdr:colOff>4998072</xdr:colOff>
      <xdr:row>0</xdr:row>
      <xdr:rowOff>40822</xdr:rowOff>
    </xdr:from>
    <xdr:ext cx="363142" cy="937629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F08213F0-15DF-47A1-A701-C0142E08D256}"/>
            </a:ext>
          </a:extLst>
        </xdr:cNvPr>
        <xdr:cNvSpPr/>
      </xdr:nvSpPr>
      <xdr:spPr>
        <a:xfrm>
          <a:off x="17339751" y="40822"/>
          <a:ext cx="363142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9</a:t>
          </a:r>
        </a:p>
      </xdr:txBody>
    </xdr:sp>
    <xdr:clientData/>
  </xdr:oneCellAnchor>
  <xdr:oneCellAnchor>
    <xdr:from>
      <xdr:col>16</xdr:col>
      <xdr:colOff>1062594</xdr:colOff>
      <xdr:row>54</xdr:row>
      <xdr:rowOff>136071</xdr:rowOff>
    </xdr:from>
    <xdr:ext cx="1238231" cy="937629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812FCD8-06C1-4249-8E13-D0C74989D396}"/>
            </a:ext>
          </a:extLst>
        </xdr:cNvPr>
        <xdr:cNvSpPr/>
      </xdr:nvSpPr>
      <xdr:spPr>
        <a:xfrm>
          <a:off x="24847880" y="13362214"/>
          <a:ext cx="1238231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10</a:t>
          </a:r>
        </a:p>
      </xdr:txBody>
    </xdr:sp>
    <xdr:clientData/>
  </xdr:oneCellAnchor>
  <xdr:oneCellAnchor>
    <xdr:from>
      <xdr:col>19</xdr:col>
      <xdr:colOff>152420</xdr:colOff>
      <xdr:row>71</xdr:row>
      <xdr:rowOff>173181</xdr:rowOff>
    </xdr:from>
    <xdr:ext cx="886654" cy="937629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B9CAB97-56C9-424B-9F6A-646F4AD56299}"/>
            </a:ext>
          </a:extLst>
        </xdr:cNvPr>
        <xdr:cNvSpPr/>
      </xdr:nvSpPr>
      <xdr:spPr>
        <a:xfrm>
          <a:off x="27217027" y="17563110"/>
          <a:ext cx="8866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11</a:t>
          </a:r>
        </a:p>
      </xdr:txBody>
    </xdr:sp>
    <xdr:clientData/>
  </xdr:oneCellAnchor>
  <xdr:oneCellAnchor>
    <xdr:from>
      <xdr:col>17</xdr:col>
      <xdr:colOff>63161</xdr:colOff>
      <xdr:row>101</xdr:row>
      <xdr:rowOff>59086</xdr:rowOff>
    </xdr:from>
    <xdr:ext cx="1168958" cy="937629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94B109B-3C86-49C1-B80B-C7AB7EEE5838}"/>
            </a:ext>
          </a:extLst>
        </xdr:cNvPr>
        <xdr:cNvSpPr/>
      </xdr:nvSpPr>
      <xdr:spPr>
        <a:xfrm>
          <a:off x="24973837" y="24230174"/>
          <a:ext cx="116895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12</a:t>
          </a:r>
        </a:p>
      </xdr:txBody>
    </xdr:sp>
    <xdr:clientData/>
  </xdr:oneCellAnchor>
  <xdr:oneCellAnchor>
    <xdr:from>
      <xdr:col>10</xdr:col>
      <xdr:colOff>4663805</xdr:colOff>
      <xdr:row>112</xdr:row>
      <xdr:rowOff>225137</xdr:rowOff>
    </xdr:from>
    <xdr:ext cx="886653" cy="937629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8E0FD511-FEA0-4273-AF1D-6123EB1B9BFB}"/>
            </a:ext>
          </a:extLst>
        </xdr:cNvPr>
        <xdr:cNvSpPr/>
      </xdr:nvSpPr>
      <xdr:spPr>
        <a:xfrm>
          <a:off x="17011669" y="27380046"/>
          <a:ext cx="8866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13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228600</xdr:rowOff>
    </xdr:from>
    <xdr:to>
      <xdr:col>7</xdr:col>
      <xdr:colOff>733425</xdr:colOff>
      <xdr:row>10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F12FF7-7CED-4F37-A956-456A4A9EAE36}"/>
            </a:ext>
          </a:extLst>
        </xdr:cNvPr>
        <xdr:cNvSpPr txBox="1"/>
      </xdr:nvSpPr>
      <xdr:spPr>
        <a:xfrm>
          <a:off x="4905375" y="476250"/>
          <a:ext cx="5953125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Using</a:t>
          </a:r>
          <a:r>
            <a:rPr kumimoji="1" lang="en-US" altLang="ja-JP" sz="1100" baseline="0"/>
            <a:t> the Most Stable Model from 2018;</a:t>
          </a:r>
        </a:p>
        <a:p>
          <a:pPr algn="ctr"/>
          <a:endParaRPr kumimoji="1" lang="en-US" altLang="ja-JP" sz="1100" baseline="0"/>
        </a:p>
        <a:p>
          <a:pPr algn="ctr"/>
          <a:r>
            <a:rPr kumimoji="1" lang="en-US" altLang="ja-JP" sz="1100" baseline="0"/>
            <a:t>Seems like here it is not as stable;</a:t>
          </a:r>
        </a:p>
        <a:p>
          <a:pPr algn="ctr"/>
          <a:endParaRPr kumimoji="1" lang="en-US" altLang="ja-JP" sz="1100" baseline="0"/>
        </a:p>
        <a:p>
          <a:pPr algn="ctr"/>
          <a:r>
            <a:rPr kumimoji="1" lang="en-US" altLang="ja-JP" sz="1100" baseline="0"/>
            <a:t>However, I do see the models Significance (Sig F)</a:t>
          </a:r>
        </a:p>
      </xdr:txBody>
    </xdr:sp>
    <xdr:clientData/>
  </xdr:twoCellAnchor>
  <xdr:oneCellAnchor>
    <xdr:from>
      <xdr:col>7</xdr:col>
      <xdr:colOff>1175597</xdr:colOff>
      <xdr:row>2</xdr:row>
      <xdr:rowOff>67235</xdr:rowOff>
    </xdr:from>
    <xdr:ext cx="2228752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51D9DA-EB9B-4324-B312-103D44E95CA6}"/>
            </a:ext>
          </a:extLst>
        </xdr:cNvPr>
        <xdr:cNvSpPr/>
      </xdr:nvSpPr>
      <xdr:spPr>
        <a:xfrm>
          <a:off x="11305715" y="549088"/>
          <a:ext cx="22287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1</a:t>
          </a:r>
        </a:p>
      </xdr:txBody>
    </xdr:sp>
    <xdr:clientData/>
  </xdr:oneCellAnchor>
  <xdr:oneCellAnchor>
    <xdr:from>
      <xdr:col>6</xdr:col>
      <xdr:colOff>851647</xdr:colOff>
      <xdr:row>25</xdr:row>
      <xdr:rowOff>224118</xdr:rowOff>
    </xdr:from>
    <xdr:ext cx="2228751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C46B80-CDFC-42F3-A71B-1C69796DFAA1}"/>
            </a:ext>
          </a:extLst>
        </xdr:cNvPr>
        <xdr:cNvSpPr/>
      </xdr:nvSpPr>
      <xdr:spPr>
        <a:xfrm>
          <a:off x="9300882" y="6196853"/>
          <a:ext cx="22287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839982</xdr:colOff>
      <xdr:row>1</xdr:row>
      <xdr:rowOff>133350</xdr:rowOff>
    </xdr:from>
    <xdr:ext cx="222875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92CF05-322D-441C-AA20-0BD5108A9906}"/>
            </a:ext>
          </a:extLst>
        </xdr:cNvPr>
        <xdr:cNvSpPr/>
      </xdr:nvSpPr>
      <xdr:spPr>
        <a:xfrm>
          <a:off x="9221982" y="381000"/>
          <a:ext cx="222875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1</a:t>
          </a:r>
        </a:p>
      </xdr:txBody>
    </xdr:sp>
    <xdr:clientData/>
  </xdr:oneCellAnchor>
  <xdr:oneCellAnchor>
    <xdr:from>
      <xdr:col>4</xdr:col>
      <xdr:colOff>300520</xdr:colOff>
      <xdr:row>26</xdr:row>
      <xdr:rowOff>86591</xdr:rowOff>
    </xdr:from>
    <xdr:ext cx="2228751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4685E3D-BAEA-4566-A25D-7F5125701E6C}"/>
            </a:ext>
          </a:extLst>
        </xdr:cNvPr>
        <xdr:cNvSpPr/>
      </xdr:nvSpPr>
      <xdr:spPr>
        <a:xfrm>
          <a:off x="7210475" y="6390409"/>
          <a:ext cx="22287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 2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219075</xdr:rowOff>
    </xdr:from>
    <xdr:to>
      <xdr:col>8</xdr:col>
      <xdr:colOff>38100</xdr:colOff>
      <xdr:row>8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2E5B87-DB75-4F31-A49A-DC52B6683599}"/>
            </a:ext>
          </a:extLst>
        </xdr:cNvPr>
        <xdr:cNvSpPr txBox="1"/>
      </xdr:nvSpPr>
      <xdr:spPr>
        <a:xfrm>
          <a:off x="2057400" y="933450"/>
          <a:ext cx="346710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Sabon Next LT" panose="020B0502040204020203" pitchFamily="2" charset="0"/>
              <a:cs typeface="Sabon Next LT" panose="020B0502040204020203" pitchFamily="2" charset="0"/>
            </a:rPr>
            <a:t>All Stats are Provided</a:t>
          </a:r>
          <a:r>
            <a:rPr kumimoji="1" lang="en-US" altLang="ja-JP" sz="1100" baseline="0">
              <a:latin typeface="Sabon Next LT" panose="020B0502040204020203" pitchFamily="2" charset="0"/>
              <a:cs typeface="Sabon Next LT" panose="020B0502040204020203" pitchFamily="2" charset="0"/>
            </a:rPr>
            <a:t> Curtosy of</a:t>
          </a:r>
        </a:p>
        <a:p>
          <a:pPr algn="ctr"/>
          <a:r>
            <a:rPr kumimoji="1" lang="en-US" altLang="ja-JP" sz="1100" baseline="0">
              <a:latin typeface="Sabon Next LT" panose="020B0502040204020203" pitchFamily="2" charset="0"/>
              <a:cs typeface="Sabon Next LT" panose="020B0502040204020203" pitchFamily="2" charset="0"/>
            </a:rPr>
            <a:t>PGA Tour Stats</a:t>
          </a:r>
        </a:p>
        <a:p>
          <a:pPr algn="ctr"/>
          <a:r>
            <a:rPr kumimoji="1" lang="en-US" altLang="ja-JP" sz="1100">
              <a:latin typeface="Sabon Next LT" panose="020B0502040204020203" pitchFamily="2" charset="0"/>
              <a:cs typeface="Sabon Next LT" panose="020B0502040204020203" pitchFamily="2" charset="0"/>
            </a:rPr>
            <a:t>https://www.pgatour.com/stats.html</a:t>
          </a:r>
          <a:endParaRPr kumimoji="1" lang="ja-JP" altLang="en-US" sz="1100">
            <a:latin typeface="Sabon Next LT" panose="020B0502040204020203" pitchFamily="2" charset="0"/>
            <a:cs typeface="Sabon Next LT" panose="020B0502040204020203" pitchFamily="2" charset="0"/>
          </a:endParaRPr>
        </a:p>
      </xdr:txBody>
    </xdr:sp>
    <xdr:clientData/>
  </xdr:twoCellAnchor>
  <xdr:twoCellAnchor>
    <xdr:from>
      <xdr:col>3</xdr:col>
      <xdr:colOff>0</xdr:colOff>
      <xdr:row>9</xdr:row>
      <xdr:rowOff>219075</xdr:rowOff>
    </xdr:from>
    <xdr:to>
      <xdr:col>8</xdr:col>
      <xdr:colOff>57150</xdr:colOff>
      <xdr:row>20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52BEE2-3E2C-4F26-AFB5-0F59454F58BC}"/>
            </a:ext>
          </a:extLst>
        </xdr:cNvPr>
        <xdr:cNvSpPr txBox="1"/>
      </xdr:nvSpPr>
      <xdr:spPr>
        <a:xfrm>
          <a:off x="2057400" y="2362200"/>
          <a:ext cx="348615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Other Works Cited:</a:t>
          </a:r>
        </a:p>
        <a:p>
          <a:pPr algn="l"/>
          <a:r>
            <a:rPr kumimoji="1" lang="en-US" altLang="ja-JP" sz="1100"/>
            <a:t>Shot</a:t>
          </a:r>
          <a:r>
            <a:rPr kumimoji="1" lang="en-US" altLang="ja-JP" sz="1100" baseline="0"/>
            <a:t> Link Technology Explained: https://www.pgatour.com/stats/academicdata/shotlink.html</a:t>
          </a:r>
        </a:p>
        <a:p>
          <a:pPr algn="l"/>
          <a:endParaRPr kumimoji="1" lang="en-US" altLang="ja-JP" sz="1100" baseline="0"/>
        </a:p>
        <a:p>
          <a:pPr algn="l"/>
          <a:r>
            <a:rPr kumimoji="1" lang="en-US" altLang="ja-JP" sz="1100"/>
            <a:t>Published Research Referenced:</a:t>
          </a:r>
        </a:p>
        <a:p>
          <a:pPr algn="l"/>
          <a:r>
            <a:rPr kumimoji="1" lang="en-US" altLang="ja-JP" sz="1100"/>
            <a:t>https://www.pgatour.com/stats/shotlinkintelligence/published-research.html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Average Putts Per Round:</a:t>
          </a:r>
        </a:p>
        <a:p>
          <a:pPr algn="l"/>
          <a:r>
            <a:rPr kumimoji="1" lang="en-US" altLang="ja-JP" sz="1100"/>
            <a:t>https://www.golfdigest.com/story/how-many-putts-does-the-average-golfer-make-new-data-shows-you-need-more-time-on-the-practice-greenand-the-range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3107-328A-408C-942F-36B39276E44A}">
  <dimension ref="A1:P148"/>
  <sheetViews>
    <sheetView topLeftCell="A49" zoomScale="70" zoomScaleNormal="70" workbookViewId="0">
      <selection activeCell="A68" sqref="A68"/>
    </sheetView>
  </sheetViews>
  <sheetFormatPr defaultRowHeight="18.75" x14ac:dyDescent="0.4"/>
  <cols>
    <col min="1" max="1" width="40.125" customWidth="1"/>
    <col min="2" max="2" width="38.375" customWidth="1"/>
    <col min="3" max="3" width="37.625" customWidth="1"/>
    <col min="4" max="4" width="23.875" customWidth="1"/>
    <col min="5" max="5" width="22.25" customWidth="1"/>
    <col min="6" max="6" width="24.375" customWidth="1"/>
    <col min="7" max="7" width="22.375" customWidth="1"/>
    <col min="8" max="8" width="17.875" customWidth="1"/>
    <col min="9" max="9" width="17.75" customWidth="1"/>
    <col min="10" max="10" width="18.875" customWidth="1"/>
    <col min="11" max="11" width="17.875" customWidth="1"/>
    <col min="12" max="12" width="18.375" customWidth="1"/>
  </cols>
  <sheetData>
    <row r="1" spans="1:11" x14ac:dyDescent="0.4">
      <c r="A1" s="45" t="s">
        <v>54</v>
      </c>
      <c r="B1" s="10" t="s">
        <v>20</v>
      </c>
      <c r="C1" s="10" t="s">
        <v>61</v>
      </c>
      <c r="D1" s="10" t="s">
        <v>21</v>
      </c>
      <c r="E1" s="10" t="s">
        <v>22</v>
      </c>
      <c r="F1" s="10" t="s">
        <v>24</v>
      </c>
      <c r="G1" s="47" t="s">
        <v>58</v>
      </c>
      <c r="H1" s="47" t="s">
        <v>25</v>
      </c>
      <c r="I1" s="47" t="s">
        <v>26</v>
      </c>
      <c r="J1" s="47" t="s">
        <v>27</v>
      </c>
      <c r="K1" s="53" t="s">
        <v>23</v>
      </c>
    </row>
    <row r="2" spans="1:11" x14ac:dyDescent="0.4">
      <c r="A2" s="49">
        <v>1</v>
      </c>
      <c r="B2" s="50" t="s">
        <v>0</v>
      </c>
      <c r="C2" s="8">
        <v>12</v>
      </c>
      <c r="D2" s="51">
        <v>0.70569999999999999</v>
      </c>
      <c r="E2" s="51">
        <v>0.625</v>
      </c>
      <c r="F2" s="8">
        <v>0.86270000000000002</v>
      </c>
      <c r="G2" s="51">
        <f xml:space="preserve"> SUM(H2:J2)</f>
        <v>1.986</v>
      </c>
      <c r="H2" s="8">
        <v>0.91900000000000004</v>
      </c>
      <c r="I2" s="8">
        <v>0.82899999999999996</v>
      </c>
      <c r="J2" s="8">
        <v>0.23799999999999999</v>
      </c>
      <c r="K2" s="54">
        <v>68.697999999999993</v>
      </c>
    </row>
    <row r="3" spans="1:11" x14ac:dyDescent="0.4">
      <c r="A3" s="49">
        <v>2</v>
      </c>
      <c r="B3" s="50" t="s">
        <v>1</v>
      </c>
      <c r="C3" s="8">
        <v>11</v>
      </c>
      <c r="D3" s="51">
        <v>0.69950000000000001</v>
      </c>
      <c r="E3" s="51">
        <v>0.63029999999999997</v>
      </c>
      <c r="F3" s="8">
        <v>0.92500000000000004</v>
      </c>
      <c r="G3" s="51">
        <f t="shared" ref="G3:G21" si="0" xml:space="preserve"> SUM(H3:J3)</f>
        <v>1.5269999999999999</v>
      </c>
      <c r="H3" s="8">
        <v>0.55100000000000005</v>
      </c>
      <c r="I3" s="8">
        <v>0.52600000000000002</v>
      </c>
      <c r="J3" s="8">
        <v>0.45</v>
      </c>
      <c r="K3" s="54">
        <v>68.992999999999995</v>
      </c>
    </row>
    <row r="4" spans="1:11" x14ac:dyDescent="0.4">
      <c r="A4" s="49">
        <v>3</v>
      </c>
      <c r="B4" s="50" t="s">
        <v>2</v>
      </c>
      <c r="C4" s="8">
        <v>6</v>
      </c>
      <c r="D4" s="51">
        <v>0.68279999999999996</v>
      </c>
      <c r="E4" s="51">
        <v>0.63280000000000003</v>
      </c>
      <c r="F4" s="8">
        <v>0.88370000000000004</v>
      </c>
      <c r="G4" s="51">
        <f t="shared" si="0"/>
        <v>1.052</v>
      </c>
      <c r="H4" s="8">
        <v>0.65800000000000003</v>
      </c>
      <c r="I4" s="8">
        <v>0.23200000000000001</v>
      </c>
      <c r="J4" s="8">
        <v>0.16200000000000001</v>
      </c>
      <c r="K4" s="54">
        <v>69.444000000000003</v>
      </c>
    </row>
    <row r="5" spans="1:11" x14ac:dyDescent="0.4">
      <c r="A5" s="49">
        <v>4</v>
      </c>
      <c r="B5" s="50" t="s">
        <v>3</v>
      </c>
      <c r="C5" s="8">
        <v>10</v>
      </c>
      <c r="D5" s="51">
        <v>0.68769999999999998</v>
      </c>
      <c r="E5" s="51">
        <v>0.62470000000000003</v>
      </c>
      <c r="F5" s="8">
        <v>0.94369999999999998</v>
      </c>
      <c r="G5" s="51">
        <f t="shared" si="0"/>
        <v>1.5629999999999999</v>
      </c>
      <c r="H5" s="8">
        <v>0.40799999999999997</v>
      </c>
      <c r="I5" s="8">
        <v>0.84399999999999997</v>
      </c>
      <c r="J5" s="8">
        <v>0.311</v>
      </c>
      <c r="K5" s="54">
        <v>69.117999999999995</v>
      </c>
    </row>
    <row r="6" spans="1:11" x14ac:dyDescent="0.4">
      <c r="A6" s="49">
        <v>5</v>
      </c>
      <c r="B6" s="50" t="s">
        <v>4</v>
      </c>
      <c r="C6" s="8">
        <v>5</v>
      </c>
      <c r="D6" s="51">
        <v>0.70240000000000002</v>
      </c>
      <c r="E6" s="51">
        <v>0.5867</v>
      </c>
      <c r="F6" s="8">
        <v>0.80489999999999995</v>
      </c>
      <c r="G6" s="51">
        <f t="shared" si="0"/>
        <v>1.6099999999999999</v>
      </c>
      <c r="H6" s="8">
        <v>0.69</v>
      </c>
      <c r="I6" s="8">
        <v>0.59299999999999997</v>
      </c>
      <c r="J6" s="8">
        <v>0.32700000000000001</v>
      </c>
      <c r="K6" s="54">
        <v>69.796999999999997</v>
      </c>
    </row>
    <row r="7" spans="1:11" x14ac:dyDescent="0.4">
      <c r="A7" s="49">
        <v>6</v>
      </c>
      <c r="B7" s="50" t="s">
        <v>5</v>
      </c>
      <c r="C7" s="8">
        <v>7</v>
      </c>
      <c r="D7" s="51">
        <v>0.66300000000000003</v>
      </c>
      <c r="E7" s="51">
        <v>0.62970000000000004</v>
      </c>
      <c r="F7" s="8">
        <v>0.90629999999999999</v>
      </c>
      <c r="G7" s="51">
        <f t="shared" si="0"/>
        <v>1.3520000000000001</v>
      </c>
      <c r="H7" s="8">
        <v>0.76100000000000001</v>
      </c>
      <c r="I7" s="8">
        <v>0.26900000000000002</v>
      </c>
      <c r="J7" s="8">
        <v>0.32200000000000001</v>
      </c>
      <c r="K7" s="54">
        <v>69.302999999999997</v>
      </c>
    </row>
    <row r="8" spans="1:11" x14ac:dyDescent="0.4">
      <c r="A8" s="49">
        <v>7</v>
      </c>
      <c r="B8" s="50" t="s">
        <v>6</v>
      </c>
      <c r="C8" s="8">
        <v>9</v>
      </c>
      <c r="D8" s="51">
        <v>0.69650000000000001</v>
      </c>
      <c r="E8" s="51">
        <v>0.59840000000000004</v>
      </c>
      <c r="F8" s="8">
        <v>0.89470000000000005</v>
      </c>
      <c r="G8" s="51">
        <f t="shared" si="0"/>
        <v>1.212</v>
      </c>
      <c r="H8" s="8">
        <v>0.58599999999999997</v>
      </c>
      <c r="I8" s="8">
        <v>0.55600000000000005</v>
      </c>
      <c r="J8" s="8">
        <v>7.0000000000000007E-2</v>
      </c>
      <c r="K8" s="54">
        <v>69.646000000000001</v>
      </c>
    </row>
    <row r="9" spans="1:11" x14ac:dyDescent="0.4">
      <c r="A9" s="49">
        <v>8</v>
      </c>
      <c r="B9" s="50" t="s">
        <v>7</v>
      </c>
      <c r="C9" s="8">
        <v>5</v>
      </c>
      <c r="D9" s="51">
        <v>0.70120000000000005</v>
      </c>
      <c r="E9" s="51">
        <v>0.57179999999999997</v>
      </c>
      <c r="F9" s="8">
        <v>0.82350000000000001</v>
      </c>
      <c r="G9" s="51">
        <f t="shared" si="0"/>
        <v>1.04</v>
      </c>
      <c r="H9" s="8">
        <v>0.81699999999999995</v>
      </c>
      <c r="I9" s="8">
        <v>4.7E-2</v>
      </c>
      <c r="J9" s="8">
        <v>0.17599999999999999</v>
      </c>
      <c r="K9" s="54">
        <v>69.957999999999998</v>
      </c>
    </row>
    <row r="10" spans="1:11" x14ac:dyDescent="0.4">
      <c r="A10" s="49">
        <v>9</v>
      </c>
      <c r="B10" s="50" t="s">
        <v>8</v>
      </c>
      <c r="C10" s="8">
        <v>6</v>
      </c>
      <c r="D10" s="51">
        <v>0.69520000000000004</v>
      </c>
      <c r="E10" s="51">
        <v>0.63049999999999995</v>
      </c>
      <c r="F10" s="8">
        <v>0.85289999999999999</v>
      </c>
      <c r="G10" s="51">
        <f t="shared" si="0"/>
        <v>0.98</v>
      </c>
      <c r="H10" s="8">
        <v>0.24399999999999999</v>
      </c>
      <c r="I10" s="8">
        <v>0.49399999999999999</v>
      </c>
      <c r="J10" s="8">
        <v>0.24199999999999999</v>
      </c>
      <c r="K10" s="54">
        <v>69.435000000000002</v>
      </c>
    </row>
    <row r="11" spans="1:11" x14ac:dyDescent="0.4">
      <c r="A11" s="49">
        <v>10</v>
      </c>
      <c r="B11" s="50" t="s">
        <v>9</v>
      </c>
      <c r="C11" s="8">
        <v>5</v>
      </c>
      <c r="D11" s="51">
        <v>0.70469999999999999</v>
      </c>
      <c r="E11" s="51">
        <v>0.61629999999999996</v>
      </c>
      <c r="F11" s="8">
        <v>0.78720000000000001</v>
      </c>
      <c r="G11" s="51">
        <f t="shared" si="0"/>
        <v>1.5429999999999999</v>
      </c>
      <c r="H11" s="8">
        <v>0.86299999999999999</v>
      </c>
      <c r="I11" s="8">
        <v>0.27100000000000002</v>
      </c>
      <c r="J11" s="8">
        <v>0.40899999999999997</v>
      </c>
      <c r="K11" s="54">
        <v>69.903999999999996</v>
      </c>
    </row>
    <row r="12" spans="1:11" x14ac:dyDescent="0.4">
      <c r="A12" s="49">
        <v>11</v>
      </c>
      <c r="B12" s="50" t="s">
        <v>10</v>
      </c>
      <c r="C12" s="8">
        <v>5</v>
      </c>
      <c r="D12" s="51">
        <v>0.65280000000000005</v>
      </c>
      <c r="E12" s="51">
        <v>0.62350000000000005</v>
      </c>
      <c r="F12" s="8">
        <v>0.94589999999999996</v>
      </c>
      <c r="G12" s="51">
        <f t="shared" si="0"/>
        <v>0.5149999999999999</v>
      </c>
      <c r="H12" s="8">
        <v>0.17599999999999999</v>
      </c>
      <c r="I12" s="8">
        <v>-0.14000000000000001</v>
      </c>
      <c r="J12" s="8">
        <v>0.47899999999999998</v>
      </c>
      <c r="K12" s="54">
        <v>69.602999999999994</v>
      </c>
    </row>
    <row r="13" spans="1:11" x14ac:dyDescent="0.4">
      <c r="A13" s="49">
        <v>12</v>
      </c>
      <c r="B13" s="50" t="s">
        <v>11</v>
      </c>
      <c r="C13" s="8">
        <v>6</v>
      </c>
      <c r="D13" s="51">
        <v>0.69359999999999999</v>
      </c>
      <c r="E13" s="51">
        <v>0.55769999999999997</v>
      </c>
      <c r="F13" s="8">
        <v>0.90629999999999999</v>
      </c>
      <c r="G13" s="51">
        <f t="shared" si="0"/>
        <v>1.2809999999999999</v>
      </c>
      <c r="H13" s="8">
        <v>0.57999999999999996</v>
      </c>
      <c r="I13" s="8">
        <v>0.40500000000000003</v>
      </c>
      <c r="J13" s="8">
        <v>0.29599999999999999</v>
      </c>
      <c r="K13" s="54">
        <v>69.341999999999999</v>
      </c>
    </row>
    <row r="14" spans="1:11" x14ac:dyDescent="0.4">
      <c r="A14" s="49">
        <v>13</v>
      </c>
      <c r="B14" s="50" t="s">
        <v>12</v>
      </c>
      <c r="C14" s="8">
        <v>7</v>
      </c>
      <c r="D14" s="51">
        <v>0.67400000000000004</v>
      </c>
      <c r="E14" s="51">
        <v>0.64159999999999995</v>
      </c>
      <c r="F14" s="8">
        <v>0.82499999999999996</v>
      </c>
      <c r="G14" s="51">
        <f t="shared" si="0"/>
        <v>1.329</v>
      </c>
      <c r="H14" s="8">
        <v>6.0999999999999999E-2</v>
      </c>
      <c r="I14" s="8">
        <v>0.88300000000000001</v>
      </c>
      <c r="J14" s="8">
        <v>0.38500000000000001</v>
      </c>
      <c r="K14" s="54">
        <v>69.349999999999994</v>
      </c>
    </row>
    <row r="15" spans="1:11" x14ac:dyDescent="0.4">
      <c r="A15" s="49">
        <v>14</v>
      </c>
      <c r="B15" s="50" t="s">
        <v>13</v>
      </c>
      <c r="C15" s="8">
        <v>6</v>
      </c>
      <c r="D15" s="51">
        <v>0.68210000000000004</v>
      </c>
      <c r="E15" s="51">
        <v>0.56640000000000001</v>
      </c>
      <c r="F15" s="8">
        <v>0.76470000000000005</v>
      </c>
      <c r="G15" s="51">
        <f t="shared" si="0"/>
        <v>0.55400000000000005</v>
      </c>
      <c r="H15" s="8">
        <v>0.78</v>
      </c>
      <c r="I15" s="8">
        <v>5.0000000000000001E-3</v>
      </c>
      <c r="J15" s="8">
        <v>-0.23100000000000001</v>
      </c>
      <c r="K15" s="54">
        <v>70.384</v>
      </c>
    </row>
    <row r="16" spans="1:11" x14ac:dyDescent="0.4">
      <c r="A16" s="49">
        <v>15</v>
      </c>
      <c r="B16" s="50" t="s">
        <v>14</v>
      </c>
      <c r="C16" s="8">
        <v>7</v>
      </c>
      <c r="D16" s="51">
        <v>0.63570000000000004</v>
      </c>
      <c r="E16" s="51">
        <v>0.62939999999999996</v>
      </c>
      <c r="F16" s="8">
        <v>0.86360000000000003</v>
      </c>
      <c r="G16" s="51">
        <f t="shared" si="0"/>
        <v>0.78300000000000003</v>
      </c>
      <c r="H16" s="8">
        <v>5.0999999999999997E-2</v>
      </c>
      <c r="I16" s="8">
        <v>0.187</v>
      </c>
      <c r="J16" s="8">
        <v>0.54500000000000004</v>
      </c>
      <c r="K16" s="54">
        <v>70.105999999999995</v>
      </c>
    </row>
    <row r="17" spans="1:11" x14ac:dyDescent="0.4">
      <c r="A17" s="49">
        <v>16</v>
      </c>
      <c r="B17" s="50" t="s">
        <v>15</v>
      </c>
      <c r="C17" s="8">
        <v>9</v>
      </c>
      <c r="D17" s="51">
        <v>0.67930000000000001</v>
      </c>
      <c r="E17" s="51">
        <v>0.66100000000000003</v>
      </c>
      <c r="F17" s="8">
        <v>0.83330000000000004</v>
      </c>
      <c r="G17" s="51">
        <f t="shared" si="0"/>
        <v>0.69499999999999995</v>
      </c>
      <c r="H17" s="8">
        <v>-0.161</v>
      </c>
      <c r="I17" s="8">
        <v>0.48599999999999999</v>
      </c>
      <c r="J17" s="8">
        <v>0.37</v>
      </c>
      <c r="K17" s="54">
        <v>69.293000000000006</v>
      </c>
    </row>
    <row r="18" spans="1:11" x14ac:dyDescent="0.4">
      <c r="A18" s="49">
        <v>17</v>
      </c>
      <c r="B18" s="50" t="s">
        <v>16</v>
      </c>
      <c r="C18" s="8">
        <v>11</v>
      </c>
      <c r="D18" s="51">
        <v>0.70179999999999998</v>
      </c>
      <c r="E18" s="51">
        <v>0.57220000000000004</v>
      </c>
      <c r="F18" s="8">
        <v>0.82689999999999997</v>
      </c>
      <c r="G18" s="51">
        <f t="shared" si="0"/>
        <v>1.2030000000000001</v>
      </c>
      <c r="H18" s="8">
        <v>0.48099999999999998</v>
      </c>
      <c r="I18" s="8">
        <v>0.5</v>
      </c>
      <c r="J18" s="8">
        <v>0.222</v>
      </c>
      <c r="K18" s="54">
        <v>69.52</v>
      </c>
    </row>
    <row r="19" spans="1:11" x14ac:dyDescent="0.4">
      <c r="A19" s="49">
        <v>18</v>
      </c>
      <c r="B19" s="50" t="s">
        <v>17</v>
      </c>
      <c r="C19" s="8">
        <v>3</v>
      </c>
      <c r="D19" s="51">
        <v>0.64910000000000001</v>
      </c>
      <c r="E19" s="51">
        <v>0.61739999999999995</v>
      </c>
      <c r="F19" s="8">
        <v>0.76</v>
      </c>
      <c r="G19" s="51">
        <f t="shared" si="0"/>
        <v>0.28599999999999998</v>
      </c>
      <c r="H19" s="8">
        <v>0.20799999999999999</v>
      </c>
      <c r="I19" s="8">
        <v>0.107</v>
      </c>
      <c r="J19" s="8">
        <v>-2.9000000000000001E-2</v>
      </c>
      <c r="K19" s="54">
        <v>69.972999999999999</v>
      </c>
    </row>
    <row r="20" spans="1:11" x14ac:dyDescent="0.4">
      <c r="A20" s="49">
        <v>19</v>
      </c>
      <c r="B20" s="50" t="s">
        <v>18</v>
      </c>
      <c r="C20" s="8">
        <v>7</v>
      </c>
      <c r="D20" s="51">
        <v>0.65590000000000004</v>
      </c>
      <c r="E20" s="51">
        <v>0.57809999999999995</v>
      </c>
      <c r="F20" s="8">
        <v>0.82930000000000004</v>
      </c>
      <c r="G20" s="51">
        <f t="shared" si="0"/>
        <v>0.44799999999999995</v>
      </c>
      <c r="H20" s="8">
        <v>0.24</v>
      </c>
      <c r="I20" s="8">
        <v>0.23499999999999999</v>
      </c>
      <c r="J20" s="8">
        <v>-2.7E-2</v>
      </c>
      <c r="K20" s="54">
        <v>70.486000000000004</v>
      </c>
    </row>
    <row r="21" spans="1:11" ht="19.5" thickBot="1" x14ac:dyDescent="0.45">
      <c r="A21" s="49">
        <v>20</v>
      </c>
      <c r="B21" s="50" t="s">
        <v>19</v>
      </c>
      <c r="C21" s="8">
        <v>4</v>
      </c>
      <c r="D21" s="8">
        <v>0.69289999999999996</v>
      </c>
      <c r="E21" s="8">
        <v>0.60799999999999998</v>
      </c>
      <c r="F21" s="8">
        <v>0.80489999999999995</v>
      </c>
      <c r="G21" s="51">
        <f t="shared" si="0"/>
        <v>1.0640000000000001</v>
      </c>
      <c r="H21" s="8">
        <v>0.19400000000000001</v>
      </c>
      <c r="I21" s="8">
        <v>0.72699999999999998</v>
      </c>
      <c r="J21" s="8">
        <v>0.14299999999999999</v>
      </c>
      <c r="K21" s="52">
        <v>70.022000000000006</v>
      </c>
    </row>
    <row r="22" spans="1:11" ht="19.5" thickBot="1" x14ac:dyDescent="0.45">
      <c r="A22" s="33"/>
      <c r="B22" s="5" t="s">
        <v>44</v>
      </c>
      <c r="C22" s="6">
        <v>3</v>
      </c>
      <c r="D22" s="6">
        <v>0.65739999999999998</v>
      </c>
      <c r="E22" s="6">
        <v>0.57120000000000004</v>
      </c>
      <c r="F22" s="7">
        <v>0.96630000000000005</v>
      </c>
      <c r="G22" s="8"/>
      <c r="H22" s="8"/>
      <c r="I22" s="8"/>
      <c r="J22" s="8"/>
      <c r="K22" s="28">
        <v>70.89</v>
      </c>
    </row>
    <row r="23" spans="1:11" ht="19.5" thickBot="1" x14ac:dyDescent="0.45">
      <c r="A23" s="33"/>
      <c r="B23" s="20" t="s">
        <v>53</v>
      </c>
      <c r="C23" s="21">
        <f>AVERAGE(C2:C21)</f>
        <v>7.05</v>
      </c>
      <c r="D23" s="21">
        <f t="shared" ref="D23:E23" si="1">AVERAGE(D2:D21)</f>
        <v>0.68279500000000004</v>
      </c>
      <c r="E23" s="21">
        <f t="shared" si="1"/>
        <v>0.61007499999999992</v>
      </c>
      <c r="F23" s="21">
        <f>AVERAGE(F2:F22)</f>
        <v>0.8576571428571429</v>
      </c>
      <c r="G23" s="6">
        <f>AVERAGE(G2:G21)</f>
        <v>1.1011500000000001</v>
      </c>
      <c r="H23" s="6">
        <f>AVERAGE(H2:H21)</f>
        <v>0.45535000000000003</v>
      </c>
      <c r="I23" s="6">
        <f>AVERAGE(I2:I21)</f>
        <v>0.40280000000000005</v>
      </c>
      <c r="J23" s="6">
        <f>AVERAGE(J2:J21)</f>
        <v>0.24300000000000002</v>
      </c>
      <c r="K23" s="7">
        <f>AVERAGE(K2:K22)</f>
        <v>69.679285714285726</v>
      </c>
    </row>
    <row r="24" spans="1:11" ht="19.5" thickBot="1" x14ac:dyDescent="0.45">
      <c r="A24" s="42"/>
      <c r="B24" s="20" t="s">
        <v>56</v>
      </c>
      <c r="C24" s="21">
        <f>_xlfn.STDEV.S(C2:C21)</f>
        <v>2.5021043774769822</v>
      </c>
      <c r="D24" s="21">
        <f t="shared" ref="D24:E24" si="2">_xlfn.STDEV.S(D2:D21)</f>
        <v>2.1039648661265072E-2</v>
      </c>
      <c r="E24" s="21">
        <f t="shared" si="2"/>
        <v>2.8706552983779266E-2</v>
      </c>
      <c r="F24" s="21">
        <f t="shared" ref="F24:K24" si="3">_xlfn.STDEV.S(F2:F21)</f>
        <v>5.5860021246721799E-2</v>
      </c>
      <c r="G24" s="21">
        <f t="shared" si="3"/>
        <v>0.4486254181268311</v>
      </c>
      <c r="H24" s="21">
        <f t="shared" si="3"/>
        <v>0.31195550880483608</v>
      </c>
      <c r="I24" s="21">
        <f t="shared" si="3"/>
        <v>0.29178752182836187</v>
      </c>
      <c r="J24" s="21">
        <f t="shared" si="3"/>
        <v>0.19157711103804706</v>
      </c>
      <c r="K24" s="22">
        <f t="shared" si="3"/>
        <v>0.45947588849172988</v>
      </c>
    </row>
    <row r="29" spans="1:11" ht="19.5" thickBot="1" x14ac:dyDescent="0.45"/>
    <row r="30" spans="1:11" x14ac:dyDescent="0.4">
      <c r="A30" s="45" t="s">
        <v>54</v>
      </c>
      <c r="B30" s="10" t="s">
        <v>20</v>
      </c>
      <c r="C30" s="10" t="s">
        <v>61</v>
      </c>
      <c r="D30" s="10" t="s">
        <v>21</v>
      </c>
      <c r="E30" s="10" t="s">
        <v>22</v>
      </c>
      <c r="F30" s="10" t="s">
        <v>24</v>
      </c>
      <c r="G30" s="46" t="s">
        <v>23</v>
      </c>
      <c r="H30" s="47" t="s">
        <v>58</v>
      </c>
      <c r="I30" s="47" t="s">
        <v>25</v>
      </c>
      <c r="J30" s="47" t="s">
        <v>26</v>
      </c>
      <c r="K30" s="48" t="s">
        <v>27</v>
      </c>
    </row>
    <row r="31" spans="1:11" x14ac:dyDescent="0.4">
      <c r="A31" s="49">
        <v>1</v>
      </c>
      <c r="B31" s="50" t="s">
        <v>0</v>
      </c>
      <c r="C31" s="8">
        <v>12</v>
      </c>
      <c r="D31" s="51">
        <v>0.70569999999999999</v>
      </c>
      <c r="E31" s="51">
        <v>0.625</v>
      </c>
      <c r="F31" s="8">
        <v>0.86270000000000002</v>
      </c>
      <c r="G31" s="51">
        <v>68.697999999999993</v>
      </c>
      <c r="H31" s="51">
        <f xml:space="preserve"> SUM(I31:K31)</f>
        <v>1.986</v>
      </c>
      <c r="I31" s="8">
        <v>0.91900000000000004</v>
      </c>
      <c r="J31" s="8">
        <v>0.82899999999999996</v>
      </c>
      <c r="K31" s="52">
        <v>0.23799999999999999</v>
      </c>
    </row>
    <row r="32" spans="1:11" x14ac:dyDescent="0.4">
      <c r="A32" s="49">
        <v>2</v>
      </c>
      <c r="B32" s="50" t="s">
        <v>1</v>
      </c>
      <c r="C32" s="8">
        <v>11</v>
      </c>
      <c r="D32" s="51">
        <v>0.69950000000000001</v>
      </c>
      <c r="E32" s="51">
        <v>0.63029999999999997</v>
      </c>
      <c r="F32" s="8">
        <v>0.92500000000000004</v>
      </c>
      <c r="G32" s="51">
        <v>68.992999999999995</v>
      </c>
      <c r="H32" s="51">
        <f t="shared" ref="H32:H50" si="4" xml:space="preserve"> SUM(I32:K32)</f>
        <v>1.5269999999999999</v>
      </c>
      <c r="I32" s="8">
        <v>0.55100000000000005</v>
      </c>
      <c r="J32" s="8">
        <v>0.52600000000000002</v>
      </c>
      <c r="K32" s="52">
        <v>0.45</v>
      </c>
    </row>
    <row r="33" spans="1:11" x14ac:dyDescent="0.4">
      <c r="A33" s="49">
        <v>3</v>
      </c>
      <c r="B33" s="50" t="s">
        <v>2</v>
      </c>
      <c r="C33" s="8">
        <v>6</v>
      </c>
      <c r="D33" s="51">
        <v>0.68279999999999996</v>
      </c>
      <c r="E33" s="51">
        <v>0.63280000000000003</v>
      </c>
      <c r="F33" s="8">
        <v>0.88370000000000004</v>
      </c>
      <c r="G33" s="51">
        <v>69.444000000000003</v>
      </c>
      <c r="H33" s="51">
        <f t="shared" si="4"/>
        <v>1.052</v>
      </c>
      <c r="I33" s="8">
        <v>0.65800000000000003</v>
      </c>
      <c r="J33" s="8">
        <v>0.23200000000000001</v>
      </c>
      <c r="K33" s="52">
        <v>0.16200000000000001</v>
      </c>
    </row>
    <row r="34" spans="1:11" x14ac:dyDescent="0.4">
      <c r="A34" s="49">
        <v>4</v>
      </c>
      <c r="B34" s="50" t="s">
        <v>3</v>
      </c>
      <c r="C34" s="8">
        <v>10</v>
      </c>
      <c r="D34" s="51">
        <v>0.68769999999999998</v>
      </c>
      <c r="E34" s="51">
        <v>0.62470000000000003</v>
      </c>
      <c r="F34" s="8">
        <v>0.94369999999999998</v>
      </c>
      <c r="G34" s="51">
        <v>69.117999999999995</v>
      </c>
      <c r="H34" s="51">
        <f t="shared" si="4"/>
        <v>1.5629999999999999</v>
      </c>
      <c r="I34" s="8">
        <v>0.40799999999999997</v>
      </c>
      <c r="J34" s="8">
        <v>0.84399999999999997</v>
      </c>
      <c r="K34" s="52">
        <v>0.311</v>
      </c>
    </row>
    <row r="35" spans="1:11" x14ac:dyDescent="0.4">
      <c r="A35" s="49">
        <v>5</v>
      </c>
      <c r="B35" s="50" t="s">
        <v>4</v>
      </c>
      <c r="C35" s="8">
        <v>5</v>
      </c>
      <c r="D35" s="51">
        <v>0.70240000000000002</v>
      </c>
      <c r="E35" s="51">
        <v>0.5867</v>
      </c>
      <c r="F35" s="8">
        <v>0.80489999999999995</v>
      </c>
      <c r="G35" s="51">
        <v>69.796999999999997</v>
      </c>
      <c r="H35" s="51">
        <f t="shared" si="4"/>
        <v>1.6099999999999999</v>
      </c>
      <c r="I35" s="8">
        <v>0.69</v>
      </c>
      <c r="J35" s="8">
        <v>0.59299999999999997</v>
      </c>
      <c r="K35" s="52">
        <v>0.32700000000000001</v>
      </c>
    </row>
    <row r="36" spans="1:11" x14ac:dyDescent="0.4">
      <c r="A36" s="49">
        <v>6</v>
      </c>
      <c r="B36" s="50" t="s">
        <v>5</v>
      </c>
      <c r="C36" s="8">
        <v>7</v>
      </c>
      <c r="D36" s="51">
        <v>0.66300000000000003</v>
      </c>
      <c r="E36" s="51">
        <v>0.62970000000000004</v>
      </c>
      <c r="F36" s="8">
        <v>0.90629999999999999</v>
      </c>
      <c r="G36" s="51">
        <v>69.302999999999997</v>
      </c>
      <c r="H36" s="51">
        <f t="shared" si="4"/>
        <v>1.3520000000000001</v>
      </c>
      <c r="I36" s="8">
        <v>0.76100000000000001</v>
      </c>
      <c r="J36" s="8">
        <v>0.26900000000000002</v>
      </c>
      <c r="K36" s="52">
        <v>0.32200000000000001</v>
      </c>
    </row>
    <row r="37" spans="1:11" x14ac:dyDescent="0.4">
      <c r="A37" s="49">
        <v>7</v>
      </c>
      <c r="B37" s="50" t="s">
        <v>6</v>
      </c>
      <c r="C37" s="8">
        <v>9</v>
      </c>
      <c r="D37" s="51">
        <v>0.69650000000000001</v>
      </c>
      <c r="E37" s="51">
        <v>0.59840000000000004</v>
      </c>
      <c r="F37" s="8">
        <v>0.89470000000000005</v>
      </c>
      <c r="G37" s="51">
        <v>69.646000000000001</v>
      </c>
      <c r="H37" s="51">
        <f t="shared" si="4"/>
        <v>1.212</v>
      </c>
      <c r="I37" s="8">
        <v>0.58599999999999997</v>
      </c>
      <c r="J37" s="8">
        <v>0.55600000000000005</v>
      </c>
      <c r="K37" s="52">
        <v>7.0000000000000007E-2</v>
      </c>
    </row>
    <row r="38" spans="1:11" x14ac:dyDescent="0.4">
      <c r="A38" s="49">
        <v>8</v>
      </c>
      <c r="B38" s="50" t="s">
        <v>7</v>
      </c>
      <c r="C38" s="8">
        <v>5</v>
      </c>
      <c r="D38" s="51">
        <v>0.70120000000000005</v>
      </c>
      <c r="E38" s="51">
        <v>0.57179999999999997</v>
      </c>
      <c r="F38" s="8">
        <v>0.82350000000000001</v>
      </c>
      <c r="G38" s="51">
        <v>69.957999999999998</v>
      </c>
      <c r="H38" s="51">
        <f t="shared" si="4"/>
        <v>1.04</v>
      </c>
      <c r="I38" s="8">
        <v>0.81699999999999995</v>
      </c>
      <c r="J38" s="8">
        <v>4.7E-2</v>
      </c>
      <c r="K38" s="52">
        <v>0.17599999999999999</v>
      </c>
    </row>
    <row r="39" spans="1:11" x14ac:dyDescent="0.4">
      <c r="A39" s="49">
        <v>9</v>
      </c>
      <c r="B39" s="50" t="s">
        <v>8</v>
      </c>
      <c r="C39" s="8">
        <v>6</v>
      </c>
      <c r="D39" s="51">
        <v>0.69520000000000004</v>
      </c>
      <c r="E39" s="51">
        <v>0.63049999999999995</v>
      </c>
      <c r="F39" s="8">
        <v>0.85289999999999999</v>
      </c>
      <c r="G39" s="51">
        <v>69.435000000000002</v>
      </c>
      <c r="H39" s="51">
        <f t="shared" si="4"/>
        <v>0.98</v>
      </c>
      <c r="I39" s="8">
        <v>0.24399999999999999</v>
      </c>
      <c r="J39" s="8">
        <v>0.49399999999999999</v>
      </c>
      <c r="K39" s="52">
        <v>0.24199999999999999</v>
      </c>
    </row>
    <row r="40" spans="1:11" x14ac:dyDescent="0.4">
      <c r="A40" s="49">
        <v>10</v>
      </c>
      <c r="B40" s="50" t="s">
        <v>9</v>
      </c>
      <c r="C40" s="8">
        <v>5</v>
      </c>
      <c r="D40" s="51">
        <v>0.70469999999999999</v>
      </c>
      <c r="E40" s="51">
        <v>0.61629999999999996</v>
      </c>
      <c r="F40" s="8">
        <v>0.78720000000000001</v>
      </c>
      <c r="G40" s="51">
        <v>69.903999999999996</v>
      </c>
      <c r="H40" s="51">
        <f t="shared" si="4"/>
        <v>1.5429999999999999</v>
      </c>
      <c r="I40" s="8">
        <v>0.86299999999999999</v>
      </c>
      <c r="J40" s="8">
        <v>0.27100000000000002</v>
      </c>
      <c r="K40" s="52">
        <v>0.40899999999999997</v>
      </c>
    </row>
    <row r="41" spans="1:11" x14ac:dyDescent="0.4">
      <c r="A41" s="49">
        <v>11</v>
      </c>
      <c r="B41" s="50" t="s">
        <v>10</v>
      </c>
      <c r="C41" s="8">
        <v>5</v>
      </c>
      <c r="D41" s="51">
        <v>0.65280000000000005</v>
      </c>
      <c r="E41" s="51">
        <v>0.62350000000000005</v>
      </c>
      <c r="F41" s="8">
        <v>0.94589999999999996</v>
      </c>
      <c r="G41" s="51">
        <v>69.602999999999994</v>
      </c>
      <c r="H41" s="51">
        <f t="shared" si="4"/>
        <v>0.5149999999999999</v>
      </c>
      <c r="I41" s="8">
        <v>0.17599999999999999</v>
      </c>
      <c r="J41" s="8">
        <v>-0.14000000000000001</v>
      </c>
      <c r="K41" s="52">
        <v>0.47899999999999998</v>
      </c>
    </row>
    <row r="42" spans="1:11" x14ac:dyDescent="0.4">
      <c r="A42" s="49">
        <v>12</v>
      </c>
      <c r="B42" s="50" t="s">
        <v>11</v>
      </c>
      <c r="C42" s="8">
        <v>6</v>
      </c>
      <c r="D42" s="51">
        <v>0.69359999999999999</v>
      </c>
      <c r="E42" s="51">
        <v>0.55769999999999997</v>
      </c>
      <c r="F42" s="8">
        <v>0.90629999999999999</v>
      </c>
      <c r="G42" s="51">
        <v>69.341999999999999</v>
      </c>
      <c r="H42" s="51">
        <f t="shared" si="4"/>
        <v>1.2809999999999999</v>
      </c>
      <c r="I42" s="8">
        <v>0.57999999999999996</v>
      </c>
      <c r="J42" s="8">
        <v>0.40500000000000003</v>
      </c>
      <c r="K42" s="52">
        <v>0.29599999999999999</v>
      </c>
    </row>
    <row r="43" spans="1:11" x14ac:dyDescent="0.4">
      <c r="A43" s="49">
        <v>13</v>
      </c>
      <c r="B43" s="50" t="s">
        <v>12</v>
      </c>
      <c r="C43" s="8">
        <v>7</v>
      </c>
      <c r="D43" s="51">
        <v>0.67400000000000004</v>
      </c>
      <c r="E43" s="51">
        <v>0.64159999999999995</v>
      </c>
      <c r="F43" s="8">
        <v>0.82499999999999996</v>
      </c>
      <c r="G43" s="51">
        <v>69.349999999999994</v>
      </c>
      <c r="H43" s="51">
        <f t="shared" si="4"/>
        <v>1.329</v>
      </c>
      <c r="I43" s="8">
        <v>6.0999999999999999E-2</v>
      </c>
      <c r="J43" s="8">
        <v>0.88300000000000001</v>
      </c>
      <c r="K43" s="52">
        <v>0.38500000000000001</v>
      </c>
    </row>
    <row r="44" spans="1:11" x14ac:dyDescent="0.4">
      <c r="A44" s="49">
        <v>14</v>
      </c>
      <c r="B44" s="50" t="s">
        <v>13</v>
      </c>
      <c r="C44" s="8">
        <v>6</v>
      </c>
      <c r="D44" s="51">
        <v>0.68210000000000004</v>
      </c>
      <c r="E44" s="51">
        <v>0.56640000000000001</v>
      </c>
      <c r="F44" s="8">
        <v>0.76470000000000005</v>
      </c>
      <c r="G44" s="51">
        <v>70.384</v>
      </c>
      <c r="H44" s="51">
        <f t="shared" si="4"/>
        <v>0.55400000000000005</v>
      </c>
      <c r="I44" s="8">
        <v>0.78</v>
      </c>
      <c r="J44" s="8">
        <v>5.0000000000000001E-3</v>
      </c>
      <c r="K44" s="52">
        <v>-0.23100000000000001</v>
      </c>
    </row>
    <row r="45" spans="1:11" x14ac:dyDescent="0.4">
      <c r="A45" s="49">
        <v>15</v>
      </c>
      <c r="B45" s="50" t="s">
        <v>14</v>
      </c>
      <c r="C45" s="8">
        <v>7</v>
      </c>
      <c r="D45" s="51">
        <v>0.63570000000000004</v>
      </c>
      <c r="E45" s="51">
        <v>0.62939999999999996</v>
      </c>
      <c r="F45" s="8">
        <v>0.86360000000000003</v>
      </c>
      <c r="G45" s="51">
        <v>70.105999999999995</v>
      </c>
      <c r="H45" s="51">
        <f t="shared" si="4"/>
        <v>0.78300000000000003</v>
      </c>
      <c r="I45" s="8">
        <v>5.0999999999999997E-2</v>
      </c>
      <c r="J45" s="8">
        <v>0.187</v>
      </c>
      <c r="K45" s="52">
        <v>0.54500000000000004</v>
      </c>
    </row>
    <row r="46" spans="1:11" x14ac:dyDescent="0.4">
      <c r="A46" s="49">
        <v>16</v>
      </c>
      <c r="B46" s="50" t="s">
        <v>15</v>
      </c>
      <c r="C46" s="8">
        <v>9</v>
      </c>
      <c r="D46" s="51">
        <v>0.67930000000000001</v>
      </c>
      <c r="E46" s="51">
        <v>0.66100000000000003</v>
      </c>
      <c r="F46" s="8">
        <v>0.83330000000000004</v>
      </c>
      <c r="G46" s="51">
        <v>69.293000000000006</v>
      </c>
      <c r="H46" s="51">
        <f t="shared" si="4"/>
        <v>0.69499999999999995</v>
      </c>
      <c r="I46" s="8">
        <v>-0.161</v>
      </c>
      <c r="J46" s="8">
        <v>0.48599999999999999</v>
      </c>
      <c r="K46" s="52">
        <v>0.37</v>
      </c>
    </row>
    <row r="47" spans="1:11" x14ac:dyDescent="0.4">
      <c r="A47" s="49">
        <v>17</v>
      </c>
      <c r="B47" s="50" t="s">
        <v>16</v>
      </c>
      <c r="C47" s="8">
        <v>11</v>
      </c>
      <c r="D47" s="51">
        <v>0.70179999999999998</v>
      </c>
      <c r="E47" s="51">
        <v>0.57220000000000004</v>
      </c>
      <c r="F47" s="8">
        <v>0.82689999999999997</v>
      </c>
      <c r="G47" s="51">
        <v>69.52</v>
      </c>
      <c r="H47" s="51">
        <f t="shared" si="4"/>
        <v>1.2030000000000001</v>
      </c>
      <c r="I47" s="8">
        <v>0.48099999999999998</v>
      </c>
      <c r="J47" s="8">
        <v>0.5</v>
      </c>
      <c r="K47" s="52">
        <v>0.222</v>
      </c>
    </row>
    <row r="48" spans="1:11" x14ac:dyDescent="0.4">
      <c r="A48" s="49">
        <v>18</v>
      </c>
      <c r="B48" s="50" t="s">
        <v>17</v>
      </c>
      <c r="C48" s="8">
        <v>3</v>
      </c>
      <c r="D48" s="51">
        <v>0.64910000000000001</v>
      </c>
      <c r="E48" s="51">
        <v>0.61739999999999995</v>
      </c>
      <c r="F48" s="8">
        <v>0.76</v>
      </c>
      <c r="G48" s="51">
        <v>69.972999999999999</v>
      </c>
      <c r="H48" s="51">
        <f t="shared" si="4"/>
        <v>0.28599999999999998</v>
      </c>
      <c r="I48" s="8">
        <v>0.20799999999999999</v>
      </c>
      <c r="J48" s="8">
        <v>0.107</v>
      </c>
      <c r="K48" s="52">
        <v>-2.9000000000000001E-2</v>
      </c>
    </row>
    <row r="49" spans="1:16" x14ac:dyDescent="0.4">
      <c r="A49" s="49">
        <v>19</v>
      </c>
      <c r="B49" s="50" t="s">
        <v>18</v>
      </c>
      <c r="C49" s="8">
        <v>7</v>
      </c>
      <c r="D49" s="51">
        <v>0.65590000000000004</v>
      </c>
      <c r="E49" s="51">
        <v>0.57809999999999995</v>
      </c>
      <c r="F49" s="8">
        <v>0.82930000000000004</v>
      </c>
      <c r="G49" s="51">
        <v>70.486000000000004</v>
      </c>
      <c r="H49" s="51">
        <f t="shared" si="4"/>
        <v>0.44799999999999995</v>
      </c>
      <c r="I49" s="8">
        <v>0.24</v>
      </c>
      <c r="J49" s="8">
        <v>0.23499999999999999</v>
      </c>
      <c r="K49" s="52">
        <v>-2.7E-2</v>
      </c>
    </row>
    <row r="50" spans="1:16" ht="19.5" thickBot="1" x14ac:dyDescent="0.45">
      <c r="A50" s="49">
        <v>20</v>
      </c>
      <c r="B50" s="50" t="s">
        <v>19</v>
      </c>
      <c r="C50" s="8">
        <v>4</v>
      </c>
      <c r="D50" s="8">
        <v>0.69289999999999996</v>
      </c>
      <c r="E50" s="8">
        <v>0.60799999999999998</v>
      </c>
      <c r="F50" s="8">
        <v>0.80489999999999995</v>
      </c>
      <c r="G50" s="8">
        <v>70.022000000000006</v>
      </c>
      <c r="H50" s="51">
        <f t="shared" si="4"/>
        <v>1.0640000000000001</v>
      </c>
      <c r="I50" s="8">
        <v>0.19400000000000001</v>
      </c>
      <c r="J50" s="8">
        <v>0.72699999999999998</v>
      </c>
      <c r="K50" s="52">
        <v>0.14299999999999999</v>
      </c>
    </row>
    <row r="51" spans="1:16" ht="19.5" thickBot="1" x14ac:dyDescent="0.45">
      <c r="A51" s="33"/>
      <c r="B51" s="9" t="s">
        <v>44</v>
      </c>
      <c r="C51" s="10">
        <v>3</v>
      </c>
      <c r="D51" s="10">
        <v>0.65739999999999998</v>
      </c>
      <c r="E51" s="10">
        <v>0.57120000000000004</v>
      </c>
      <c r="F51" s="11">
        <v>0.96630000000000005</v>
      </c>
      <c r="G51" s="29">
        <v>70.89</v>
      </c>
      <c r="H51" s="89"/>
      <c r="I51" s="89"/>
      <c r="J51" s="89"/>
      <c r="K51" s="90"/>
    </row>
    <row r="52" spans="1:16" x14ac:dyDescent="0.4">
      <c r="A52" s="33"/>
      <c r="B52" s="44" t="s">
        <v>53</v>
      </c>
      <c r="C52" s="10">
        <f>AVERAGE(C31:C50)</f>
        <v>7.05</v>
      </c>
      <c r="D52" s="10">
        <f t="shared" ref="D52:E52" si="5">AVERAGE(D31:D50)</f>
        <v>0.68279500000000004</v>
      </c>
      <c r="E52" s="10">
        <f t="shared" si="5"/>
        <v>0.61007499999999992</v>
      </c>
      <c r="F52" s="10">
        <f>AVERAGE(F31:F51)</f>
        <v>0.8576571428571429</v>
      </c>
      <c r="G52" s="10">
        <f>AVERAGE(G31:G51)</f>
        <v>69.679285714285726</v>
      </c>
      <c r="H52" s="10">
        <f>AVERAGE(H31:H50)</f>
        <v>1.1011500000000001</v>
      </c>
      <c r="I52" s="10">
        <f>AVERAGE(I31:I50)</f>
        <v>0.45535000000000003</v>
      </c>
      <c r="J52" s="10">
        <f>AVERAGE(J31:J50)</f>
        <v>0.40280000000000005</v>
      </c>
      <c r="K52" s="11">
        <f>AVERAGE(K31:K50)</f>
        <v>0.24300000000000002</v>
      </c>
    </row>
    <row r="53" spans="1:16" ht="19.5" thickBot="1" x14ac:dyDescent="0.45">
      <c r="A53" s="42"/>
      <c r="B53" s="20" t="s">
        <v>56</v>
      </c>
      <c r="C53" s="21">
        <f>_xlfn.STDEV.S(C31:C50)</f>
        <v>2.5021043774769822</v>
      </c>
      <c r="D53" s="21">
        <f t="shared" ref="D53:E53" si="6">_xlfn.STDEV.S(D31:D50)</f>
        <v>2.1039648661265072E-2</v>
      </c>
      <c r="E53" s="21">
        <f t="shared" si="6"/>
        <v>2.8706552983779266E-2</v>
      </c>
      <c r="F53" s="21">
        <f t="shared" ref="F53:K53" si="7">_xlfn.STDEV.S(F31:F50)</f>
        <v>5.5860021246721799E-2</v>
      </c>
      <c r="G53" s="21">
        <f t="shared" si="7"/>
        <v>0.45947588849172988</v>
      </c>
      <c r="H53" s="21">
        <f t="shared" si="7"/>
        <v>0.4486254181268311</v>
      </c>
      <c r="I53" s="21">
        <f t="shared" si="7"/>
        <v>0.31195550880483608</v>
      </c>
      <c r="J53" s="21">
        <f t="shared" si="7"/>
        <v>0.29178752182836187</v>
      </c>
      <c r="K53" s="22">
        <f t="shared" si="7"/>
        <v>0.19157711103804706</v>
      </c>
    </row>
    <row r="54" spans="1:16" x14ac:dyDescent="0.4">
      <c r="B54" s="23"/>
      <c r="C54" s="23"/>
      <c r="D54" s="23"/>
      <c r="E54" s="23"/>
      <c r="F54" s="23"/>
      <c r="G54" s="23"/>
    </row>
    <row r="55" spans="1:16" x14ac:dyDescent="0.4"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6" ht="19.5" thickBot="1" x14ac:dyDescent="0.45"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6" x14ac:dyDescent="0.4">
      <c r="A57" s="45" t="s">
        <v>54</v>
      </c>
      <c r="B57" s="10" t="s">
        <v>20</v>
      </c>
      <c r="C57" s="10" t="s">
        <v>61</v>
      </c>
      <c r="D57" s="10" t="s">
        <v>21</v>
      </c>
      <c r="E57" s="10" t="s">
        <v>22</v>
      </c>
      <c r="F57" s="10" t="s">
        <v>24</v>
      </c>
      <c r="G57" s="86" t="s">
        <v>102</v>
      </c>
      <c r="H57" s="86" t="s">
        <v>103</v>
      </c>
      <c r="I57" s="47" t="s">
        <v>58</v>
      </c>
      <c r="J57" s="86" t="s">
        <v>100</v>
      </c>
      <c r="K57" s="86" t="s">
        <v>101</v>
      </c>
      <c r="L57" s="86" t="s">
        <v>104</v>
      </c>
      <c r="M57" s="46" t="s">
        <v>23</v>
      </c>
      <c r="N57" s="47" t="s">
        <v>25</v>
      </c>
      <c r="O57" s="47" t="s">
        <v>26</v>
      </c>
      <c r="P57" s="48" t="s">
        <v>27</v>
      </c>
    </row>
    <row r="58" spans="1:16" x14ac:dyDescent="0.4">
      <c r="A58" s="49">
        <v>1</v>
      </c>
      <c r="B58" s="74" t="s">
        <v>0</v>
      </c>
      <c r="C58" s="8">
        <v>12</v>
      </c>
      <c r="D58" s="51">
        <v>0.70569999999999999</v>
      </c>
      <c r="E58" s="51">
        <v>0.625</v>
      </c>
      <c r="F58" s="8">
        <v>0.86270000000000002</v>
      </c>
      <c r="G58" s="73">
        <v>2.0299999999999999E-2</v>
      </c>
      <c r="H58" s="73">
        <v>0.52170000000000005</v>
      </c>
      <c r="I58" s="51">
        <f t="shared" ref="I58:I77" si="8" xml:space="preserve"> SUM(N58:P58)</f>
        <v>1.986</v>
      </c>
      <c r="J58" s="73">
        <v>314</v>
      </c>
      <c r="K58" s="73">
        <v>0.59460000000000002</v>
      </c>
      <c r="L58" s="73">
        <v>32.666670000000003</v>
      </c>
      <c r="M58" s="51">
        <v>68.697999999999993</v>
      </c>
      <c r="N58" s="8">
        <v>0.91900000000000004</v>
      </c>
      <c r="O58" s="8">
        <v>0.82899999999999996</v>
      </c>
      <c r="P58" s="52">
        <v>0.23799999999999999</v>
      </c>
    </row>
    <row r="59" spans="1:16" x14ac:dyDescent="0.4">
      <c r="A59" s="49">
        <v>2</v>
      </c>
      <c r="B59" s="74" t="s">
        <v>1</v>
      </c>
      <c r="C59" s="8">
        <v>11</v>
      </c>
      <c r="D59" s="51">
        <v>0.69950000000000001</v>
      </c>
      <c r="E59" s="51">
        <v>0.63029999999999997</v>
      </c>
      <c r="F59" s="8">
        <v>0.92500000000000004</v>
      </c>
      <c r="G59" s="73">
        <v>2.69E-2</v>
      </c>
      <c r="H59" s="73">
        <v>0.61160000000000003</v>
      </c>
      <c r="I59" s="51">
        <f t="shared" si="8"/>
        <v>1.5269999999999999</v>
      </c>
      <c r="J59" s="73">
        <v>303.5</v>
      </c>
      <c r="K59" s="73">
        <v>0.66020000000000001</v>
      </c>
      <c r="L59" s="73">
        <v>34.583329999999997</v>
      </c>
      <c r="M59" s="51">
        <v>68.992999999999995</v>
      </c>
      <c r="N59" s="8">
        <v>0.55100000000000005</v>
      </c>
      <c r="O59" s="8">
        <v>0.52600000000000002</v>
      </c>
      <c r="P59" s="52">
        <v>0.45</v>
      </c>
    </row>
    <row r="60" spans="1:16" x14ac:dyDescent="0.4">
      <c r="A60" s="49">
        <v>3</v>
      </c>
      <c r="B60" s="74" t="s">
        <v>2</v>
      </c>
      <c r="C60" s="8">
        <v>6</v>
      </c>
      <c r="D60" s="51">
        <v>0.68279999999999996</v>
      </c>
      <c r="E60" s="51">
        <v>0.63280000000000003</v>
      </c>
      <c r="F60" s="8">
        <v>0.88370000000000004</v>
      </c>
      <c r="G60" s="73">
        <v>3.5799999999999998E-2</v>
      </c>
      <c r="H60" s="73">
        <v>0.53759999999999997</v>
      </c>
      <c r="I60" s="51">
        <f t="shared" si="8"/>
        <v>1.052</v>
      </c>
      <c r="J60" s="73">
        <v>313.39999999999998</v>
      </c>
      <c r="K60" s="73">
        <v>0.56850000000000001</v>
      </c>
      <c r="L60" s="73">
        <v>35.583329999999997</v>
      </c>
      <c r="M60" s="51">
        <v>69.444000000000003</v>
      </c>
      <c r="N60" s="8">
        <v>0.65800000000000003</v>
      </c>
      <c r="O60" s="8">
        <v>0.23200000000000001</v>
      </c>
      <c r="P60" s="52">
        <v>0.16200000000000001</v>
      </c>
    </row>
    <row r="61" spans="1:16" x14ac:dyDescent="0.4">
      <c r="A61" s="49">
        <v>4</v>
      </c>
      <c r="B61" s="74" t="s">
        <v>3</v>
      </c>
      <c r="C61" s="8">
        <v>10</v>
      </c>
      <c r="D61" s="51">
        <v>0.68769999999999998</v>
      </c>
      <c r="E61" s="51">
        <v>0.62470000000000003</v>
      </c>
      <c r="F61" s="8">
        <v>0.94369999999999998</v>
      </c>
      <c r="G61" s="73">
        <v>2.64E-2</v>
      </c>
      <c r="H61" s="73">
        <v>0.54290000000000005</v>
      </c>
      <c r="I61" s="51">
        <f t="shared" si="8"/>
        <v>1.5629999999999999</v>
      </c>
      <c r="J61" s="73">
        <v>311.8</v>
      </c>
      <c r="K61" s="73">
        <v>0.58409999999999995</v>
      </c>
      <c r="L61" s="73">
        <v>35.5</v>
      </c>
      <c r="M61" s="51">
        <v>69.117999999999995</v>
      </c>
      <c r="N61" s="8">
        <v>0.40799999999999997</v>
      </c>
      <c r="O61" s="8">
        <v>0.84399999999999997</v>
      </c>
      <c r="P61" s="52">
        <v>0.311</v>
      </c>
    </row>
    <row r="62" spans="1:16" x14ac:dyDescent="0.4">
      <c r="A62" s="49">
        <v>5</v>
      </c>
      <c r="B62" s="74" t="s">
        <v>4</v>
      </c>
      <c r="C62" s="8">
        <v>5</v>
      </c>
      <c r="D62" s="51">
        <v>0.70240000000000002</v>
      </c>
      <c r="E62" s="51">
        <v>0.5867</v>
      </c>
      <c r="F62" s="8">
        <v>0.80489999999999995</v>
      </c>
      <c r="G62" s="73">
        <v>3.1E-2</v>
      </c>
      <c r="H62" s="73">
        <v>0.47899999999999998</v>
      </c>
      <c r="I62" s="51">
        <f t="shared" si="8"/>
        <v>1.6099999999999999</v>
      </c>
      <c r="J62" s="73">
        <v>301</v>
      </c>
      <c r="K62" s="73">
        <v>0.65039999999999998</v>
      </c>
      <c r="L62" s="73">
        <v>36.166670000000003</v>
      </c>
      <c r="M62" s="51">
        <v>69.796999999999997</v>
      </c>
      <c r="N62" s="8">
        <v>0.69</v>
      </c>
      <c r="O62" s="8">
        <v>0.59299999999999997</v>
      </c>
      <c r="P62" s="52">
        <v>0.32700000000000001</v>
      </c>
    </row>
    <row r="63" spans="1:16" x14ac:dyDescent="0.4">
      <c r="A63" s="49">
        <v>6</v>
      </c>
      <c r="B63" s="74" t="s">
        <v>5</v>
      </c>
      <c r="C63" s="8">
        <v>7</v>
      </c>
      <c r="D63" s="51">
        <v>0.66300000000000003</v>
      </c>
      <c r="E63" s="51">
        <v>0.62970000000000004</v>
      </c>
      <c r="F63" s="8">
        <v>0.90629999999999999</v>
      </c>
      <c r="G63" s="73">
        <v>2.46E-2</v>
      </c>
      <c r="H63" s="73">
        <v>0.52429999999999999</v>
      </c>
      <c r="I63" s="51">
        <f t="shared" si="8"/>
        <v>1.3520000000000001</v>
      </c>
      <c r="J63" s="73">
        <v>319.7</v>
      </c>
      <c r="K63" s="73">
        <v>0.55789999999999995</v>
      </c>
      <c r="L63" s="73">
        <v>35.083329999999997</v>
      </c>
      <c r="M63" s="51">
        <v>69.302999999999997</v>
      </c>
      <c r="N63" s="8">
        <v>0.76100000000000001</v>
      </c>
      <c r="O63" s="8">
        <v>0.26900000000000002</v>
      </c>
      <c r="P63" s="52">
        <v>0.32200000000000001</v>
      </c>
    </row>
    <row r="64" spans="1:16" x14ac:dyDescent="0.4">
      <c r="A64" s="49">
        <v>7</v>
      </c>
      <c r="B64" s="74" t="s">
        <v>6</v>
      </c>
      <c r="C64" s="8">
        <v>9</v>
      </c>
      <c r="D64" s="51">
        <v>0.69650000000000001</v>
      </c>
      <c r="E64" s="51">
        <v>0.59840000000000004</v>
      </c>
      <c r="F64" s="8">
        <v>0.89470000000000005</v>
      </c>
      <c r="G64" s="73">
        <v>3.5799999999999998E-2</v>
      </c>
      <c r="H64" s="73">
        <v>0.48670000000000002</v>
      </c>
      <c r="I64" s="51">
        <f t="shared" si="8"/>
        <v>1.212</v>
      </c>
      <c r="J64" s="73">
        <v>305.7</v>
      </c>
      <c r="K64" s="73">
        <v>0.62229999999999996</v>
      </c>
      <c r="L64" s="73">
        <v>34.833329999999997</v>
      </c>
      <c r="M64" s="51">
        <v>69.646000000000001</v>
      </c>
      <c r="N64" s="8">
        <v>0.58599999999999997</v>
      </c>
      <c r="O64" s="8">
        <v>0.55600000000000005</v>
      </c>
      <c r="P64" s="52">
        <v>7.0000000000000007E-2</v>
      </c>
    </row>
    <row r="65" spans="1:16" x14ac:dyDescent="0.4">
      <c r="A65" s="49">
        <v>8</v>
      </c>
      <c r="B65" s="74" t="s">
        <v>7</v>
      </c>
      <c r="C65" s="8">
        <v>5</v>
      </c>
      <c r="D65" s="51">
        <v>0.70120000000000005</v>
      </c>
      <c r="E65" s="51">
        <v>0.57179999999999997</v>
      </c>
      <c r="F65" s="8">
        <v>0.82350000000000001</v>
      </c>
      <c r="G65" s="73">
        <v>3.5400000000000001E-2</v>
      </c>
      <c r="H65" s="73">
        <v>0.4854</v>
      </c>
      <c r="I65" s="51">
        <f t="shared" si="8"/>
        <v>1.04</v>
      </c>
      <c r="J65" s="73">
        <v>308.89999999999998</v>
      </c>
      <c r="K65" s="73">
        <v>0.59199999999999997</v>
      </c>
      <c r="L65" s="73">
        <v>36.5</v>
      </c>
      <c r="M65" s="51">
        <v>69.957999999999998</v>
      </c>
      <c r="N65" s="8">
        <v>0.81699999999999995</v>
      </c>
      <c r="O65" s="8">
        <v>4.7E-2</v>
      </c>
      <c r="P65" s="52">
        <v>0.17599999999999999</v>
      </c>
    </row>
    <row r="66" spans="1:16" x14ac:dyDescent="0.4">
      <c r="A66" s="49">
        <v>9</v>
      </c>
      <c r="B66" s="74" t="s">
        <v>8</v>
      </c>
      <c r="C66" s="8">
        <v>6</v>
      </c>
      <c r="D66" s="51">
        <v>0.69520000000000004</v>
      </c>
      <c r="E66" s="51">
        <v>0.63049999999999995</v>
      </c>
      <c r="F66" s="8">
        <v>0.85289999999999999</v>
      </c>
      <c r="G66" s="73">
        <v>2.2499999999999999E-2</v>
      </c>
      <c r="H66" s="73">
        <v>0.60499999999999998</v>
      </c>
      <c r="I66" s="51">
        <f t="shared" si="8"/>
        <v>0.98</v>
      </c>
      <c r="J66" s="73">
        <v>299.8</v>
      </c>
      <c r="K66" s="73">
        <v>0.65329999999999999</v>
      </c>
      <c r="L66" s="73">
        <v>34.583329999999997</v>
      </c>
      <c r="M66" s="51">
        <v>69.435000000000002</v>
      </c>
      <c r="N66" s="8">
        <v>0.24399999999999999</v>
      </c>
      <c r="O66" s="8">
        <v>0.49399999999999999</v>
      </c>
      <c r="P66" s="52">
        <v>0.24199999999999999</v>
      </c>
    </row>
    <row r="67" spans="1:16" x14ac:dyDescent="0.4">
      <c r="A67" s="49">
        <v>10</v>
      </c>
      <c r="B67" s="74" t="s">
        <v>9</v>
      </c>
      <c r="C67" s="8">
        <v>5</v>
      </c>
      <c r="D67" s="51">
        <v>0.70469999999999999</v>
      </c>
      <c r="E67" s="51">
        <v>0.61629999999999996</v>
      </c>
      <c r="F67" s="8">
        <v>0.78720000000000001</v>
      </c>
      <c r="G67" s="73">
        <v>3.2899999999999999E-2</v>
      </c>
      <c r="H67" s="73">
        <v>0.51329999999999998</v>
      </c>
      <c r="I67" s="51">
        <f t="shared" si="8"/>
        <v>1.5429999999999999</v>
      </c>
      <c r="J67" s="73">
        <v>299.8</v>
      </c>
      <c r="K67" s="73">
        <v>0.61550000000000005</v>
      </c>
      <c r="L67" s="73">
        <v>34.666670000000003</v>
      </c>
      <c r="M67" s="51">
        <v>69.903999999999996</v>
      </c>
      <c r="N67" s="8">
        <v>0.86299999999999999</v>
      </c>
      <c r="O67" s="8">
        <v>0.27100000000000002</v>
      </c>
      <c r="P67" s="52">
        <v>0.40899999999999997</v>
      </c>
    </row>
    <row r="68" spans="1:16" x14ac:dyDescent="0.4">
      <c r="A68" s="49">
        <v>11</v>
      </c>
      <c r="B68" s="74" t="s">
        <v>10</v>
      </c>
      <c r="C68" s="8">
        <v>5</v>
      </c>
      <c r="D68" s="51">
        <v>0.65280000000000005</v>
      </c>
      <c r="E68" s="51">
        <v>0.62350000000000005</v>
      </c>
      <c r="F68" s="8">
        <v>0.94589999999999996</v>
      </c>
      <c r="G68" s="73">
        <v>2.2100000000000002E-2</v>
      </c>
      <c r="H68" s="73">
        <v>0.625</v>
      </c>
      <c r="I68" s="51">
        <f t="shared" si="8"/>
        <v>0.5149999999999999</v>
      </c>
      <c r="J68" s="73">
        <v>310</v>
      </c>
      <c r="K68" s="73">
        <v>0.58320000000000005</v>
      </c>
      <c r="L68" s="73">
        <v>37.333329999999997</v>
      </c>
      <c r="M68" s="51">
        <v>69.602999999999994</v>
      </c>
      <c r="N68" s="8">
        <v>0.17599999999999999</v>
      </c>
      <c r="O68" s="8">
        <v>-0.14000000000000001</v>
      </c>
      <c r="P68" s="52">
        <v>0.47899999999999998</v>
      </c>
    </row>
    <row r="69" spans="1:16" x14ac:dyDescent="0.4">
      <c r="A69" s="49">
        <v>12</v>
      </c>
      <c r="B69" s="74" t="s">
        <v>11</v>
      </c>
      <c r="C69" s="8">
        <v>6</v>
      </c>
      <c r="D69" s="51">
        <v>0.69359999999999999</v>
      </c>
      <c r="E69" s="51">
        <v>0.55769999999999997</v>
      </c>
      <c r="F69" s="8">
        <v>0.90629999999999999</v>
      </c>
      <c r="G69" s="73">
        <v>3.0300000000000001E-2</v>
      </c>
      <c r="H69" s="73">
        <v>0.51670000000000005</v>
      </c>
      <c r="I69" s="51">
        <f t="shared" si="8"/>
        <v>1.2809999999999999</v>
      </c>
      <c r="J69" s="73">
        <v>306.89999999999998</v>
      </c>
      <c r="K69" s="73">
        <v>0.64980000000000004</v>
      </c>
      <c r="L69" s="73">
        <v>37.083329999999997</v>
      </c>
      <c r="M69" s="51">
        <v>69.341999999999999</v>
      </c>
      <c r="N69" s="8">
        <v>0.57999999999999996</v>
      </c>
      <c r="O69" s="8">
        <v>0.40500000000000003</v>
      </c>
      <c r="P69" s="52">
        <v>0.29599999999999999</v>
      </c>
    </row>
    <row r="70" spans="1:16" x14ac:dyDescent="0.4">
      <c r="A70" s="49">
        <v>13</v>
      </c>
      <c r="B70" s="74" t="s">
        <v>12</v>
      </c>
      <c r="C70" s="8">
        <v>7</v>
      </c>
      <c r="D70" s="51">
        <v>0.67400000000000004</v>
      </c>
      <c r="E70" s="51">
        <v>0.64159999999999995</v>
      </c>
      <c r="F70" s="8">
        <v>0.82499999999999996</v>
      </c>
      <c r="G70" s="73">
        <v>2.6100000000000002E-2</v>
      </c>
      <c r="H70" s="73">
        <v>0.48149999999999998</v>
      </c>
      <c r="I70" s="51">
        <f t="shared" si="8"/>
        <v>1.329</v>
      </c>
      <c r="J70" s="73">
        <v>303.60000000000002</v>
      </c>
      <c r="K70" s="73">
        <v>0.59350000000000003</v>
      </c>
      <c r="L70" s="73">
        <v>34.333329999999997</v>
      </c>
      <c r="M70" s="51">
        <v>69.349999999999994</v>
      </c>
      <c r="N70" s="8">
        <v>6.0999999999999999E-2</v>
      </c>
      <c r="O70" s="8">
        <v>0.88300000000000001</v>
      </c>
      <c r="P70" s="52">
        <v>0.38500000000000001</v>
      </c>
    </row>
    <row r="71" spans="1:16" x14ac:dyDescent="0.4">
      <c r="A71" s="49">
        <v>14</v>
      </c>
      <c r="B71" s="74" t="s">
        <v>13</v>
      </c>
      <c r="C71" s="8">
        <v>6</v>
      </c>
      <c r="D71" s="51">
        <v>0.68210000000000004</v>
      </c>
      <c r="E71" s="51">
        <v>0.56640000000000001</v>
      </c>
      <c r="F71" s="8">
        <v>0.76470000000000005</v>
      </c>
      <c r="G71" s="73">
        <v>2.5999999999999999E-2</v>
      </c>
      <c r="H71" s="73">
        <v>0.442</v>
      </c>
      <c r="I71" s="51">
        <f t="shared" si="8"/>
        <v>0.55400000000000005</v>
      </c>
      <c r="J71" s="73">
        <v>313.10000000000002</v>
      </c>
      <c r="K71" s="73">
        <v>0.5827</v>
      </c>
      <c r="L71" s="73">
        <v>37.166670000000003</v>
      </c>
      <c r="M71" s="51">
        <v>70.384</v>
      </c>
      <c r="N71" s="8">
        <v>0.78</v>
      </c>
      <c r="O71" s="8">
        <v>5.0000000000000001E-3</v>
      </c>
      <c r="P71" s="52">
        <v>-0.23100000000000001</v>
      </c>
    </row>
    <row r="72" spans="1:16" x14ac:dyDescent="0.4">
      <c r="A72" s="49">
        <v>15</v>
      </c>
      <c r="B72" s="74" t="s">
        <v>14</v>
      </c>
      <c r="C72" s="8">
        <v>7</v>
      </c>
      <c r="D72" s="51">
        <v>0.63570000000000004</v>
      </c>
      <c r="E72" s="51">
        <v>0.62939999999999996</v>
      </c>
      <c r="F72" s="8">
        <v>0.86360000000000003</v>
      </c>
      <c r="G72" s="73">
        <v>2.3900000000000001E-2</v>
      </c>
      <c r="H72" s="73">
        <v>0.56679999999999997</v>
      </c>
      <c r="I72" s="51">
        <f t="shared" si="8"/>
        <v>0.78300000000000003</v>
      </c>
      <c r="J72" s="73">
        <v>298.10000000000002</v>
      </c>
      <c r="K72" s="73">
        <v>0.55110000000000003</v>
      </c>
      <c r="L72" s="73">
        <v>37.333329999999997</v>
      </c>
      <c r="M72" s="51">
        <v>70.105999999999995</v>
      </c>
      <c r="N72" s="8">
        <v>5.0999999999999997E-2</v>
      </c>
      <c r="O72" s="8">
        <v>0.187</v>
      </c>
      <c r="P72" s="52">
        <v>0.54500000000000004</v>
      </c>
    </row>
    <row r="73" spans="1:16" x14ac:dyDescent="0.4">
      <c r="A73" s="49">
        <v>16</v>
      </c>
      <c r="B73" s="74" t="s">
        <v>15</v>
      </c>
      <c r="C73" s="8">
        <v>9</v>
      </c>
      <c r="D73" s="51">
        <v>0.67930000000000001</v>
      </c>
      <c r="E73" s="51">
        <v>0.66100000000000003</v>
      </c>
      <c r="F73" s="8">
        <v>0.83330000000000004</v>
      </c>
      <c r="G73" s="73">
        <v>1.8100000000000002E-2</v>
      </c>
      <c r="H73" s="73">
        <v>0.62909999999999999</v>
      </c>
      <c r="I73" s="51">
        <f t="shared" si="8"/>
        <v>0.69499999999999995</v>
      </c>
      <c r="J73" s="73">
        <v>293.7</v>
      </c>
      <c r="K73" s="73">
        <v>0.62339999999999995</v>
      </c>
      <c r="L73" s="73">
        <v>35.25</v>
      </c>
      <c r="M73" s="51">
        <v>69.293000000000006</v>
      </c>
      <c r="N73" s="8">
        <v>-0.161</v>
      </c>
      <c r="O73" s="8">
        <v>0.48599999999999999</v>
      </c>
      <c r="P73" s="52">
        <v>0.37</v>
      </c>
    </row>
    <row r="74" spans="1:16" x14ac:dyDescent="0.4">
      <c r="A74" s="49">
        <v>17</v>
      </c>
      <c r="B74" s="74" t="s">
        <v>16</v>
      </c>
      <c r="C74" s="8">
        <v>11</v>
      </c>
      <c r="D74" s="51">
        <v>0.70179999999999998</v>
      </c>
      <c r="E74" s="51">
        <v>0.57220000000000004</v>
      </c>
      <c r="F74" s="8">
        <v>0.82689999999999997</v>
      </c>
      <c r="G74" s="73">
        <v>2.3199999999999998E-2</v>
      </c>
      <c r="H74" s="73">
        <v>0.44379999999999997</v>
      </c>
      <c r="I74" s="51">
        <f t="shared" si="8"/>
        <v>1.2030000000000001</v>
      </c>
      <c r="J74" s="73">
        <v>315.10000000000002</v>
      </c>
      <c r="K74" s="73">
        <v>0.55089999999999995</v>
      </c>
      <c r="L74" s="73">
        <v>36.166670000000003</v>
      </c>
      <c r="M74" s="51">
        <v>69.52</v>
      </c>
      <c r="N74" s="8">
        <v>0.48099999999999998</v>
      </c>
      <c r="O74" s="8">
        <v>0.5</v>
      </c>
      <c r="P74" s="52">
        <v>0.222</v>
      </c>
    </row>
    <row r="75" spans="1:16" x14ac:dyDescent="0.4">
      <c r="A75" s="49">
        <v>18</v>
      </c>
      <c r="B75" s="74" t="s">
        <v>17</v>
      </c>
      <c r="C75" s="8">
        <v>3</v>
      </c>
      <c r="D75" s="51">
        <v>0.64910000000000001</v>
      </c>
      <c r="E75" s="51">
        <v>0.61739999999999995</v>
      </c>
      <c r="F75" s="8">
        <v>0.76</v>
      </c>
      <c r="G75" s="73">
        <v>2.41E-2</v>
      </c>
      <c r="H75" s="73">
        <v>0.51849999999999996</v>
      </c>
      <c r="I75" s="51">
        <f t="shared" si="8"/>
        <v>0.28599999999999998</v>
      </c>
      <c r="J75" s="73">
        <v>299.2</v>
      </c>
      <c r="K75" s="73">
        <v>0.61729999999999996</v>
      </c>
      <c r="L75" s="73">
        <v>40.416670000000003</v>
      </c>
      <c r="M75" s="51">
        <v>69.972999999999999</v>
      </c>
      <c r="N75" s="8">
        <v>0.20799999999999999</v>
      </c>
      <c r="O75" s="8">
        <v>0.107</v>
      </c>
      <c r="P75" s="52">
        <v>-2.9000000000000001E-2</v>
      </c>
    </row>
    <row r="76" spans="1:16" x14ac:dyDescent="0.4">
      <c r="A76" s="49">
        <v>19</v>
      </c>
      <c r="B76" s="74" t="s">
        <v>18</v>
      </c>
      <c r="C76" s="8">
        <v>7</v>
      </c>
      <c r="D76" s="51">
        <v>0.65590000000000004</v>
      </c>
      <c r="E76" s="51">
        <v>0.57809999999999995</v>
      </c>
      <c r="F76" s="8">
        <v>0.82930000000000004</v>
      </c>
      <c r="G76" s="73">
        <v>2.87E-2</v>
      </c>
      <c r="H76" s="73">
        <v>0.48399999999999999</v>
      </c>
      <c r="I76" s="51">
        <f t="shared" si="8"/>
        <v>0.44799999999999995</v>
      </c>
      <c r="J76" s="73">
        <v>304.89999999999998</v>
      </c>
      <c r="K76" s="73">
        <v>0.59770000000000001</v>
      </c>
      <c r="L76" s="73">
        <v>37.583329999999997</v>
      </c>
      <c r="M76" s="51">
        <v>70.486000000000004</v>
      </c>
      <c r="N76" s="8">
        <v>0.24</v>
      </c>
      <c r="O76" s="8">
        <v>0.23499999999999999</v>
      </c>
      <c r="P76" s="52">
        <v>-2.7E-2</v>
      </c>
    </row>
    <row r="77" spans="1:16" ht="19.5" thickBot="1" x14ac:dyDescent="0.45">
      <c r="A77" s="49">
        <v>20</v>
      </c>
      <c r="B77" s="74" t="s">
        <v>19</v>
      </c>
      <c r="C77" s="8">
        <v>4</v>
      </c>
      <c r="D77" s="8">
        <v>0.69289999999999996</v>
      </c>
      <c r="E77" s="8">
        <v>0.60799999999999998</v>
      </c>
      <c r="F77" s="8">
        <v>0.80489999999999995</v>
      </c>
      <c r="G77" s="73">
        <v>3.5499999999999997E-2</v>
      </c>
      <c r="H77" s="72">
        <v>0.52039999999999997</v>
      </c>
      <c r="I77" s="51">
        <f t="shared" si="8"/>
        <v>1.0640000000000001</v>
      </c>
      <c r="J77" s="72">
        <v>302</v>
      </c>
      <c r="K77" s="72">
        <v>0.62819999999999998</v>
      </c>
      <c r="L77" s="73">
        <v>35.416670000000003</v>
      </c>
      <c r="M77" s="8">
        <v>70.022000000000006</v>
      </c>
      <c r="N77" s="8">
        <v>0.19400000000000001</v>
      </c>
      <c r="O77" s="8">
        <v>0.72699999999999998</v>
      </c>
      <c r="P77" s="52">
        <v>0.14299999999999999</v>
      </c>
    </row>
    <row r="78" spans="1:16" x14ac:dyDescent="0.4">
      <c r="A78" s="33"/>
      <c r="B78" s="75" t="s">
        <v>105</v>
      </c>
      <c r="C78" s="10">
        <v>3</v>
      </c>
      <c r="D78" s="10">
        <v>0.65739999999999998</v>
      </c>
      <c r="E78" s="10">
        <v>0.57120000000000004</v>
      </c>
      <c r="F78" s="10">
        <v>0.96630000000000005</v>
      </c>
      <c r="G78" s="47">
        <v>3.1E-2</v>
      </c>
      <c r="H78" s="47">
        <v>0.49070000000000003</v>
      </c>
      <c r="I78" s="87"/>
      <c r="J78" s="47">
        <v>296.10000000000002</v>
      </c>
      <c r="K78" s="47">
        <v>0.61419999999999997</v>
      </c>
      <c r="L78" s="10">
        <v>36.416670000000003</v>
      </c>
      <c r="M78" s="10">
        <v>70.89</v>
      </c>
      <c r="N78" s="87"/>
      <c r="O78" s="87"/>
      <c r="P78" s="88"/>
    </row>
    <row r="79" spans="1:16" x14ac:dyDescent="0.4">
      <c r="A79" s="33"/>
      <c r="B79" s="76" t="s">
        <v>106</v>
      </c>
      <c r="C79" s="72">
        <f>AVERAGE(C58:C77)</f>
        <v>7.05</v>
      </c>
      <c r="D79" s="72">
        <f t="shared" ref="D79:P79" si="9">AVERAGE(D58:D77)</f>
        <v>0.68279500000000004</v>
      </c>
      <c r="E79" s="72">
        <f t="shared" si="9"/>
        <v>0.61007499999999992</v>
      </c>
      <c r="F79" s="72">
        <f t="shared" si="9"/>
        <v>0.85222500000000001</v>
      </c>
      <c r="G79" s="72">
        <f t="shared" ref="G79:M79" si="10">AVERAGE(G58:G77)</f>
        <v>2.7479999999999997E-2</v>
      </c>
      <c r="H79" s="72">
        <f t="shared" si="10"/>
        <v>0.52676499999999993</v>
      </c>
      <c r="I79" s="72">
        <f>AVERAGE(I58:I77)</f>
        <v>1.1011500000000001</v>
      </c>
      <c r="J79" s="72">
        <f>AVERAGE(J58:J77)</f>
        <v>306.21000000000004</v>
      </c>
      <c r="K79" s="72">
        <f>AVERAGE(K58:K77)</f>
        <v>0.60382999999999998</v>
      </c>
      <c r="L79" s="72">
        <f t="shared" si="10"/>
        <v>35.912499499999996</v>
      </c>
      <c r="M79" s="72">
        <f t="shared" si="10"/>
        <v>69.618750000000006</v>
      </c>
      <c r="N79" s="72">
        <f t="shared" si="9"/>
        <v>0.45535000000000003</v>
      </c>
      <c r="O79" s="72">
        <f t="shared" si="9"/>
        <v>0.40280000000000005</v>
      </c>
      <c r="P79" s="77">
        <f t="shared" si="9"/>
        <v>0.24300000000000002</v>
      </c>
    </row>
    <row r="80" spans="1:16" ht="19.5" thickBot="1" x14ac:dyDescent="0.45">
      <c r="A80" s="42"/>
      <c r="B80" s="78" t="s">
        <v>107</v>
      </c>
      <c r="C80" s="79">
        <f>_xlfn.STDEV.S(C58:C77)</f>
        <v>2.5021043774769822</v>
      </c>
      <c r="D80" s="79">
        <f t="shared" ref="D80:P80" si="11">_xlfn.STDEV.S(D58:D77)</f>
        <v>2.1039648661265072E-2</v>
      </c>
      <c r="E80" s="79">
        <f t="shared" si="11"/>
        <v>2.8706552983779266E-2</v>
      </c>
      <c r="F80" s="79">
        <f t="shared" si="11"/>
        <v>5.5860021246721799E-2</v>
      </c>
      <c r="G80" s="79">
        <f t="shared" ref="G80:M80" si="12">_xlfn.STDEV.S(G58:G77)</f>
        <v>5.4600559087170436E-3</v>
      </c>
      <c r="H80" s="79">
        <f t="shared" si="12"/>
        <v>5.590771790238485E-2</v>
      </c>
      <c r="I80" s="79">
        <f>_xlfn.STDEV.S(I58:I77)</f>
        <v>0.4486254181268311</v>
      </c>
      <c r="J80" s="79">
        <f>_xlfn.STDEV.S(J58:J77)</f>
        <v>6.8394290312630774</v>
      </c>
      <c r="K80" s="79">
        <f>_xlfn.STDEV.S(K58:K77)</f>
        <v>3.4115208832487171E-2</v>
      </c>
      <c r="L80" s="79">
        <f t="shared" si="12"/>
        <v>1.6458071825622291</v>
      </c>
      <c r="M80" s="79">
        <f t="shared" si="12"/>
        <v>0.45947588849172988</v>
      </c>
      <c r="N80" s="79">
        <f t="shared" si="11"/>
        <v>0.31195550880483608</v>
      </c>
      <c r="O80" s="79">
        <f t="shared" si="11"/>
        <v>0.29178752182836187</v>
      </c>
      <c r="P80" s="80">
        <f t="shared" si="11"/>
        <v>0.19157711103804706</v>
      </c>
    </row>
    <row r="81" spans="2:12" x14ac:dyDescent="0.4">
      <c r="B81" s="24"/>
      <c r="C81" s="24"/>
      <c r="D81" s="23"/>
      <c r="E81" s="23"/>
      <c r="F81" s="23"/>
      <c r="G81" s="23"/>
      <c r="H81" s="23"/>
      <c r="I81" s="23"/>
      <c r="J81" s="23"/>
      <c r="K81" s="23"/>
    </row>
    <row r="82" spans="2:12" ht="19.5" thickBot="1" x14ac:dyDescent="0.45">
      <c r="B82" s="14"/>
      <c r="C82" s="14"/>
      <c r="D82" s="23"/>
      <c r="E82" s="23"/>
      <c r="F82" s="23"/>
      <c r="G82" s="23"/>
      <c r="H82" s="23"/>
      <c r="I82" s="23"/>
      <c r="J82" s="23"/>
      <c r="K82" s="23"/>
    </row>
    <row r="83" spans="2:12" x14ac:dyDescent="0.4">
      <c r="B83" s="14"/>
      <c r="C83" s="14"/>
      <c r="D83" s="23"/>
      <c r="E83" s="23"/>
      <c r="F83" s="23"/>
      <c r="G83" s="23"/>
      <c r="H83" s="23"/>
      <c r="I83" s="23"/>
      <c r="K83" s="81" t="s">
        <v>120</v>
      </c>
      <c r="L83" s="32"/>
    </row>
    <row r="84" spans="2:12" x14ac:dyDescent="0.4">
      <c r="B84" s="14"/>
      <c r="C84" s="14"/>
      <c r="D84" s="23"/>
      <c r="E84" s="23"/>
      <c r="F84" s="23"/>
      <c r="G84" s="23"/>
      <c r="H84" s="23"/>
      <c r="I84" s="23"/>
      <c r="K84" s="82" t="s">
        <v>108</v>
      </c>
      <c r="L84" s="83">
        <v>8.3333333333333329E-2</v>
      </c>
    </row>
    <row r="85" spans="2:12" x14ac:dyDescent="0.4">
      <c r="B85" s="14"/>
      <c r="C85" s="14"/>
      <c r="D85" s="23"/>
      <c r="E85" s="23"/>
      <c r="F85" s="23"/>
      <c r="G85" s="23"/>
      <c r="H85" s="23"/>
      <c r="I85" s="23"/>
      <c r="K85" s="82" t="s">
        <v>109</v>
      </c>
      <c r="L85" s="83">
        <v>0.16666666666666666</v>
      </c>
    </row>
    <row r="86" spans="2:12" x14ac:dyDescent="0.4">
      <c r="B86" s="14"/>
      <c r="C86" s="14"/>
      <c r="D86" s="23"/>
      <c r="E86" s="23"/>
      <c r="F86" s="23"/>
      <c r="G86" s="23"/>
      <c r="H86" s="23"/>
      <c r="I86" s="23"/>
      <c r="K86" s="82" t="s">
        <v>110</v>
      </c>
      <c r="L86" s="83">
        <v>0.25</v>
      </c>
    </row>
    <row r="87" spans="2:12" x14ac:dyDescent="0.4">
      <c r="B87" s="23"/>
      <c r="C87" s="23"/>
      <c r="D87" s="23"/>
      <c r="E87" s="23"/>
      <c r="F87" s="23"/>
      <c r="G87" s="23"/>
      <c r="H87" s="23"/>
      <c r="I87" s="23"/>
      <c r="K87" s="82" t="s">
        <v>111</v>
      </c>
      <c r="L87" s="83">
        <v>0.33333333333333298</v>
      </c>
    </row>
    <row r="88" spans="2:12" x14ac:dyDescent="0.4">
      <c r="B88" s="23"/>
      <c r="C88" s="23"/>
      <c r="D88" s="23"/>
      <c r="E88" s="23"/>
      <c r="F88" s="23"/>
      <c r="G88" s="23"/>
      <c r="H88" s="23"/>
      <c r="I88" s="23"/>
      <c r="K88" s="82" t="s">
        <v>112</v>
      </c>
      <c r="L88" s="83">
        <v>0.41666666666666602</v>
      </c>
    </row>
    <row r="89" spans="2:12" x14ac:dyDescent="0.4">
      <c r="B89" s="25"/>
      <c r="C89" s="25"/>
      <c r="D89" s="25"/>
      <c r="E89" s="25"/>
      <c r="F89" s="25"/>
      <c r="G89" s="25"/>
      <c r="H89" s="23"/>
      <c r="I89" s="23"/>
      <c r="K89" s="82" t="s">
        <v>113</v>
      </c>
      <c r="L89" s="83">
        <v>0.5</v>
      </c>
    </row>
    <row r="90" spans="2:12" x14ac:dyDescent="0.4">
      <c r="B90" s="14"/>
      <c r="C90" s="14"/>
      <c r="D90" s="14"/>
      <c r="E90" s="14"/>
      <c r="F90" s="14"/>
      <c r="G90" s="14"/>
      <c r="H90" s="23"/>
      <c r="I90" s="23"/>
      <c r="K90" s="82" t="s">
        <v>114</v>
      </c>
      <c r="L90" s="83">
        <v>0.58333333333333304</v>
      </c>
    </row>
    <row r="91" spans="2:12" x14ac:dyDescent="0.4">
      <c r="B91" s="14"/>
      <c r="C91" s="14"/>
      <c r="D91" s="14"/>
      <c r="E91" s="14"/>
      <c r="F91" s="14"/>
      <c r="G91" s="14"/>
      <c r="H91" s="23"/>
      <c r="I91" s="23"/>
      <c r="K91" s="82" t="s">
        <v>115</v>
      </c>
      <c r="L91" s="83">
        <v>0.66666666666666596</v>
      </c>
    </row>
    <row r="92" spans="2:12" x14ac:dyDescent="0.4">
      <c r="B92" s="14"/>
      <c r="C92" s="14"/>
      <c r="D92" s="14"/>
      <c r="E92" s="14"/>
      <c r="F92" s="14"/>
      <c r="G92" s="14"/>
      <c r="H92" s="23"/>
      <c r="I92" s="23"/>
      <c r="K92" s="82" t="s">
        <v>116</v>
      </c>
      <c r="L92" s="83">
        <v>0.75</v>
      </c>
    </row>
    <row r="93" spans="2:12" x14ac:dyDescent="0.4">
      <c r="B93" s="23"/>
      <c r="C93" s="23"/>
      <c r="D93" s="23"/>
      <c r="E93" s="23"/>
      <c r="F93" s="23"/>
      <c r="G93" s="23"/>
      <c r="H93" s="23"/>
      <c r="I93" s="23"/>
      <c r="K93" s="82" t="s">
        <v>117</v>
      </c>
      <c r="L93" s="83">
        <v>0.83333333333333304</v>
      </c>
    </row>
    <row r="94" spans="2:12" x14ac:dyDescent="0.4">
      <c r="B94" s="25"/>
      <c r="C94" s="25"/>
      <c r="D94" s="25"/>
      <c r="E94" s="25"/>
      <c r="F94" s="25"/>
      <c r="G94" s="25"/>
      <c r="H94" s="25"/>
      <c r="I94" s="25"/>
      <c r="K94" s="82" t="s">
        <v>118</v>
      </c>
      <c r="L94" s="83">
        <v>0.91666666666666596</v>
      </c>
    </row>
    <row r="95" spans="2:12" ht="19.5" thickBot="1" x14ac:dyDescent="0.45">
      <c r="B95" s="14"/>
      <c r="C95" s="14"/>
      <c r="D95" s="14"/>
      <c r="E95" s="14"/>
      <c r="F95" s="14"/>
      <c r="G95" s="14"/>
      <c r="H95" s="14"/>
      <c r="I95" s="14"/>
      <c r="K95" s="84" t="s">
        <v>119</v>
      </c>
      <c r="L95" s="85">
        <v>1</v>
      </c>
    </row>
    <row r="96" spans="2:12" x14ac:dyDescent="0.4">
      <c r="B96" s="14"/>
      <c r="C96" s="14"/>
      <c r="D96" s="14"/>
      <c r="E96" s="14"/>
      <c r="F96" s="14"/>
      <c r="G96" s="14"/>
      <c r="H96" s="14"/>
      <c r="I96" s="14"/>
      <c r="J96" s="23"/>
    </row>
    <row r="97" spans="2:11" x14ac:dyDescent="0.4">
      <c r="B97" s="14"/>
      <c r="C97" s="14"/>
      <c r="D97" s="14"/>
      <c r="E97" s="14"/>
      <c r="F97" s="14"/>
      <c r="G97" s="14"/>
      <c r="H97" s="14"/>
      <c r="I97" s="14"/>
      <c r="J97" s="14"/>
      <c r="K97" s="23"/>
    </row>
    <row r="98" spans="2:11" x14ac:dyDescent="0.4">
      <c r="B98" s="14"/>
      <c r="C98" s="14"/>
      <c r="D98" s="14"/>
      <c r="E98" s="14"/>
      <c r="F98" s="14"/>
      <c r="G98" s="14"/>
      <c r="H98" s="14"/>
      <c r="I98" s="14"/>
      <c r="J98" s="14"/>
      <c r="K98" s="23"/>
    </row>
    <row r="99" spans="2:11" x14ac:dyDescent="0.4">
      <c r="B99" s="14"/>
      <c r="C99" s="14"/>
      <c r="D99" s="14"/>
      <c r="E99" s="14"/>
      <c r="F99" s="14"/>
      <c r="G99" s="14"/>
      <c r="H99" s="14"/>
      <c r="I99" s="14"/>
      <c r="J99" s="14"/>
      <c r="K99" s="23"/>
    </row>
    <row r="100" spans="2:11" x14ac:dyDescent="0.4">
      <c r="B100" s="14"/>
      <c r="C100" s="14"/>
      <c r="D100" s="14"/>
      <c r="E100" s="14"/>
      <c r="F100" s="14"/>
      <c r="G100" s="14"/>
      <c r="H100" s="14"/>
      <c r="I100" s="14"/>
      <c r="J100" s="14"/>
      <c r="K100" s="23"/>
    </row>
    <row r="101" spans="2:11" x14ac:dyDescent="0.4"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2:11" x14ac:dyDescent="0.4"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2:11" x14ac:dyDescent="0.4"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2:11" x14ac:dyDescent="0.4"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2:11" x14ac:dyDescent="0.4">
      <c r="B105" s="24"/>
      <c r="C105" s="24"/>
      <c r="D105" s="23"/>
      <c r="E105" s="23"/>
      <c r="F105" s="23"/>
      <c r="G105" s="23"/>
      <c r="H105" s="23"/>
      <c r="I105" s="23"/>
      <c r="J105" s="23"/>
      <c r="K105" s="23"/>
    </row>
    <row r="106" spans="2:11" x14ac:dyDescent="0.4">
      <c r="B106" s="14"/>
      <c r="C106" s="14"/>
      <c r="D106" s="23"/>
      <c r="E106" s="23"/>
      <c r="F106" s="23"/>
      <c r="G106" s="23"/>
      <c r="H106" s="23"/>
      <c r="I106" s="23"/>
      <c r="J106" s="23"/>
      <c r="K106" s="23"/>
    </row>
    <row r="107" spans="2:11" x14ac:dyDescent="0.4">
      <c r="B107" s="14"/>
      <c r="C107" s="14"/>
      <c r="D107" s="23"/>
      <c r="E107" s="23"/>
      <c r="F107" s="23"/>
      <c r="G107" s="23"/>
      <c r="H107" s="23"/>
      <c r="I107" s="23"/>
      <c r="J107" s="23"/>
      <c r="K107" s="23"/>
    </row>
    <row r="108" spans="2:11" x14ac:dyDescent="0.4">
      <c r="B108" s="14"/>
      <c r="C108" s="14"/>
      <c r="D108" s="23"/>
      <c r="E108" s="23"/>
      <c r="F108" s="23"/>
      <c r="G108" s="23"/>
      <c r="H108" s="23"/>
      <c r="I108" s="23"/>
      <c r="J108" s="23"/>
      <c r="K108" s="23"/>
    </row>
    <row r="109" spans="2:11" x14ac:dyDescent="0.4">
      <c r="B109" s="14"/>
      <c r="C109" s="14"/>
      <c r="D109" s="23"/>
      <c r="E109" s="23"/>
      <c r="F109" s="23"/>
      <c r="G109" s="23"/>
      <c r="H109" s="23"/>
      <c r="I109" s="23"/>
      <c r="J109" s="23"/>
      <c r="K109" s="23"/>
    </row>
    <row r="110" spans="2:11" x14ac:dyDescent="0.4">
      <c r="B110" s="14"/>
      <c r="C110" s="14"/>
      <c r="D110" s="23"/>
      <c r="E110" s="23"/>
      <c r="F110" s="23"/>
      <c r="G110" s="23"/>
      <c r="H110" s="23"/>
      <c r="I110" s="23"/>
      <c r="J110" s="23"/>
      <c r="K110" s="23"/>
    </row>
    <row r="111" spans="2:11" x14ac:dyDescent="0.4"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2:11" x14ac:dyDescent="0.4"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2:11" x14ac:dyDescent="0.4">
      <c r="B113" s="25"/>
      <c r="C113" s="25"/>
      <c r="D113" s="25"/>
      <c r="E113" s="25"/>
      <c r="F113" s="25"/>
      <c r="G113" s="25"/>
      <c r="H113" s="23"/>
      <c r="I113" s="23"/>
      <c r="J113" s="23"/>
      <c r="K113" s="23"/>
    </row>
    <row r="114" spans="2:11" x14ac:dyDescent="0.4">
      <c r="B114" s="14"/>
      <c r="C114" s="14"/>
      <c r="D114" s="14"/>
      <c r="E114" s="14"/>
      <c r="F114" s="14"/>
      <c r="G114" s="14"/>
      <c r="H114" s="23"/>
      <c r="I114" s="23"/>
      <c r="J114" s="23"/>
      <c r="K114" s="23"/>
    </row>
    <row r="115" spans="2:11" x14ac:dyDescent="0.4">
      <c r="B115" s="14"/>
      <c r="C115" s="14"/>
      <c r="D115" s="14"/>
      <c r="E115" s="14"/>
      <c r="F115" s="14"/>
      <c r="G115" s="14"/>
      <c r="H115" s="23"/>
      <c r="I115" s="23"/>
      <c r="J115" s="23"/>
      <c r="K115" s="23"/>
    </row>
    <row r="116" spans="2:11" x14ac:dyDescent="0.4">
      <c r="B116" s="14"/>
      <c r="C116" s="14"/>
      <c r="D116" s="14"/>
      <c r="E116" s="14"/>
      <c r="F116" s="14"/>
      <c r="G116" s="14"/>
      <c r="H116" s="23"/>
      <c r="I116" s="23"/>
      <c r="J116" s="23"/>
      <c r="K116" s="23"/>
    </row>
    <row r="117" spans="2:11" x14ac:dyDescent="0.4"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2:11" x14ac:dyDescent="0.4">
      <c r="B118" s="25"/>
      <c r="C118" s="25"/>
      <c r="D118" s="25"/>
      <c r="E118" s="25"/>
      <c r="F118" s="25"/>
      <c r="G118" s="25"/>
      <c r="H118" s="25"/>
      <c r="I118" s="25"/>
      <c r="J118" s="25"/>
      <c r="K118" s="23"/>
    </row>
    <row r="119" spans="2:11" x14ac:dyDescent="0.4">
      <c r="B119" s="14"/>
      <c r="C119" s="14"/>
      <c r="D119" s="14"/>
      <c r="E119" s="14"/>
      <c r="F119" s="14"/>
      <c r="G119" s="14"/>
      <c r="H119" s="14"/>
      <c r="I119" s="14"/>
      <c r="J119" s="14"/>
      <c r="K119" s="23"/>
    </row>
    <row r="120" spans="2:11" x14ac:dyDescent="0.4">
      <c r="B120" s="14"/>
      <c r="C120" s="14"/>
      <c r="D120" s="14"/>
      <c r="E120" s="14"/>
      <c r="F120" s="14"/>
      <c r="G120" s="14"/>
      <c r="H120" s="14"/>
      <c r="I120" s="14"/>
      <c r="J120" s="14"/>
      <c r="K120" s="23"/>
    </row>
    <row r="121" spans="2:11" x14ac:dyDescent="0.4">
      <c r="B121" s="14"/>
      <c r="C121" s="14"/>
      <c r="D121" s="14"/>
      <c r="E121" s="14"/>
      <c r="F121" s="14"/>
      <c r="G121" s="14"/>
      <c r="H121" s="14"/>
      <c r="I121" s="14"/>
      <c r="J121" s="14"/>
      <c r="K121" s="23"/>
    </row>
    <row r="122" spans="2:11" x14ac:dyDescent="0.4">
      <c r="B122" s="14"/>
      <c r="C122" s="14"/>
      <c r="D122" s="14"/>
      <c r="E122" s="14"/>
      <c r="F122" s="14"/>
      <c r="G122" s="14"/>
      <c r="H122" s="14"/>
      <c r="I122" s="14"/>
      <c r="J122" s="14"/>
      <c r="K122" s="23"/>
    </row>
    <row r="123" spans="2:11" x14ac:dyDescent="0.4">
      <c r="B123" s="14"/>
      <c r="C123" s="14"/>
      <c r="D123" s="14"/>
      <c r="E123" s="14"/>
      <c r="F123" s="14"/>
      <c r="G123" s="14"/>
      <c r="H123" s="14"/>
      <c r="I123" s="14"/>
      <c r="J123" s="14"/>
      <c r="K123" s="23"/>
    </row>
    <row r="124" spans="2:11" x14ac:dyDescent="0.4">
      <c r="B124" s="14"/>
      <c r="C124" s="14"/>
      <c r="D124" s="14"/>
      <c r="E124" s="14"/>
      <c r="F124" s="14"/>
      <c r="G124" s="14"/>
      <c r="H124" s="14"/>
      <c r="I124" s="14"/>
      <c r="J124" s="14"/>
      <c r="K124" s="23"/>
    </row>
    <row r="125" spans="2:11" x14ac:dyDescent="0.4">
      <c r="B125" s="14"/>
      <c r="C125" s="14"/>
      <c r="D125" s="14"/>
      <c r="E125" s="14"/>
      <c r="F125" s="14"/>
      <c r="G125" s="14"/>
      <c r="H125" s="14"/>
      <c r="I125" s="14"/>
      <c r="J125" s="14"/>
      <c r="K125" s="23"/>
    </row>
    <row r="126" spans="2:11" x14ac:dyDescent="0.4">
      <c r="B126" s="14"/>
      <c r="C126" s="14"/>
      <c r="D126" s="14"/>
      <c r="E126" s="14"/>
      <c r="F126" s="14"/>
      <c r="G126" s="14"/>
      <c r="H126" s="14"/>
      <c r="I126" s="14"/>
      <c r="J126" s="14"/>
      <c r="K126" s="23"/>
    </row>
    <row r="127" spans="2:11" x14ac:dyDescent="0.4">
      <c r="B127" s="14"/>
      <c r="C127" s="14"/>
      <c r="D127" s="14"/>
      <c r="E127" s="14"/>
      <c r="F127" s="14"/>
      <c r="G127" s="14"/>
      <c r="H127" s="14"/>
      <c r="I127" s="14"/>
      <c r="J127" s="14"/>
      <c r="K127" s="23"/>
    </row>
    <row r="128" spans="2:11" x14ac:dyDescent="0.4"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2:11" x14ac:dyDescent="0.4"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2:11" x14ac:dyDescent="0.4"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2:11" x14ac:dyDescent="0.4"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2:11" x14ac:dyDescent="0.4">
      <c r="B132" s="24"/>
      <c r="C132" s="24"/>
      <c r="D132" s="23"/>
      <c r="E132" s="23"/>
      <c r="F132" s="23"/>
      <c r="G132" s="23"/>
      <c r="H132" s="23"/>
      <c r="I132" s="23"/>
      <c r="J132" s="23"/>
      <c r="K132" s="23"/>
    </row>
    <row r="133" spans="2:11" x14ac:dyDescent="0.4">
      <c r="B133" s="14"/>
      <c r="C133" s="14"/>
      <c r="D133" s="23"/>
      <c r="E133" s="23"/>
      <c r="F133" s="23"/>
      <c r="G133" s="23"/>
      <c r="H133" s="23"/>
      <c r="I133" s="23"/>
      <c r="J133" s="23"/>
      <c r="K133" s="23"/>
    </row>
    <row r="134" spans="2:11" x14ac:dyDescent="0.4">
      <c r="B134" s="14"/>
      <c r="C134" s="14"/>
      <c r="D134" s="23"/>
      <c r="E134" s="23"/>
      <c r="F134" s="23"/>
      <c r="G134" s="23"/>
      <c r="H134" s="23"/>
      <c r="I134" s="23"/>
      <c r="J134" s="23"/>
      <c r="K134" s="23"/>
    </row>
    <row r="135" spans="2:11" x14ac:dyDescent="0.4">
      <c r="B135" s="14"/>
      <c r="C135" s="14"/>
      <c r="D135" s="23"/>
      <c r="E135" s="23"/>
      <c r="F135" s="23"/>
      <c r="G135" s="23"/>
      <c r="H135" s="23"/>
      <c r="I135" s="23"/>
      <c r="J135" s="23"/>
      <c r="K135" s="23"/>
    </row>
    <row r="136" spans="2:11" x14ac:dyDescent="0.4">
      <c r="B136" s="14"/>
      <c r="C136" s="14"/>
      <c r="D136" s="23"/>
      <c r="E136" s="23"/>
      <c r="F136" s="23"/>
      <c r="G136" s="23"/>
      <c r="H136" s="23"/>
      <c r="I136" s="23"/>
      <c r="J136" s="23"/>
      <c r="K136" s="23"/>
    </row>
    <row r="137" spans="2:11" x14ac:dyDescent="0.4">
      <c r="B137" s="14"/>
      <c r="C137" s="14"/>
      <c r="D137" s="23"/>
      <c r="E137" s="23"/>
      <c r="F137" s="23"/>
      <c r="G137" s="23"/>
      <c r="H137" s="23"/>
      <c r="I137" s="23"/>
      <c r="J137" s="23"/>
      <c r="K137" s="23"/>
    </row>
    <row r="138" spans="2:11" x14ac:dyDescent="0.4"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2:11" x14ac:dyDescent="0.4"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2:11" x14ac:dyDescent="0.4">
      <c r="B140" s="25"/>
      <c r="C140" s="25"/>
      <c r="D140" s="25"/>
      <c r="E140" s="25"/>
      <c r="F140" s="25"/>
      <c r="G140" s="25"/>
      <c r="H140" s="23"/>
      <c r="I140" s="23"/>
      <c r="J140" s="23"/>
      <c r="K140" s="23"/>
    </row>
    <row r="141" spans="2:11" x14ac:dyDescent="0.4">
      <c r="B141" s="14"/>
      <c r="C141" s="14"/>
      <c r="D141" s="14"/>
      <c r="E141" s="14"/>
      <c r="F141" s="14"/>
      <c r="G141" s="14"/>
      <c r="H141" s="23"/>
      <c r="I141" s="23"/>
      <c r="J141" s="23"/>
      <c r="K141" s="23"/>
    </row>
    <row r="142" spans="2:11" x14ac:dyDescent="0.4">
      <c r="B142" s="14"/>
      <c r="C142" s="14"/>
      <c r="D142" s="14"/>
      <c r="E142" s="14"/>
      <c r="F142" s="14"/>
      <c r="G142" s="14"/>
      <c r="H142" s="23"/>
      <c r="I142" s="23"/>
      <c r="J142" s="23"/>
      <c r="K142" s="23"/>
    </row>
    <row r="143" spans="2:11" x14ac:dyDescent="0.4">
      <c r="B143" s="14"/>
      <c r="C143" s="14"/>
      <c r="D143" s="14"/>
      <c r="E143" s="14"/>
      <c r="F143" s="14"/>
      <c r="G143" s="14"/>
      <c r="H143" s="23"/>
      <c r="I143" s="23"/>
      <c r="J143" s="23"/>
      <c r="K143" s="23"/>
    </row>
    <row r="144" spans="2:11" x14ac:dyDescent="0.4"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2:11" x14ac:dyDescent="0.4">
      <c r="B145" s="25"/>
      <c r="C145" s="25"/>
      <c r="D145" s="25"/>
      <c r="E145" s="25"/>
      <c r="F145" s="25"/>
      <c r="G145" s="25"/>
      <c r="H145" s="25"/>
      <c r="I145" s="25"/>
      <c r="J145" s="25"/>
      <c r="K145" s="23"/>
    </row>
    <row r="146" spans="2:11" x14ac:dyDescent="0.4">
      <c r="B146" s="14"/>
      <c r="C146" s="14"/>
      <c r="D146" s="14"/>
      <c r="E146" s="14"/>
      <c r="F146" s="14"/>
      <c r="G146" s="14"/>
      <c r="H146" s="14"/>
      <c r="I146" s="14"/>
      <c r="J146" s="14"/>
      <c r="K146" s="23"/>
    </row>
    <row r="147" spans="2:11" x14ac:dyDescent="0.4">
      <c r="B147" s="14"/>
      <c r="C147" s="14"/>
      <c r="D147" s="14"/>
      <c r="E147" s="14"/>
      <c r="F147" s="14"/>
      <c r="G147" s="14"/>
      <c r="H147" s="14"/>
      <c r="I147" s="14"/>
      <c r="J147" s="14"/>
      <c r="K147" s="23"/>
    </row>
    <row r="148" spans="2:11" x14ac:dyDescent="0.4">
      <c r="B148" s="14"/>
      <c r="C148" s="14"/>
      <c r="D148" s="14"/>
      <c r="E148" s="14"/>
      <c r="F148" s="14"/>
      <c r="G148" s="14"/>
      <c r="H148" s="14"/>
      <c r="I148" s="14"/>
      <c r="J148" s="14"/>
      <c r="K148" s="23"/>
    </row>
  </sheetData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4C70-49FA-41B8-8B19-9B18ED152CC8}">
  <dimension ref="A1:M29"/>
  <sheetViews>
    <sheetView topLeftCell="B1" zoomScale="70" zoomScaleNormal="70" workbookViewId="0">
      <selection activeCell="B34" sqref="B34"/>
    </sheetView>
  </sheetViews>
  <sheetFormatPr defaultRowHeight="18.75" x14ac:dyDescent="0.4"/>
  <cols>
    <col min="1" max="1" width="43.875" customWidth="1"/>
    <col min="2" max="2" width="70.875" customWidth="1"/>
    <col min="3" max="3" width="40.875" customWidth="1"/>
    <col min="4" max="4" width="11.125" customWidth="1"/>
    <col min="5" max="5" width="18.25" customWidth="1"/>
    <col min="6" max="6" width="18.75" customWidth="1"/>
    <col min="7" max="7" width="21.375" customWidth="1"/>
    <col min="8" max="8" width="17.625" customWidth="1"/>
    <col min="11" max="11" width="14.75" customWidth="1"/>
    <col min="12" max="12" width="13.875" customWidth="1"/>
    <col min="13" max="13" width="16" customWidth="1"/>
  </cols>
  <sheetData>
    <row r="1" spans="1:13" x14ac:dyDescent="0.4">
      <c r="A1" s="2" t="s">
        <v>59</v>
      </c>
      <c r="B1" s="2" t="s">
        <v>20</v>
      </c>
      <c r="C1" s="2" t="s">
        <v>61</v>
      </c>
      <c r="D1" s="2" t="s">
        <v>21</v>
      </c>
      <c r="E1" s="2" t="s">
        <v>22</v>
      </c>
      <c r="F1" s="13" t="s">
        <v>24</v>
      </c>
      <c r="G1" s="13" t="s">
        <v>147</v>
      </c>
      <c r="H1" s="13" t="s">
        <v>148</v>
      </c>
      <c r="I1" s="13" t="s">
        <v>58</v>
      </c>
      <c r="J1" s="13" t="s">
        <v>25</v>
      </c>
      <c r="K1" s="13" t="s">
        <v>26</v>
      </c>
      <c r="L1" s="13" t="s">
        <v>27</v>
      </c>
      <c r="M1" s="26" t="s">
        <v>23</v>
      </c>
    </row>
    <row r="2" spans="1:13" x14ac:dyDescent="0.4">
      <c r="A2" s="4">
        <v>1</v>
      </c>
      <c r="B2" s="4" t="s">
        <v>30</v>
      </c>
      <c r="C2" s="2">
        <v>9</v>
      </c>
      <c r="D2" s="2">
        <v>0.69969999999999999</v>
      </c>
      <c r="E2" s="2">
        <v>0.62250000000000005</v>
      </c>
      <c r="F2" s="2">
        <v>0.96509999999999996</v>
      </c>
      <c r="G2" s="2">
        <v>0.03</v>
      </c>
      <c r="H2" s="2">
        <v>0.58430000000000004</v>
      </c>
      <c r="I2" s="2">
        <f t="shared" ref="I2:I21" si="0">SUM(J2:L2)</f>
        <v>1.1400000000000001</v>
      </c>
      <c r="J2" s="2">
        <v>0.46800000000000003</v>
      </c>
      <c r="K2" s="2">
        <v>0.63600000000000001</v>
      </c>
      <c r="L2" s="2">
        <v>3.5999999999999997E-2</v>
      </c>
      <c r="M2" s="2">
        <v>69.2</v>
      </c>
    </row>
    <row r="3" spans="1:13" x14ac:dyDescent="0.4">
      <c r="A3" s="4">
        <v>2</v>
      </c>
      <c r="B3" s="4" t="s">
        <v>28</v>
      </c>
      <c r="C3" s="2">
        <v>14</v>
      </c>
      <c r="D3" s="2">
        <v>0.6855</v>
      </c>
      <c r="E3" s="2">
        <v>0.63380000000000003</v>
      </c>
      <c r="F3" s="2">
        <v>0.97399999999999998</v>
      </c>
      <c r="G3" s="2">
        <v>1.7999999999999999E-2</v>
      </c>
      <c r="H3" s="2">
        <v>0.5534</v>
      </c>
      <c r="I3" s="2">
        <f t="shared" si="0"/>
        <v>2.125</v>
      </c>
      <c r="J3" s="2">
        <v>1.1950000000000001</v>
      </c>
      <c r="K3" s="2">
        <v>0.63300000000000001</v>
      </c>
      <c r="L3" s="2">
        <v>0.29699999999999999</v>
      </c>
      <c r="M3" s="2">
        <v>69.040000000000006</v>
      </c>
    </row>
    <row r="4" spans="1:13" x14ac:dyDescent="0.4">
      <c r="A4" s="4">
        <v>3</v>
      </c>
      <c r="B4" s="4" t="s">
        <v>37</v>
      </c>
      <c r="C4" s="2">
        <v>7</v>
      </c>
      <c r="D4" s="2">
        <v>0.66979999999999995</v>
      </c>
      <c r="E4" s="2">
        <v>0.57930000000000004</v>
      </c>
      <c r="F4" s="2">
        <v>0.96850000000000003</v>
      </c>
      <c r="G4" s="2">
        <v>1.7500000000000002E-2</v>
      </c>
      <c r="H4" s="2">
        <v>0.63859999999999995</v>
      </c>
      <c r="I4" s="2">
        <f t="shared" si="0"/>
        <v>1.2249999999999999</v>
      </c>
      <c r="J4" s="2">
        <v>0.70299999999999996</v>
      </c>
      <c r="K4" s="2">
        <v>0.28799999999999998</v>
      </c>
      <c r="L4" s="2">
        <v>0.23400000000000001</v>
      </c>
      <c r="M4" s="2">
        <v>68.89</v>
      </c>
    </row>
    <row r="5" spans="1:13" x14ac:dyDescent="0.4">
      <c r="A5" s="4">
        <v>4</v>
      </c>
      <c r="B5" s="4" t="s">
        <v>35</v>
      </c>
      <c r="C5" s="2">
        <v>7</v>
      </c>
      <c r="D5" s="2">
        <v>0.64780000000000004</v>
      </c>
      <c r="E5" s="2">
        <v>0.62090000000000001</v>
      </c>
      <c r="F5" s="2">
        <v>0.9788</v>
      </c>
      <c r="G5" s="2">
        <v>1.7899999999999999E-2</v>
      </c>
      <c r="H5" s="2">
        <v>0.61680000000000001</v>
      </c>
      <c r="I5" s="2">
        <f t="shared" si="0"/>
        <v>0.74</v>
      </c>
      <c r="J5" s="2">
        <v>0.17899999999999999</v>
      </c>
      <c r="K5" s="2">
        <v>0.52500000000000002</v>
      </c>
      <c r="L5" s="2">
        <v>3.5999999999999997E-2</v>
      </c>
      <c r="M5" s="2">
        <v>69.900000000000006</v>
      </c>
    </row>
    <row r="6" spans="1:13" x14ac:dyDescent="0.4">
      <c r="A6" s="4">
        <v>5</v>
      </c>
      <c r="B6" s="4" t="s">
        <v>39</v>
      </c>
      <c r="C6" s="2">
        <v>7</v>
      </c>
      <c r="D6" s="2">
        <v>0.70679999999999998</v>
      </c>
      <c r="E6" s="2">
        <v>0.61319999999999997</v>
      </c>
      <c r="F6" s="2">
        <v>0.98</v>
      </c>
      <c r="G6" s="2">
        <v>3.0099999999999998E-2</v>
      </c>
      <c r="H6" s="2">
        <v>0.52580000000000005</v>
      </c>
      <c r="I6" s="2">
        <f t="shared" si="0"/>
        <v>1.8159999999999998</v>
      </c>
      <c r="J6" s="2">
        <v>0.47899999999999998</v>
      </c>
      <c r="K6" s="2">
        <v>0.98499999999999999</v>
      </c>
      <c r="L6" s="2">
        <v>0.35199999999999998</v>
      </c>
      <c r="M6" s="2">
        <v>68.989999999999995</v>
      </c>
    </row>
    <row r="7" spans="1:13" x14ac:dyDescent="0.4">
      <c r="A7" s="4">
        <v>6</v>
      </c>
      <c r="B7" s="4" t="s">
        <v>29</v>
      </c>
      <c r="C7" s="2">
        <v>12</v>
      </c>
      <c r="D7" s="2">
        <v>0.69040000000000001</v>
      </c>
      <c r="E7" s="2">
        <v>0.59630000000000005</v>
      </c>
      <c r="F7" s="2">
        <v>0.98419999999999996</v>
      </c>
      <c r="G7" s="2">
        <v>2.2100000000000002E-2</v>
      </c>
      <c r="H7" s="2">
        <v>0.52829999999999999</v>
      </c>
      <c r="I7" s="2">
        <f t="shared" si="0"/>
        <v>1.17</v>
      </c>
      <c r="J7" s="2">
        <v>0.69199999999999995</v>
      </c>
      <c r="K7" s="2">
        <v>0.40500000000000003</v>
      </c>
      <c r="L7" s="2">
        <v>7.2999999999999995E-2</v>
      </c>
      <c r="M7" s="2">
        <v>69.41</v>
      </c>
    </row>
    <row r="8" spans="1:13" x14ac:dyDescent="0.4">
      <c r="A8" s="4">
        <v>7</v>
      </c>
      <c r="B8" s="4" t="s">
        <v>32</v>
      </c>
      <c r="C8" s="2">
        <v>9</v>
      </c>
      <c r="D8" s="2">
        <v>0.67210000000000003</v>
      </c>
      <c r="E8" s="2">
        <v>0.66120000000000001</v>
      </c>
      <c r="F8" s="2">
        <v>0.97089999999999999</v>
      </c>
      <c r="G8" s="2">
        <v>2.0799999999999999E-2</v>
      </c>
      <c r="H8" s="2">
        <v>0.58040000000000003</v>
      </c>
      <c r="I8" s="2">
        <f t="shared" si="0"/>
        <v>1.4710000000000001</v>
      </c>
      <c r="J8" s="2">
        <v>0.47499999999999998</v>
      </c>
      <c r="K8" s="2">
        <v>0.64</v>
      </c>
      <c r="L8" s="2">
        <v>0.35599999999999998</v>
      </c>
      <c r="M8" s="2">
        <v>69.17</v>
      </c>
    </row>
    <row r="9" spans="1:13" x14ac:dyDescent="0.4">
      <c r="A9" s="4">
        <v>8</v>
      </c>
      <c r="B9" s="147" t="s">
        <v>55</v>
      </c>
      <c r="C9" s="2">
        <v>4</v>
      </c>
      <c r="D9" s="2">
        <v>0.69969999999999999</v>
      </c>
      <c r="E9" s="146">
        <v>0.57999999999999996</v>
      </c>
      <c r="F9" s="146">
        <v>0.86960000000000004</v>
      </c>
      <c r="G9" s="2">
        <v>3.9E-2</v>
      </c>
      <c r="H9" s="146">
        <v>0.46429999999999999</v>
      </c>
      <c r="I9" s="2">
        <f t="shared" si="0"/>
        <v>1.036</v>
      </c>
      <c r="J9" s="2">
        <v>0.2</v>
      </c>
      <c r="K9" s="2">
        <v>0.64600000000000002</v>
      </c>
      <c r="L9" s="2">
        <v>0.19</v>
      </c>
      <c r="M9" s="2">
        <v>70.239999999999995</v>
      </c>
    </row>
    <row r="10" spans="1:13" x14ac:dyDescent="0.4">
      <c r="A10" s="4">
        <v>9</v>
      </c>
      <c r="B10" s="4" t="s">
        <v>40</v>
      </c>
      <c r="C10" s="2">
        <v>6</v>
      </c>
      <c r="D10" s="2">
        <v>0.68389999999999995</v>
      </c>
      <c r="E10" s="2">
        <v>0.62229999999999996</v>
      </c>
      <c r="F10" s="2">
        <v>0.96260000000000001</v>
      </c>
      <c r="G10" s="2">
        <v>2.3300000000000001E-2</v>
      </c>
      <c r="H10" s="2">
        <v>0.55649999999999999</v>
      </c>
      <c r="I10" s="2">
        <f t="shared" si="0"/>
        <v>1.1480000000000001</v>
      </c>
      <c r="J10" s="2">
        <v>0.45600000000000002</v>
      </c>
      <c r="K10" s="2">
        <v>0.48099999999999998</v>
      </c>
      <c r="L10" s="2">
        <v>0.21099999999999999</v>
      </c>
      <c r="M10" s="2">
        <v>69.650000000000006</v>
      </c>
    </row>
    <row r="11" spans="1:13" x14ac:dyDescent="0.4">
      <c r="A11" s="4">
        <v>10</v>
      </c>
      <c r="B11" s="4" t="s">
        <v>45</v>
      </c>
      <c r="C11" s="2">
        <v>5</v>
      </c>
      <c r="D11" s="2">
        <v>0.66200000000000003</v>
      </c>
      <c r="E11" s="2">
        <v>0.62329999999999997</v>
      </c>
      <c r="F11" s="2">
        <v>0.97660000000000002</v>
      </c>
      <c r="G11" s="2">
        <v>3.09E-2</v>
      </c>
      <c r="H11" s="2">
        <v>0.52290000000000003</v>
      </c>
      <c r="I11" s="2">
        <f t="shared" si="0"/>
        <v>0.64100000000000001</v>
      </c>
      <c r="J11" s="1">
        <v>0.42099999999999999</v>
      </c>
      <c r="K11" s="1">
        <v>0.23599999999999999</v>
      </c>
      <c r="L11" s="1">
        <v>-1.6E-2</v>
      </c>
      <c r="M11" s="2">
        <v>69.790000000000006</v>
      </c>
    </row>
    <row r="12" spans="1:13" x14ac:dyDescent="0.4">
      <c r="A12" s="4">
        <v>11</v>
      </c>
      <c r="B12" s="3" t="s">
        <v>4</v>
      </c>
      <c r="C12" s="2">
        <v>3</v>
      </c>
      <c r="D12" s="2">
        <v>0.63580000000000003</v>
      </c>
      <c r="E12" s="2">
        <v>0.62990000000000002</v>
      </c>
      <c r="F12" s="2">
        <v>0.9667</v>
      </c>
      <c r="G12" s="2">
        <v>2.3699999999999999E-2</v>
      </c>
      <c r="H12" s="2">
        <v>0.65329999999999999</v>
      </c>
      <c r="I12" s="2">
        <f t="shared" si="0"/>
        <v>0.25</v>
      </c>
      <c r="J12" s="1">
        <v>0.105</v>
      </c>
      <c r="K12" s="1">
        <v>0.04</v>
      </c>
      <c r="L12" s="1">
        <v>0.105</v>
      </c>
      <c r="M12" s="2">
        <v>71.09</v>
      </c>
    </row>
    <row r="13" spans="1:13" x14ac:dyDescent="0.4">
      <c r="A13" s="4">
        <v>12</v>
      </c>
      <c r="B13" s="4" t="s">
        <v>47</v>
      </c>
      <c r="C13" s="2">
        <v>6</v>
      </c>
      <c r="D13" s="2">
        <v>0.67459999999999998</v>
      </c>
      <c r="E13" s="2">
        <v>0.622</v>
      </c>
      <c r="F13" s="2">
        <v>0.96740000000000004</v>
      </c>
      <c r="G13" s="2">
        <v>2.12E-2</v>
      </c>
      <c r="H13" s="2">
        <v>0.49380000000000002</v>
      </c>
      <c r="I13" s="2">
        <f t="shared" si="0"/>
        <v>0.871</v>
      </c>
      <c r="J13" s="1">
        <v>0.439</v>
      </c>
      <c r="K13" s="1">
        <v>0.38400000000000001</v>
      </c>
      <c r="L13" s="1">
        <v>4.8000000000000001E-2</v>
      </c>
      <c r="M13" s="2">
        <v>69.75</v>
      </c>
    </row>
    <row r="14" spans="1:13" x14ac:dyDescent="0.4">
      <c r="A14" s="4">
        <v>13</v>
      </c>
      <c r="B14" s="4" t="s">
        <v>42</v>
      </c>
      <c r="C14" s="2">
        <v>6</v>
      </c>
      <c r="D14" s="2">
        <v>0.66930000000000001</v>
      </c>
      <c r="E14" s="2">
        <v>0.67979999999999996</v>
      </c>
      <c r="F14" s="2">
        <v>0.96960000000000002</v>
      </c>
      <c r="G14" s="2">
        <v>2.69E-2</v>
      </c>
      <c r="H14" s="2">
        <v>0.63539999999999996</v>
      </c>
      <c r="I14" s="2">
        <f t="shared" si="0"/>
        <v>1.109</v>
      </c>
      <c r="J14" s="2">
        <v>0.54500000000000004</v>
      </c>
      <c r="K14" s="2">
        <v>0.23499999999999999</v>
      </c>
      <c r="L14" s="2">
        <v>0.32900000000000001</v>
      </c>
      <c r="M14" s="2">
        <v>69.88</v>
      </c>
    </row>
    <row r="15" spans="1:13" x14ac:dyDescent="0.4">
      <c r="A15" s="4">
        <v>14</v>
      </c>
      <c r="B15" s="4" t="s">
        <v>43</v>
      </c>
      <c r="C15" s="2">
        <v>6</v>
      </c>
      <c r="D15" s="2">
        <v>0.65810000000000002</v>
      </c>
      <c r="E15" s="2">
        <v>0.66879999999999995</v>
      </c>
      <c r="F15" s="2">
        <v>0.98119999999999996</v>
      </c>
      <c r="G15" s="2">
        <v>1.5699999999999999E-2</v>
      </c>
      <c r="H15" s="2">
        <v>0.62960000000000005</v>
      </c>
      <c r="I15" s="2">
        <f t="shared" si="0"/>
        <v>0.89999999999999991</v>
      </c>
      <c r="J15" s="2">
        <v>-7.0000000000000001E-3</v>
      </c>
      <c r="K15" s="2">
        <v>0.61299999999999999</v>
      </c>
      <c r="L15" s="2">
        <v>0.29399999999999998</v>
      </c>
      <c r="M15" s="2">
        <v>69.13</v>
      </c>
    </row>
    <row r="16" spans="1:13" x14ac:dyDescent="0.4">
      <c r="A16" s="4">
        <v>15</v>
      </c>
      <c r="B16" s="4" t="s">
        <v>31</v>
      </c>
      <c r="C16" s="2">
        <v>9</v>
      </c>
      <c r="D16" s="2">
        <v>0.68940000000000001</v>
      </c>
      <c r="E16" s="2">
        <v>0.59819999999999995</v>
      </c>
      <c r="F16" s="2">
        <v>0.9597</v>
      </c>
      <c r="G16" s="2">
        <v>3.1E-2</v>
      </c>
      <c r="H16" s="2">
        <v>0.55449999999999999</v>
      </c>
      <c r="I16" s="2">
        <f t="shared" si="0"/>
        <v>1.482</v>
      </c>
      <c r="J16" s="2">
        <v>0.28499999999999998</v>
      </c>
      <c r="K16" s="2">
        <v>0.84599999999999997</v>
      </c>
      <c r="L16" s="2">
        <v>0.35099999999999998</v>
      </c>
      <c r="M16" s="2">
        <v>69.7</v>
      </c>
    </row>
    <row r="17" spans="1:13" x14ac:dyDescent="0.4">
      <c r="A17" s="4">
        <v>16</v>
      </c>
      <c r="B17" s="4" t="s">
        <v>46</v>
      </c>
      <c r="C17" s="2">
        <v>5</v>
      </c>
      <c r="D17" s="2">
        <v>0.66220000000000001</v>
      </c>
      <c r="E17" s="2">
        <v>0.62990000000000002</v>
      </c>
      <c r="F17" s="2">
        <v>0.96819999999999995</v>
      </c>
      <c r="G17" s="2">
        <v>2.0799999999999999E-2</v>
      </c>
      <c r="H17" s="2">
        <v>0.58819999999999995</v>
      </c>
      <c r="I17" s="2">
        <f t="shared" si="0"/>
        <v>0.61499999999999999</v>
      </c>
      <c r="J17" s="1">
        <v>0.14499999999999999</v>
      </c>
      <c r="K17" s="1">
        <v>0.13800000000000001</v>
      </c>
      <c r="L17" s="1">
        <v>0.33200000000000002</v>
      </c>
      <c r="M17" s="2">
        <v>69.760000000000005</v>
      </c>
    </row>
    <row r="18" spans="1:13" x14ac:dyDescent="0.4">
      <c r="A18" s="4">
        <v>17</v>
      </c>
      <c r="B18" s="4" t="s">
        <v>33</v>
      </c>
      <c r="C18" s="2">
        <v>8</v>
      </c>
      <c r="D18" s="2">
        <v>0.6905</v>
      </c>
      <c r="E18" s="2">
        <v>0.57479999999999998</v>
      </c>
      <c r="F18" s="2">
        <v>0.96509999999999996</v>
      </c>
      <c r="G18" s="2">
        <v>3.04E-2</v>
      </c>
      <c r="H18" s="2">
        <v>0.50409999999999999</v>
      </c>
      <c r="I18" s="2">
        <f t="shared" si="0"/>
        <v>1.0249999999999999</v>
      </c>
      <c r="J18" s="2">
        <v>0.47199999999999998</v>
      </c>
      <c r="K18" s="2">
        <v>0.54500000000000004</v>
      </c>
      <c r="L18" s="2">
        <v>8.0000000000000002E-3</v>
      </c>
      <c r="M18" s="2">
        <v>69.760000000000005</v>
      </c>
    </row>
    <row r="19" spans="1:13" x14ac:dyDescent="0.4">
      <c r="A19" s="4">
        <v>18</v>
      </c>
      <c r="B19" s="4" t="s">
        <v>36</v>
      </c>
      <c r="C19" s="2">
        <v>7</v>
      </c>
      <c r="D19" s="2">
        <v>0.70960000000000001</v>
      </c>
      <c r="E19" s="2">
        <v>0.5867</v>
      </c>
      <c r="F19" s="2">
        <v>0.97499999999999998</v>
      </c>
      <c r="G19" s="2">
        <v>2.5899999999999999E-2</v>
      </c>
      <c r="H19" s="146">
        <v>0.437</v>
      </c>
      <c r="I19" s="2">
        <f t="shared" si="0"/>
        <v>1.4529999999999998</v>
      </c>
      <c r="J19" s="2">
        <v>0.61399999999999999</v>
      </c>
      <c r="K19" s="2">
        <v>0.70599999999999996</v>
      </c>
      <c r="L19" s="2">
        <v>0.13300000000000001</v>
      </c>
      <c r="M19" s="2">
        <v>69.67</v>
      </c>
    </row>
    <row r="20" spans="1:13" x14ac:dyDescent="0.4">
      <c r="A20" s="4">
        <v>19</v>
      </c>
      <c r="B20" s="4" t="s">
        <v>41</v>
      </c>
      <c r="C20" s="2">
        <v>6</v>
      </c>
      <c r="D20" s="2">
        <v>0.67759999999999998</v>
      </c>
      <c r="E20" s="2">
        <v>0.60770000000000002</v>
      </c>
      <c r="F20" s="2">
        <v>0.98150000000000004</v>
      </c>
      <c r="G20" s="2">
        <v>1.83E-2</v>
      </c>
      <c r="H20" s="2">
        <v>0.54790000000000005</v>
      </c>
      <c r="I20" s="2">
        <f t="shared" si="0"/>
        <v>0.52500000000000002</v>
      </c>
      <c r="J20" s="2">
        <v>0.247</v>
      </c>
      <c r="K20" s="2">
        <v>0.158</v>
      </c>
      <c r="L20" s="2">
        <v>0.12</v>
      </c>
      <c r="M20" s="2">
        <v>69.760000000000005</v>
      </c>
    </row>
    <row r="21" spans="1:13" ht="19.5" thickBot="1" x14ac:dyDescent="0.45">
      <c r="A21" s="4">
        <v>20</v>
      </c>
      <c r="B21" s="4" t="s">
        <v>34</v>
      </c>
      <c r="C21" s="2">
        <v>8</v>
      </c>
      <c r="D21" s="2">
        <v>0.69379999999999997</v>
      </c>
      <c r="E21" s="2">
        <v>0.63039999999999996</v>
      </c>
      <c r="F21" s="2">
        <v>0.97040000000000004</v>
      </c>
      <c r="G21" s="2">
        <v>2.5700000000000001E-2</v>
      </c>
      <c r="H21" s="2">
        <v>0.60819999999999996</v>
      </c>
      <c r="I21" s="2">
        <f t="shared" si="0"/>
        <v>0.7589999999999999</v>
      </c>
      <c r="J21" s="2">
        <v>6.3E-2</v>
      </c>
      <c r="K21" s="2">
        <v>0.59099999999999997</v>
      </c>
      <c r="L21" s="2">
        <v>0.105</v>
      </c>
      <c r="M21" s="2">
        <v>69.55</v>
      </c>
    </row>
    <row r="22" spans="1:13" ht="19.5" thickBot="1" x14ac:dyDescent="0.45">
      <c r="B22" s="9" t="s">
        <v>44</v>
      </c>
      <c r="C22" s="10">
        <v>3</v>
      </c>
      <c r="D22" s="10">
        <v>0.6603</v>
      </c>
      <c r="E22" s="10">
        <v>0.58620000000000005</v>
      </c>
      <c r="F22" s="10">
        <v>0.70889999999999997</v>
      </c>
      <c r="G22" s="10">
        <v>2.9399999999999999E-2</v>
      </c>
      <c r="H22" s="11">
        <v>0.50219999999999998</v>
      </c>
      <c r="I22" s="8"/>
      <c r="J22" s="8"/>
      <c r="K22" s="8"/>
      <c r="L22" s="8"/>
      <c r="M22" s="28">
        <v>70.69</v>
      </c>
    </row>
    <row r="23" spans="1:13" ht="19.5" thickBot="1" x14ac:dyDescent="0.45">
      <c r="B23" s="144" t="s">
        <v>52</v>
      </c>
      <c r="C23" s="10">
        <f t="shared" ref="C23:E23" si="1">AVERAGE(C2:C21)</f>
        <v>7.2</v>
      </c>
      <c r="D23" s="10">
        <f t="shared" si="1"/>
        <v>0.67893000000000003</v>
      </c>
      <c r="E23" s="148">
        <f t="shared" si="1"/>
        <v>0.61904999999999988</v>
      </c>
      <c r="F23" s="148">
        <f t="shared" ref="F23:H23" si="2">AVERAGE(F2:F21)</f>
        <v>0.96675500000000003</v>
      </c>
      <c r="G23" s="6">
        <f t="shared" si="2"/>
        <v>2.4459999999999996E-2</v>
      </c>
      <c r="H23" s="120">
        <f t="shared" si="2"/>
        <v>0.56116499999999991</v>
      </c>
      <c r="I23" s="6">
        <f>AVERAGE(I2:I21)</f>
        <v>1.0750499999999998</v>
      </c>
      <c r="J23" s="6">
        <f>AVERAGE(J2:J21)</f>
        <v>0.40880000000000011</v>
      </c>
      <c r="K23" s="6">
        <f>AVERAGE(K2:K21)</f>
        <v>0.48654999999999993</v>
      </c>
      <c r="L23" s="6">
        <f>AVERAGE(L2:L21)</f>
        <v>0.1797</v>
      </c>
      <c r="M23" s="22">
        <f>AVERAGE(M2:M21)</f>
        <v>69.616500000000002</v>
      </c>
    </row>
    <row r="24" spans="1:13" ht="19.5" thickBot="1" x14ac:dyDescent="0.45">
      <c r="B24" s="12" t="s">
        <v>56</v>
      </c>
      <c r="C24" s="6">
        <f>_xlfn.STDEV.S(C2:C21)</f>
        <v>2.5669970167903449</v>
      </c>
      <c r="D24" s="6">
        <f t="shared" ref="D24:E24" si="3">_xlfn.STDEV.S(D2:D21)</f>
        <v>1.9624289460821374E-2</v>
      </c>
      <c r="E24" s="6">
        <f t="shared" si="3"/>
        <v>2.8838579788375947E-2</v>
      </c>
      <c r="F24" s="6">
        <f t="shared" ref="F24:H24" si="4">_xlfn.STDEV.S(F2:F21)</f>
        <v>2.3868090898894582E-2</v>
      </c>
      <c r="G24" s="6">
        <f t="shared" si="4"/>
        <v>6.0515678699169231E-3</v>
      </c>
      <c r="H24" s="6">
        <f t="shared" si="4"/>
        <v>5.9962508242542463E-2</v>
      </c>
      <c r="I24" s="6">
        <f>_xlfn.STDEV.S(I2:I21)</f>
        <v>0.4490099606209671</v>
      </c>
      <c r="J24" s="6">
        <f>_xlfn.STDEV.S(J2:J21)</f>
        <v>0.27700324907841772</v>
      </c>
      <c r="K24" s="6">
        <f>_xlfn.STDEV.S(K2:K21)</f>
        <v>0.2472879155112413</v>
      </c>
      <c r="L24" s="6">
        <f>_xlfn.STDEV.S(L2:L21)</f>
        <v>0.13001420974971195</v>
      </c>
      <c r="M24" s="7">
        <f>_xlfn.STDEV.S(M2:M21)</f>
        <v>0.49945522954093713</v>
      </c>
    </row>
    <row r="28" spans="1:13" x14ac:dyDescent="0.4">
      <c r="B28" s="147" t="s">
        <v>62</v>
      </c>
    </row>
    <row r="29" spans="1:13" x14ac:dyDescent="0.4">
      <c r="B29" s="147" t="s">
        <v>63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72E7-1E1F-4304-9DA6-293F2527EE64}">
  <dimension ref="A1:M44"/>
  <sheetViews>
    <sheetView topLeftCell="B7" zoomScale="70" zoomScaleNormal="70" workbookViewId="0">
      <selection activeCell="A33" sqref="A33"/>
    </sheetView>
  </sheetViews>
  <sheetFormatPr defaultRowHeight="18.75" x14ac:dyDescent="0.4"/>
  <cols>
    <col min="1" max="1" width="44.375" customWidth="1"/>
    <col min="2" max="2" width="80" customWidth="1"/>
    <col min="3" max="3" width="37" customWidth="1"/>
    <col min="4" max="4" width="9.375" customWidth="1"/>
    <col min="5" max="5" width="15.25" customWidth="1"/>
    <col min="6" max="6" width="18.625" customWidth="1"/>
    <col min="7" max="7" width="21.125" customWidth="1"/>
    <col min="8" max="8" width="17" customWidth="1"/>
    <col min="11" max="11" width="13.375" customWidth="1"/>
    <col min="12" max="12" width="13.625" customWidth="1"/>
    <col min="13" max="13" width="14.875" customWidth="1"/>
  </cols>
  <sheetData>
    <row r="1" spans="1:13" x14ac:dyDescent="0.4">
      <c r="A1" s="2" t="s">
        <v>60</v>
      </c>
      <c r="B1" s="2" t="s">
        <v>20</v>
      </c>
      <c r="C1" s="2" t="s">
        <v>61</v>
      </c>
      <c r="D1" s="2" t="s">
        <v>21</v>
      </c>
      <c r="E1" s="2" t="s">
        <v>22</v>
      </c>
      <c r="F1" s="2" t="s">
        <v>24</v>
      </c>
      <c r="G1" s="13" t="s">
        <v>147</v>
      </c>
      <c r="H1" s="13" t="s">
        <v>148</v>
      </c>
      <c r="I1" s="13" t="s">
        <v>58</v>
      </c>
      <c r="J1" s="13" t="s">
        <v>25</v>
      </c>
      <c r="K1" s="13" t="s">
        <v>26</v>
      </c>
      <c r="L1" s="13" t="s">
        <v>27</v>
      </c>
      <c r="M1" s="26" t="s">
        <v>23</v>
      </c>
    </row>
    <row r="2" spans="1:13" x14ac:dyDescent="0.4">
      <c r="A2">
        <v>1</v>
      </c>
      <c r="B2" s="4" t="s">
        <v>37</v>
      </c>
      <c r="C2" s="2">
        <v>7</v>
      </c>
      <c r="D2" s="2">
        <v>0.69269999999999998</v>
      </c>
      <c r="E2" s="2">
        <v>0.60519999999999996</v>
      </c>
      <c r="F2" s="2">
        <v>0.9708</v>
      </c>
      <c r="G2" s="2">
        <v>2.7199999999999998E-2</v>
      </c>
      <c r="H2" s="2">
        <v>0.54169999999999996</v>
      </c>
      <c r="I2" s="2">
        <f>SUM(J2:L2)</f>
        <v>1.1380000000000001</v>
      </c>
      <c r="J2" s="2">
        <v>0.61199999999999999</v>
      </c>
      <c r="K2" s="2">
        <v>0.52400000000000002</v>
      </c>
      <c r="L2" s="2">
        <v>2E-3</v>
      </c>
      <c r="M2" s="2">
        <v>68.94</v>
      </c>
    </row>
    <row r="3" spans="1:13" x14ac:dyDescent="0.4">
      <c r="A3">
        <v>2</v>
      </c>
      <c r="B3" s="4" t="s">
        <v>29</v>
      </c>
      <c r="C3" s="2">
        <v>8</v>
      </c>
      <c r="D3" s="2">
        <v>0.70309999999999995</v>
      </c>
      <c r="E3" s="2">
        <v>0.6452</v>
      </c>
      <c r="F3" s="2">
        <v>0.98509999999999998</v>
      </c>
      <c r="G3" s="2">
        <v>1.5299999999999999E-2</v>
      </c>
      <c r="H3" s="2">
        <v>0.58819999999999995</v>
      </c>
      <c r="I3" s="2">
        <f t="shared" ref="I3:I21" si="0">SUM(J3:L3)</f>
        <v>1.343</v>
      </c>
      <c r="J3" s="2">
        <v>0.75600000000000001</v>
      </c>
      <c r="K3" s="2">
        <v>0.28299999999999997</v>
      </c>
      <c r="L3" s="2">
        <v>0.30399999999999999</v>
      </c>
      <c r="M3" s="2">
        <v>68.81</v>
      </c>
    </row>
    <row r="4" spans="1:13" x14ac:dyDescent="0.4">
      <c r="A4">
        <v>3</v>
      </c>
      <c r="B4" s="4" t="s">
        <v>39</v>
      </c>
      <c r="C4" s="2">
        <v>10</v>
      </c>
      <c r="D4" s="2">
        <v>0.69610000000000005</v>
      </c>
      <c r="E4" s="2">
        <v>0.63160000000000005</v>
      </c>
      <c r="F4" s="2">
        <v>0.97599999999999998</v>
      </c>
      <c r="G4" s="2">
        <v>2.3599999999999999E-2</v>
      </c>
      <c r="H4" s="2">
        <v>0.625</v>
      </c>
      <c r="I4" s="2">
        <f t="shared" si="0"/>
        <v>1.7410000000000001</v>
      </c>
      <c r="J4" s="2">
        <v>0.40500000000000003</v>
      </c>
      <c r="K4" s="2">
        <v>0.997</v>
      </c>
      <c r="L4" s="2">
        <v>0.33900000000000002</v>
      </c>
      <c r="M4" s="2">
        <v>68.760000000000005</v>
      </c>
    </row>
    <row r="5" spans="1:13" x14ac:dyDescent="0.4">
      <c r="A5">
        <v>4</v>
      </c>
      <c r="B5" s="4" t="s">
        <v>28</v>
      </c>
      <c r="C5" s="2">
        <v>7</v>
      </c>
      <c r="D5" s="2">
        <v>0.67779999999999996</v>
      </c>
      <c r="E5" s="2">
        <v>0.60629999999999995</v>
      </c>
      <c r="F5" s="2">
        <v>0.96460000000000001</v>
      </c>
      <c r="G5" s="2">
        <v>2.69E-2</v>
      </c>
      <c r="H5" s="2">
        <v>0.4516</v>
      </c>
      <c r="I5" s="2">
        <f t="shared" si="0"/>
        <v>1.3140000000000001</v>
      </c>
      <c r="J5" s="2">
        <v>0.70199999999999996</v>
      </c>
      <c r="K5" s="2">
        <v>0.504</v>
      </c>
      <c r="L5" s="2">
        <v>0.108</v>
      </c>
      <c r="M5" s="2">
        <v>69.099999999999994</v>
      </c>
    </row>
    <row r="6" spans="1:13" x14ac:dyDescent="0.4">
      <c r="A6">
        <v>5</v>
      </c>
      <c r="B6" s="4" t="s">
        <v>49</v>
      </c>
      <c r="C6" s="2">
        <v>7</v>
      </c>
      <c r="D6" s="2">
        <v>0.69030000000000002</v>
      </c>
      <c r="E6" s="2">
        <v>0.59419999999999995</v>
      </c>
      <c r="F6" s="2">
        <v>0.96530000000000005</v>
      </c>
      <c r="G6" s="2">
        <v>3.2599999999999997E-2</v>
      </c>
      <c r="H6" s="2">
        <v>0.53969999999999996</v>
      </c>
      <c r="I6" s="2">
        <f t="shared" si="0"/>
        <v>1.329</v>
      </c>
      <c r="J6" s="2">
        <v>0.44</v>
      </c>
      <c r="K6" s="2">
        <v>0.88400000000000001</v>
      </c>
      <c r="L6" s="2">
        <v>5.0000000000000001E-3</v>
      </c>
      <c r="M6" s="2">
        <v>69.58</v>
      </c>
    </row>
    <row r="7" spans="1:13" x14ac:dyDescent="0.4">
      <c r="A7">
        <v>6</v>
      </c>
      <c r="B7" s="4" t="s">
        <v>43</v>
      </c>
      <c r="C7" s="2">
        <v>8</v>
      </c>
      <c r="D7" s="2">
        <v>0.70830000000000004</v>
      </c>
      <c r="E7" s="2">
        <v>0.64470000000000005</v>
      </c>
      <c r="F7" s="2">
        <v>0.96699999999999997</v>
      </c>
      <c r="G7" s="2">
        <v>1.7100000000000001E-2</v>
      </c>
      <c r="H7" s="2">
        <v>0.56340000000000001</v>
      </c>
      <c r="I7" s="2">
        <f t="shared" si="0"/>
        <v>1.0070000000000001</v>
      </c>
      <c r="J7" s="2">
        <v>0.123</v>
      </c>
      <c r="K7" s="2">
        <v>0.64</v>
      </c>
      <c r="L7" s="2">
        <v>0.24399999999999999</v>
      </c>
      <c r="M7" s="2">
        <v>68.06</v>
      </c>
    </row>
    <row r="8" spans="1:13" x14ac:dyDescent="0.4">
      <c r="A8">
        <v>7</v>
      </c>
      <c r="B8" s="4" t="s">
        <v>40</v>
      </c>
      <c r="C8" s="2">
        <v>7</v>
      </c>
      <c r="D8" s="2">
        <v>0.7087</v>
      </c>
      <c r="E8" s="2">
        <v>0.66490000000000005</v>
      </c>
      <c r="F8" s="2">
        <v>0.97989999999999999</v>
      </c>
      <c r="G8" s="2">
        <v>3.1E-2</v>
      </c>
      <c r="H8" s="2">
        <v>0.56440000000000001</v>
      </c>
      <c r="I8" s="2">
        <f t="shared" si="0"/>
        <v>1.2390000000000001</v>
      </c>
      <c r="J8" s="2">
        <v>0.64800000000000002</v>
      </c>
      <c r="K8" s="2">
        <v>0.36599999999999999</v>
      </c>
      <c r="L8" s="2">
        <v>0.22500000000000001</v>
      </c>
      <c r="M8" s="2">
        <v>69.03</v>
      </c>
    </row>
    <row r="9" spans="1:13" x14ac:dyDescent="0.4">
      <c r="A9">
        <v>8</v>
      </c>
      <c r="B9" s="4" t="s">
        <v>30</v>
      </c>
      <c r="C9" s="2">
        <v>2</v>
      </c>
      <c r="D9" s="2">
        <v>0.66810000000000003</v>
      </c>
      <c r="E9" s="2">
        <v>0.51459999999999995</v>
      </c>
      <c r="F9" s="2">
        <v>0.96160000000000001</v>
      </c>
      <c r="G9" s="2">
        <v>3.3300000000000003E-2</v>
      </c>
      <c r="H9" s="2">
        <v>0.43840000000000001</v>
      </c>
      <c r="I9" s="2">
        <f t="shared" si="0"/>
        <v>1.34</v>
      </c>
      <c r="J9" s="2">
        <v>0.65600000000000003</v>
      </c>
      <c r="K9" s="2">
        <v>0.36199999999999999</v>
      </c>
      <c r="L9" s="2">
        <v>0.32200000000000001</v>
      </c>
      <c r="M9" s="2">
        <v>70.680000000000007</v>
      </c>
    </row>
    <row r="10" spans="1:13" x14ac:dyDescent="0.4">
      <c r="A10">
        <v>9</v>
      </c>
      <c r="B10" s="4" t="s">
        <v>45</v>
      </c>
      <c r="C10" s="2">
        <v>9</v>
      </c>
      <c r="D10" s="2">
        <v>0.68459999999999999</v>
      </c>
      <c r="E10" s="2">
        <v>0.63919999999999999</v>
      </c>
      <c r="F10" s="2">
        <v>0.97750000000000004</v>
      </c>
      <c r="G10" s="2">
        <v>2.1499999999999998E-2</v>
      </c>
      <c r="H10" s="2">
        <v>0.62890000000000001</v>
      </c>
      <c r="I10" s="2">
        <f t="shared" si="0"/>
        <v>0.90799999999999992</v>
      </c>
      <c r="J10" s="2">
        <v>1.0389999999999999</v>
      </c>
      <c r="K10" s="2">
        <v>-0.09</v>
      </c>
      <c r="L10" s="2">
        <v>-4.1000000000000002E-2</v>
      </c>
      <c r="M10" s="2">
        <v>68.760000000000005</v>
      </c>
    </row>
    <row r="11" spans="1:13" x14ac:dyDescent="0.4">
      <c r="A11">
        <v>10</v>
      </c>
      <c r="B11" s="4" t="s">
        <v>46</v>
      </c>
      <c r="C11" s="2">
        <v>8</v>
      </c>
      <c r="D11" s="2">
        <v>0.6532</v>
      </c>
      <c r="E11" s="2">
        <v>0.63639999999999997</v>
      </c>
      <c r="F11" s="2">
        <v>0.97230000000000005</v>
      </c>
      <c r="G11" s="2">
        <v>1.8800000000000001E-2</v>
      </c>
      <c r="H11" s="2">
        <v>0.60609999999999997</v>
      </c>
      <c r="I11" s="2">
        <f t="shared" si="0"/>
        <v>0.69599999999999995</v>
      </c>
      <c r="J11" s="2">
        <v>0.27800000000000002</v>
      </c>
      <c r="K11" s="2">
        <v>0.10199999999999999</v>
      </c>
      <c r="L11" s="2">
        <v>0.316</v>
      </c>
      <c r="M11" s="2">
        <v>69.41</v>
      </c>
    </row>
    <row r="12" spans="1:13" x14ac:dyDescent="0.4">
      <c r="A12">
        <v>11</v>
      </c>
      <c r="B12" s="4" t="s">
        <v>31</v>
      </c>
      <c r="C12" s="2">
        <v>1</v>
      </c>
      <c r="D12" s="2">
        <v>0.68130000000000002</v>
      </c>
      <c r="E12" s="2">
        <v>0.60089999999999999</v>
      </c>
      <c r="F12" s="2">
        <v>0.96960000000000002</v>
      </c>
      <c r="G12" s="2">
        <v>1.7500000000000002E-2</v>
      </c>
      <c r="H12" s="2">
        <v>0.55069999999999997</v>
      </c>
      <c r="I12" s="2">
        <f t="shared" si="0"/>
        <v>0.63600000000000001</v>
      </c>
      <c r="J12" s="2">
        <v>-5.6000000000000001E-2</v>
      </c>
      <c r="K12" s="2">
        <v>0.26800000000000002</v>
      </c>
      <c r="L12" s="2">
        <v>0.42399999999999999</v>
      </c>
      <c r="M12" s="2">
        <v>69.66</v>
      </c>
    </row>
    <row r="13" spans="1:13" x14ac:dyDescent="0.4">
      <c r="A13">
        <v>12</v>
      </c>
      <c r="B13" s="4" t="s">
        <v>32</v>
      </c>
      <c r="C13" s="2">
        <v>3</v>
      </c>
      <c r="D13" s="2">
        <v>0.68359999999999999</v>
      </c>
      <c r="E13" s="2">
        <v>0.59540000000000004</v>
      </c>
      <c r="F13" s="2">
        <v>0.97250000000000003</v>
      </c>
      <c r="G13" s="2">
        <v>2.5399999999999999E-2</v>
      </c>
      <c r="H13" s="2">
        <v>0.55410000000000004</v>
      </c>
      <c r="I13" s="2">
        <f t="shared" si="0"/>
        <v>1.097</v>
      </c>
      <c r="J13" s="2">
        <v>0.40400000000000003</v>
      </c>
      <c r="K13" s="2">
        <v>0.52300000000000002</v>
      </c>
      <c r="L13" s="2">
        <v>0.17</v>
      </c>
      <c r="M13" s="2">
        <v>69.59</v>
      </c>
    </row>
    <row r="14" spans="1:13" x14ac:dyDescent="0.4">
      <c r="A14">
        <v>13</v>
      </c>
      <c r="B14" s="4" t="s">
        <v>48</v>
      </c>
      <c r="C14" s="2">
        <v>7</v>
      </c>
      <c r="D14" s="2">
        <v>0.66930000000000001</v>
      </c>
      <c r="E14" s="2">
        <v>0.67490000000000006</v>
      </c>
      <c r="F14" s="2">
        <v>0.97499999999999998</v>
      </c>
      <c r="G14" s="2">
        <v>2.9499999999999998E-2</v>
      </c>
      <c r="H14" s="2">
        <v>0.59809999999999997</v>
      </c>
      <c r="I14" s="2">
        <f t="shared" si="0"/>
        <v>1.0329999999999999</v>
      </c>
      <c r="J14" s="2">
        <v>0.36599999999999999</v>
      </c>
      <c r="K14" s="2">
        <v>0.39600000000000002</v>
      </c>
      <c r="L14" s="2">
        <v>0.27100000000000002</v>
      </c>
      <c r="M14" s="2">
        <v>68.8</v>
      </c>
    </row>
    <row r="15" spans="1:13" x14ac:dyDescent="0.4">
      <c r="A15">
        <v>14</v>
      </c>
      <c r="B15" s="4" t="s">
        <v>50</v>
      </c>
      <c r="C15" s="2">
        <v>6</v>
      </c>
      <c r="D15" s="2">
        <v>0.69310000000000005</v>
      </c>
      <c r="E15" s="2">
        <v>0.58620000000000005</v>
      </c>
      <c r="F15" s="2">
        <v>0.97670000000000001</v>
      </c>
      <c r="G15" s="2">
        <v>1.5900000000000001E-2</v>
      </c>
      <c r="H15" s="146">
        <v>0.43180000000000002</v>
      </c>
      <c r="I15" s="2">
        <f t="shared" si="0"/>
        <v>1.0659999999999998</v>
      </c>
      <c r="J15" s="2">
        <v>0.188</v>
      </c>
      <c r="K15" s="2">
        <v>0.69399999999999995</v>
      </c>
      <c r="L15" s="2">
        <v>0.184</v>
      </c>
      <c r="M15" s="2">
        <v>69.069999999999993</v>
      </c>
    </row>
    <row r="16" spans="1:13" x14ac:dyDescent="0.4">
      <c r="A16">
        <v>15</v>
      </c>
      <c r="B16" s="4" t="s">
        <v>47</v>
      </c>
      <c r="C16" s="2">
        <v>7</v>
      </c>
      <c r="D16" s="2">
        <v>0.68830000000000002</v>
      </c>
      <c r="E16" s="2">
        <v>0.6089</v>
      </c>
      <c r="F16" s="2">
        <v>0.96850000000000003</v>
      </c>
      <c r="G16" s="2">
        <v>2.3099999999999999E-2</v>
      </c>
      <c r="H16" s="2">
        <v>0.47749999999999998</v>
      </c>
      <c r="I16" s="2">
        <f t="shared" si="0"/>
        <v>1.1040000000000001</v>
      </c>
      <c r="J16" s="2">
        <v>0.34100000000000003</v>
      </c>
      <c r="K16" s="2">
        <v>0.497</v>
      </c>
      <c r="L16" s="2">
        <v>0.26600000000000001</v>
      </c>
      <c r="M16" s="2">
        <v>69.42</v>
      </c>
    </row>
    <row r="17" spans="1:13" x14ac:dyDescent="0.4">
      <c r="A17">
        <v>16</v>
      </c>
      <c r="B17" s="4" t="s">
        <v>42</v>
      </c>
      <c r="C17" s="2">
        <v>1</v>
      </c>
      <c r="D17" s="2">
        <v>0.67220000000000002</v>
      </c>
      <c r="E17" s="2">
        <v>0.56359999999999999</v>
      </c>
      <c r="F17" s="2">
        <v>0.98460000000000003</v>
      </c>
      <c r="G17" s="2">
        <v>3.61E-2</v>
      </c>
      <c r="H17" s="2">
        <v>0.56920000000000004</v>
      </c>
      <c r="I17" s="2">
        <f t="shared" si="0"/>
        <v>0.11800000000000001</v>
      </c>
      <c r="J17" s="1">
        <v>0.38900000000000001</v>
      </c>
      <c r="K17" s="1">
        <v>-0.378</v>
      </c>
      <c r="L17" s="1">
        <v>0.107</v>
      </c>
      <c r="M17" s="2">
        <v>69.930000000000007</v>
      </c>
    </row>
    <row r="18" spans="1:13" x14ac:dyDescent="0.4">
      <c r="A18">
        <v>17</v>
      </c>
      <c r="B18" s="4" t="s">
        <v>57</v>
      </c>
      <c r="C18" s="2">
        <v>5</v>
      </c>
      <c r="D18" s="2">
        <v>0.66049999999999998</v>
      </c>
      <c r="E18" s="2">
        <v>0.58789999999999998</v>
      </c>
      <c r="F18" s="2">
        <v>0.97799999999999998</v>
      </c>
      <c r="G18" s="2">
        <v>1.8499999999999999E-2</v>
      </c>
      <c r="H18" s="2">
        <v>0.47170000000000001</v>
      </c>
      <c r="I18" s="2">
        <f t="shared" si="0"/>
        <v>0.187</v>
      </c>
      <c r="J18" s="1">
        <v>0.20599999999999999</v>
      </c>
      <c r="K18" s="1">
        <v>9.4E-2</v>
      </c>
      <c r="L18" s="1">
        <v>-0.113</v>
      </c>
      <c r="M18" s="2">
        <v>70.17</v>
      </c>
    </row>
    <row r="19" spans="1:13" x14ac:dyDescent="0.4">
      <c r="A19">
        <v>18</v>
      </c>
      <c r="B19" s="4" t="s">
        <v>35</v>
      </c>
      <c r="C19" s="2">
        <v>2</v>
      </c>
      <c r="D19" s="2">
        <v>0.63160000000000005</v>
      </c>
      <c r="E19" s="2">
        <v>0.57540000000000002</v>
      </c>
      <c r="F19" s="2">
        <v>0.96779999999999999</v>
      </c>
      <c r="G19" s="2">
        <v>2.92E-2</v>
      </c>
      <c r="H19" s="2">
        <v>0.6129</v>
      </c>
      <c r="I19" s="2">
        <f t="shared" si="0"/>
        <v>0.34300000000000003</v>
      </c>
      <c r="J19" s="1">
        <v>0.218</v>
      </c>
      <c r="K19" s="1">
        <v>0.23300000000000001</v>
      </c>
      <c r="L19" s="1">
        <v>-0.108</v>
      </c>
      <c r="M19" s="2">
        <v>70.319999999999993</v>
      </c>
    </row>
    <row r="20" spans="1:13" x14ac:dyDescent="0.4">
      <c r="A20">
        <v>19</v>
      </c>
      <c r="B20" s="4" t="s">
        <v>38</v>
      </c>
      <c r="C20" s="2">
        <v>5</v>
      </c>
      <c r="D20" s="2">
        <v>0.68540000000000001</v>
      </c>
      <c r="E20" s="2">
        <v>0.63719999999999999</v>
      </c>
      <c r="F20" s="2">
        <v>0.96489999999999998</v>
      </c>
      <c r="G20" s="2">
        <v>3.3799999999999997E-2</v>
      </c>
      <c r="H20" s="2">
        <v>0.5504</v>
      </c>
      <c r="I20" s="2">
        <f t="shared" si="0"/>
        <v>1.4329999999999998</v>
      </c>
      <c r="J20" s="2">
        <v>0.28499999999999998</v>
      </c>
      <c r="K20" s="2">
        <v>0.69</v>
      </c>
      <c r="L20" s="2">
        <v>0.45800000000000002</v>
      </c>
      <c r="M20" s="2">
        <v>69.42</v>
      </c>
    </row>
    <row r="21" spans="1:13" ht="19.5" thickBot="1" x14ac:dyDescent="0.45">
      <c r="A21">
        <v>20</v>
      </c>
      <c r="B21" s="147" t="s">
        <v>55</v>
      </c>
      <c r="C21" s="2">
        <v>2</v>
      </c>
      <c r="D21" s="2">
        <v>0.64880000000000004</v>
      </c>
      <c r="E21" s="2">
        <v>0.5706</v>
      </c>
      <c r="F21" s="2">
        <v>0.75609999999999999</v>
      </c>
      <c r="G21" s="146">
        <v>4.3700000000000003E-2</v>
      </c>
      <c r="H21" s="146">
        <v>0.43480000000000002</v>
      </c>
      <c r="I21" s="2">
        <f t="shared" si="0"/>
        <v>0.55000000000000004</v>
      </c>
      <c r="J21" s="2">
        <v>-6.5000000000000002E-2</v>
      </c>
      <c r="K21" s="2">
        <v>0.76400000000000001</v>
      </c>
      <c r="L21" s="2">
        <v>-0.14899999999999999</v>
      </c>
      <c r="M21" s="2">
        <v>70.260000000000005</v>
      </c>
    </row>
    <row r="22" spans="1:13" ht="19.5" thickBot="1" x14ac:dyDescent="0.45">
      <c r="B22" s="5" t="s">
        <v>44</v>
      </c>
      <c r="C22" s="6">
        <v>3</v>
      </c>
      <c r="D22" s="6">
        <v>0.66300000000000003</v>
      </c>
      <c r="E22" s="6">
        <v>0.58479999999999999</v>
      </c>
      <c r="F22" s="6">
        <v>0.96689999999999998</v>
      </c>
      <c r="G22" s="6">
        <v>2.93E-2</v>
      </c>
      <c r="H22" s="7">
        <v>0.49680000000000002</v>
      </c>
      <c r="I22" s="8"/>
      <c r="J22" s="8"/>
      <c r="K22" s="8"/>
      <c r="L22" s="8"/>
      <c r="M22" s="28">
        <v>70.56</v>
      </c>
    </row>
    <row r="23" spans="1:13" ht="19.5" thickBot="1" x14ac:dyDescent="0.45">
      <c r="B23" s="12" t="s">
        <v>51</v>
      </c>
      <c r="C23" s="6">
        <f>AVERAGE(C4:C21)</f>
        <v>5.3888888888888893</v>
      </c>
      <c r="D23" s="6">
        <f t="shared" ref="D23:E23" si="1">AVERAGE(D4:D21)</f>
        <v>0.67784444444444447</v>
      </c>
      <c r="E23" s="6">
        <f t="shared" si="1"/>
        <v>0.60738333333333339</v>
      </c>
      <c r="F23" s="6">
        <f t="shared" ref="F23:L23" si="2">AVERAGE(F2:F21)</f>
        <v>0.96168999999999993</v>
      </c>
      <c r="G23" s="149">
        <f t="shared" si="2"/>
        <v>2.6000000000000002E-2</v>
      </c>
      <c r="H23" s="149">
        <f t="shared" si="2"/>
        <v>0.53992999999999991</v>
      </c>
      <c r="I23" s="6">
        <f t="shared" si="2"/>
        <v>0.98109999999999986</v>
      </c>
      <c r="J23" s="6">
        <f t="shared" si="2"/>
        <v>0.39674999999999994</v>
      </c>
      <c r="K23" s="6">
        <f t="shared" si="2"/>
        <v>0.41764999999999991</v>
      </c>
      <c r="L23" s="6">
        <f t="shared" si="2"/>
        <v>0.16670000000000001</v>
      </c>
      <c r="M23" s="7">
        <f>AVERAGE(M2:M22)</f>
        <v>69.444285714285726</v>
      </c>
    </row>
    <row r="24" spans="1:13" ht="19.5" thickBot="1" x14ac:dyDescent="0.45">
      <c r="B24" s="5" t="s">
        <v>56</v>
      </c>
      <c r="C24" s="142">
        <f>_xlfn.STDEV.S(C2:C21)</f>
        <v>2.7984958365822914</v>
      </c>
      <c r="D24" s="142">
        <f t="shared" ref="D24:E24" si="3">_xlfn.STDEV.S(D2:D21)</f>
        <v>2.0165199308657837E-2</v>
      </c>
      <c r="E24" s="142">
        <f t="shared" si="3"/>
        <v>3.8425077817268755E-2</v>
      </c>
      <c r="F24" s="142">
        <f t="shared" ref="F24:L24" si="4">_xlfn.STDEV.S(F2:F21)</f>
        <v>4.8835738639044383E-2</v>
      </c>
      <c r="G24" s="7">
        <f>_xlfn.STDEV.S(G2:G21)</f>
        <v>7.7240567470454853E-3</v>
      </c>
      <c r="H24" s="7">
        <f>_xlfn.STDEV.S(H2:H21)</f>
        <v>6.585994789583581E-2</v>
      </c>
      <c r="I24" s="142">
        <f t="shared" si="4"/>
        <v>0.43394238036136118</v>
      </c>
      <c r="J24" s="142">
        <f t="shared" si="4"/>
        <v>0.276170785260822</v>
      </c>
      <c r="K24" s="142">
        <f t="shared" si="4"/>
        <v>0.33128446593286126</v>
      </c>
      <c r="L24" s="142">
        <f t="shared" si="4"/>
        <v>0.18255643683962214</v>
      </c>
      <c r="M24" s="143">
        <f>_xlfn.STDEV.S(M2:M21)</f>
        <v>0.65304368355538023</v>
      </c>
    </row>
    <row r="25" spans="1:13" x14ac:dyDescent="0.4">
      <c r="B25" s="4"/>
      <c r="C25" s="2"/>
      <c r="D25" s="2"/>
      <c r="E25" s="2"/>
    </row>
    <row r="26" spans="1:13" x14ac:dyDescent="0.4">
      <c r="B26" s="147" t="s">
        <v>62</v>
      </c>
      <c r="C26" s="2"/>
      <c r="D26" s="2"/>
      <c r="E26" s="2"/>
    </row>
    <row r="27" spans="1:13" x14ac:dyDescent="0.4">
      <c r="B27" s="147" t="s">
        <v>63</v>
      </c>
      <c r="C27" s="2"/>
      <c r="D27" s="2"/>
      <c r="E27" s="2"/>
    </row>
    <row r="28" spans="1:13" x14ac:dyDescent="0.4">
      <c r="B28" s="4"/>
      <c r="C28" s="2"/>
      <c r="D28" s="2"/>
      <c r="E28" s="2"/>
    </row>
    <row r="29" spans="1:13" x14ac:dyDescent="0.4">
      <c r="B29" s="4"/>
      <c r="C29" s="2"/>
      <c r="D29" s="2"/>
      <c r="E29" s="2"/>
    </row>
    <row r="30" spans="1:13" x14ac:dyDescent="0.4">
      <c r="B30" s="4"/>
      <c r="C30" s="2"/>
      <c r="D30" s="2"/>
      <c r="E30" s="2"/>
    </row>
    <row r="31" spans="1:13" x14ac:dyDescent="0.4">
      <c r="B31" s="4"/>
      <c r="C31" s="2"/>
      <c r="D31" s="2"/>
      <c r="E31" s="2"/>
    </row>
    <row r="32" spans="1:13" x14ac:dyDescent="0.4">
      <c r="B32" s="4"/>
    </row>
    <row r="33" spans="2:5" x14ac:dyDescent="0.4">
      <c r="B33" s="4"/>
    </row>
    <row r="34" spans="2:5" x14ac:dyDescent="0.4">
      <c r="B34" s="4"/>
      <c r="C34" s="2"/>
      <c r="D34" s="2"/>
      <c r="E34" s="2"/>
    </row>
    <row r="35" spans="2:5" x14ac:dyDescent="0.4">
      <c r="B35" s="4"/>
    </row>
    <row r="36" spans="2:5" x14ac:dyDescent="0.4">
      <c r="B36" s="4"/>
    </row>
    <row r="37" spans="2:5" x14ac:dyDescent="0.4">
      <c r="B37" s="4"/>
      <c r="C37" s="2"/>
      <c r="D37" s="2"/>
      <c r="E37" s="2"/>
    </row>
    <row r="38" spans="2:5" x14ac:dyDescent="0.4">
      <c r="B38" s="4"/>
      <c r="C38" s="2"/>
      <c r="D38" s="2"/>
      <c r="E38" s="2"/>
    </row>
    <row r="39" spans="2:5" x14ac:dyDescent="0.4">
      <c r="B39" s="4"/>
      <c r="C39" s="2"/>
      <c r="D39" s="2"/>
      <c r="E39" s="2"/>
    </row>
    <row r="40" spans="2:5" x14ac:dyDescent="0.4">
      <c r="B40" s="4"/>
    </row>
    <row r="41" spans="2:5" x14ac:dyDescent="0.4">
      <c r="B41" s="4"/>
    </row>
    <row r="42" spans="2:5" x14ac:dyDescent="0.4">
      <c r="B42" s="4"/>
    </row>
    <row r="43" spans="2:5" x14ac:dyDescent="0.4">
      <c r="B43" s="4"/>
      <c r="C43" s="2"/>
      <c r="D43" s="2"/>
      <c r="E43" s="2"/>
    </row>
    <row r="44" spans="2:5" x14ac:dyDescent="0.4">
      <c r="B44" s="4"/>
    </row>
  </sheetData>
  <phoneticPr fontId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E748-1917-4044-BDEE-CCABE0A80A8E}">
  <dimension ref="B1:AG200"/>
  <sheetViews>
    <sheetView topLeftCell="A4" zoomScale="25" zoomScaleNormal="25" workbookViewId="0">
      <selection activeCell="AQ37" sqref="AQ37"/>
    </sheetView>
  </sheetViews>
  <sheetFormatPr defaultRowHeight="18.75" x14ac:dyDescent="0.4"/>
  <cols>
    <col min="2" max="2" width="18.5" customWidth="1"/>
    <col min="3" max="3" width="15.25" customWidth="1"/>
    <col min="9" max="9" width="17.375" customWidth="1"/>
    <col min="10" max="10" width="13.875" customWidth="1"/>
    <col min="11" max="11" width="9" style="113"/>
    <col min="12" max="12" width="38.875" customWidth="1"/>
    <col min="13" max="13" width="19.625" customWidth="1"/>
    <col min="14" max="14" width="37.25" customWidth="1"/>
    <col min="15" max="15" width="9.5" customWidth="1"/>
    <col min="16" max="16" width="18.75" customWidth="1"/>
    <col min="17" max="17" width="16.625" customWidth="1"/>
    <col min="18" max="18" width="18.875" customWidth="1"/>
    <col min="19" max="19" width="13.875" customWidth="1"/>
    <col min="20" max="20" width="14.5" customWidth="1"/>
    <col min="21" max="21" width="15.625" customWidth="1"/>
    <col min="22" max="22" width="16" customWidth="1"/>
    <col min="23" max="23" width="19.5" customWidth="1"/>
    <col min="24" max="24" width="17.375" customWidth="1"/>
    <col min="25" max="25" width="21.25" customWidth="1"/>
    <col min="27" max="27" width="14" customWidth="1"/>
    <col min="28" max="28" width="20.875" customWidth="1"/>
    <col min="29" max="29" width="15.875" customWidth="1"/>
    <col min="31" max="31" width="13.125" customWidth="1"/>
    <col min="32" max="32" width="13.5" customWidth="1"/>
    <col min="33" max="33" width="12.125" customWidth="1"/>
  </cols>
  <sheetData>
    <row r="1" spans="2:27" ht="19.5" thickBot="1" x14ac:dyDescent="0.45">
      <c r="L1" s="45" t="s">
        <v>54</v>
      </c>
      <c r="M1" s="10" t="s">
        <v>20</v>
      </c>
      <c r="N1" s="10" t="s">
        <v>61</v>
      </c>
      <c r="O1" s="46" t="s">
        <v>23</v>
      </c>
      <c r="P1" s="47" t="s">
        <v>58</v>
      </c>
      <c r="Q1" s="86" t="s">
        <v>103</v>
      </c>
      <c r="R1" s="86" t="s">
        <v>102</v>
      </c>
      <c r="S1" s="10" t="s">
        <v>24</v>
      </c>
      <c r="T1" s="10" t="s">
        <v>22</v>
      </c>
      <c r="U1" s="10" t="s">
        <v>21</v>
      </c>
      <c r="V1" s="86" t="s">
        <v>101</v>
      </c>
      <c r="W1" s="86" t="s">
        <v>100</v>
      </c>
      <c r="X1" s="86" t="s">
        <v>104</v>
      </c>
      <c r="Y1" s="47" t="s">
        <v>25</v>
      </c>
      <c r="Z1" s="47" t="s">
        <v>26</v>
      </c>
      <c r="AA1" s="48" t="s">
        <v>27</v>
      </c>
    </row>
    <row r="2" spans="2:27" ht="19.5" thickBot="1" x14ac:dyDescent="0.45">
      <c r="B2" s="28" t="s">
        <v>64</v>
      </c>
      <c r="C2" s="98" t="s">
        <v>129</v>
      </c>
      <c r="D2" s="31"/>
      <c r="E2" s="31"/>
      <c r="F2" s="31"/>
      <c r="G2" s="31"/>
      <c r="H2" s="31"/>
      <c r="I2" s="31"/>
      <c r="J2" s="32"/>
      <c r="L2" s="49">
        <v>1</v>
      </c>
      <c r="M2" s="74" t="s">
        <v>0</v>
      </c>
      <c r="N2" s="8">
        <v>12</v>
      </c>
      <c r="O2" s="51">
        <v>68.697999999999993</v>
      </c>
      <c r="P2" s="51">
        <f t="shared" ref="P2:P21" si="0" xml:space="preserve"> SUM(Y2:AA2)</f>
        <v>1.986</v>
      </c>
      <c r="Q2" s="73">
        <v>0.52170000000000005</v>
      </c>
      <c r="R2" s="73">
        <v>2.0299999999999999E-2</v>
      </c>
      <c r="S2" s="8">
        <v>0.86270000000000002</v>
      </c>
      <c r="T2" s="51">
        <v>0.625</v>
      </c>
      <c r="U2" s="51">
        <v>0.70569999999999999</v>
      </c>
      <c r="V2" s="73">
        <v>0.59460000000000002</v>
      </c>
      <c r="W2" s="73">
        <v>314</v>
      </c>
      <c r="X2" s="73">
        <v>32.666670000000003</v>
      </c>
      <c r="Y2" s="8">
        <v>0.91900000000000004</v>
      </c>
      <c r="Z2" s="8">
        <v>0.82899999999999996</v>
      </c>
      <c r="AA2" s="52">
        <v>0.23799999999999999</v>
      </c>
    </row>
    <row r="3" spans="2:27" ht="19.5" thickBot="1" x14ac:dyDescent="0.45">
      <c r="B3" s="33"/>
      <c r="C3" s="27"/>
      <c r="D3" s="27"/>
      <c r="E3" s="27"/>
      <c r="F3" s="27"/>
      <c r="G3" s="27"/>
      <c r="H3" s="27"/>
      <c r="I3" s="27"/>
      <c r="J3" s="34"/>
      <c r="L3" s="49">
        <v>2</v>
      </c>
      <c r="M3" s="74" t="s">
        <v>1</v>
      </c>
      <c r="N3" s="8">
        <v>11</v>
      </c>
      <c r="O3" s="51">
        <v>68.992999999999995</v>
      </c>
      <c r="P3" s="51">
        <f t="shared" si="0"/>
        <v>1.5269999999999999</v>
      </c>
      <c r="Q3" s="73">
        <v>0.61160000000000003</v>
      </c>
      <c r="R3" s="73">
        <v>2.69E-2</v>
      </c>
      <c r="S3" s="8">
        <v>0.92500000000000004</v>
      </c>
      <c r="T3" s="51">
        <v>0.63029999999999997</v>
      </c>
      <c r="U3" s="51">
        <v>0.69950000000000001</v>
      </c>
      <c r="V3" s="73">
        <v>0.66020000000000001</v>
      </c>
      <c r="W3" s="73">
        <v>303.5</v>
      </c>
      <c r="X3" s="73">
        <v>34.583329999999997</v>
      </c>
      <c r="Y3" s="8">
        <v>0.55100000000000005</v>
      </c>
      <c r="Z3" s="8">
        <v>0.52600000000000002</v>
      </c>
      <c r="AA3" s="52">
        <v>0.45</v>
      </c>
    </row>
    <row r="4" spans="2:27" x14ac:dyDescent="0.4">
      <c r="B4" s="35" t="s">
        <v>65</v>
      </c>
      <c r="C4" s="17"/>
      <c r="D4" s="27"/>
      <c r="E4" s="27"/>
      <c r="F4" s="27"/>
      <c r="G4" s="27"/>
      <c r="H4" s="27"/>
      <c r="I4" s="27"/>
      <c r="J4" s="34"/>
      <c r="L4" s="49">
        <v>3</v>
      </c>
      <c r="M4" s="74" t="s">
        <v>2</v>
      </c>
      <c r="N4" s="8">
        <v>6</v>
      </c>
      <c r="O4" s="51">
        <v>69.444000000000003</v>
      </c>
      <c r="P4" s="51">
        <f t="shared" si="0"/>
        <v>1.052</v>
      </c>
      <c r="Q4" s="73">
        <v>0.53759999999999997</v>
      </c>
      <c r="R4" s="73">
        <v>3.5799999999999998E-2</v>
      </c>
      <c r="S4" s="8">
        <v>0.88370000000000004</v>
      </c>
      <c r="T4" s="51">
        <v>0.63280000000000003</v>
      </c>
      <c r="U4" s="51">
        <v>0.68279999999999996</v>
      </c>
      <c r="V4" s="73">
        <v>0.56850000000000001</v>
      </c>
      <c r="W4" s="73">
        <v>313.39999999999998</v>
      </c>
      <c r="X4" s="73">
        <v>35.583329999999997</v>
      </c>
      <c r="Y4" s="8">
        <v>0.65800000000000003</v>
      </c>
      <c r="Z4" s="8">
        <v>0.23200000000000001</v>
      </c>
      <c r="AA4" s="52">
        <v>0.16200000000000001</v>
      </c>
    </row>
    <row r="5" spans="2:27" x14ac:dyDescent="0.4">
      <c r="B5" s="36" t="s">
        <v>66</v>
      </c>
      <c r="C5" s="14">
        <v>0.89619734859152012</v>
      </c>
      <c r="D5" s="27"/>
      <c r="E5" s="27"/>
      <c r="F5" s="27"/>
      <c r="G5" s="27"/>
      <c r="H5" s="27"/>
      <c r="I5" s="27"/>
      <c r="J5" s="34"/>
      <c r="L5" s="49">
        <v>4</v>
      </c>
      <c r="M5" s="74" t="s">
        <v>3</v>
      </c>
      <c r="N5" s="8">
        <v>10</v>
      </c>
      <c r="O5" s="51">
        <v>69.117999999999995</v>
      </c>
      <c r="P5" s="51">
        <f t="shared" si="0"/>
        <v>1.5629999999999999</v>
      </c>
      <c r="Q5" s="73">
        <v>0.54290000000000005</v>
      </c>
      <c r="R5" s="73">
        <v>2.64E-2</v>
      </c>
      <c r="S5" s="8">
        <v>0.94369999999999998</v>
      </c>
      <c r="T5" s="51">
        <v>0.62470000000000003</v>
      </c>
      <c r="U5" s="51">
        <v>0.68769999999999998</v>
      </c>
      <c r="V5" s="73">
        <v>0.58409999999999995</v>
      </c>
      <c r="W5" s="73">
        <v>311.8</v>
      </c>
      <c r="X5" s="73">
        <v>35.5</v>
      </c>
      <c r="Y5" s="8">
        <v>0.40799999999999997</v>
      </c>
      <c r="Z5" s="8">
        <v>0.84399999999999997</v>
      </c>
      <c r="AA5" s="52">
        <v>0.311</v>
      </c>
    </row>
    <row r="6" spans="2:27" x14ac:dyDescent="0.4">
      <c r="B6" s="36" t="s">
        <v>128</v>
      </c>
      <c r="C6" s="14">
        <v>0.80316968762247054</v>
      </c>
      <c r="D6" s="27"/>
      <c r="E6" s="27"/>
      <c r="F6" s="27"/>
      <c r="G6" s="27"/>
      <c r="H6" s="27"/>
      <c r="I6" s="27"/>
      <c r="J6" s="34"/>
      <c r="L6" s="49">
        <v>5</v>
      </c>
      <c r="M6" s="74" t="s">
        <v>4</v>
      </c>
      <c r="N6" s="8">
        <v>5</v>
      </c>
      <c r="O6" s="51">
        <v>69.796999999999997</v>
      </c>
      <c r="P6" s="51">
        <f t="shared" si="0"/>
        <v>1.6099999999999999</v>
      </c>
      <c r="Q6" s="73">
        <v>0.47899999999999998</v>
      </c>
      <c r="R6" s="73">
        <v>3.1E-2</v>
      </c>
      <c r="S6" s="8">
        <v>0.80489999999999995</v>
      </c>
      <c r="T6" s="51">
        <v>0.5867</v>
      </c>
      <c r="U6" s="51">
        <v>0.70240000000000002</v>
      </c>
      <c r="V6" s="73">
        <v>0.65039999999999998</v>
      </c>
      <c r="W6" s="73">
        <v>301</v>
      </c>
      <c r="X6" s="73">
        <v>36.166670000000003</v>
      </c>
      <c r="Y6" s="8">
        <v>0.69</v>
      </c>
      <c r="Z6" s="8">
        <v>0.59299999999999997</v>
      </c>
      <c r="AA6" s="52">
        <v>0.32700000000000001</v>
      </c>
    </row>
    <row r="7" spans="2:27" x14ac:dyDescent="0.4">
      <c r="B7" s="36" t="s">
        <v>68</v>
      </c>
      <c r="C7" s="14">
        <v>0.68835200540224495</v>
      </c>
      <c r="D7" s="27"/>
      <c r="E7" s="27"/>
      <c r="F7" s="27"/>
      <c r="G7" s="27"/>
      <c r="H7" s="27"/>
      <c r="I7" s="27"/>
      <c r="J7" s="34"/>
      <c r="L7" s="49">
        <v>6</v>
      </c>
      <c r="M7" s="74" t="s">
        <v>5</v>
      </c>
      <c r="N7" s="8">
        <v>7</v>
      </c>
      <c r="O7" s="51">
        <v>69.302999999999997</v>
      </c>
      <c r="P7" s="51">
        <f t="shared" si="0"/>
        <v>1.3520000000000001</v>
      </c>
      <c r="Q7" s="73">
        <v>0.52429999999999999</v>
      </c>
      <c r="R7" s="73">
        <v>2.46E-2</v>
      </c>
      <c r="S7" s="8">
        <v>0.90629999999999999</v>
      </c>
      <c r="T7" s="51">
        <v>0.62970000000000004</v>
      </c>
      <c r="U7" s="51">
        <v>0.66300000000000003</v>
      </c>
      <c r="V7" s="73">
        <v>0.55789999999999995</v>
      </c>
      <c r="W7" s="73">
        <v>319.7</v>
      </c>
      <c r="X7" s="73">
        <v>35.083329999999997</v>
      </c>
      <c r="Y7" s="8">
        <v>0.76100000000000001</v>
      </c>
      <c r="Z7" s="8">
        <v>0.26900000000000002</v>
      </c>
      <c r="AA7" s="52">
        <v>0.32200000000000001</v>
      </c>
    </row>
    <row r="8" spans="2:27" x14ac:dyDescent="0.4">
      <c r="B8" s="36" t="s">
        <v>69</v>
      </c>
      <c r="C8" s="14">
        <v>1.1745476806658944E-2</v>
      </c>
      <c r="D8" s="27"/>
      <c r="E8" s="27"/>
      <c r="F8" s="27"/>
      <c r="G8" s="27"/>
      <c r="H8" s="27"/>
      <c r="I8" s="27"/>
      <c r="J8" s="34"/>
      <c r="L8" s="49">
        <v>7</v>
      </c>
      <c r="M8" s="74" t="s">
        <v>6</v>
      </c>
      <c r="N8" s="8">
        <v>9</v>
      </c>
      <c r="O8" s="51">
        <v>69.646000000000001</v>
      </c>
      <c r="P8" s="51">
        <f t="shared" si="0"/>
        <v>1.212</v>
      </c>
      <c r="Q8" s="73">
        <v>0.48670000000000002</v>
      </c>
      <c r="R8" s="73">
        <v>3.5799999999999998E-2</v>
      </c>
      <c r="S8" s="8">
        <v>0.89470000000000005</v>
      </c>
      <c r="T8" s="51">
        <v>0.59840000000000004</v>
      </c>
      <c r="U8" s="51">
        <v>0.69650000000000001</v>
      </c>
      <c r="V8" s="73">
        <v>0.62229999999999996</v>
      </c>
      <c r="W8" s="73">
        <v>305.7</v>
      </c>
      <c r="X8" s="73">
        <v>34.833329999999997</v>
      </c>
      <c r="Y8" s="8">
        <v>0.58599999999999997</v>
      </c>
      <c r="Z8" s="8">
        <v>0.55600000000000005</v>
      </c>
      <c r="AA8" s="52">
        <v>7.0000000000000007E-2</v>
      </c>
    </row>
    <row r="9" spans="2:27" ht="19.5" thickBot="1" x14ac:dyDescent="0.45">
      <c r="B9" s="37" t="s">
        <v>70</v>
      </c>
      <c r="C9" s="15">
        <v>20</v>
      </c>
      <c r="D9" s="27"/>
      <c r="E9" s="27"/>
      <c r="F9" s="27"/>
      <c r="G9" s="27"/>
      <c r="H9" s="27"/>
      <c r="I9" s="27"/>
      <c r="J9" s="34"/>
      <c r="L9" s="49">
        <v>8</v>
      </c>
      <c r="M9" s="74" t="s">
        <v>7</v>
      </c>
      <c r="N9" s="8">
        <v>5</v>
      </c>
      <c r="O9" s="51">
        <v>69.957999999999998</v>
      </c>
      <c r="P9" s="51">
        <f t="shared" si="0"/>
        <v>1.04</v>
      </c>
      <c r="Q9" s="73">
        <v>0.4854</v>
      </c>
      <c r="R9" s="73">
        <v>3.5400000000000001E-2</v>
      </c>
      <c r="S9" s="8">
        <v>0.82350000000000001</v>
      </c>
      <c r="T9" s="51">
        <v>0.57179999999999997</v>
      </c>
      <c r="U9" s="51">
        <v>0.70120000000000005</v>
      </c>
      <c r="V9" s="73">
        <v>0.59199999999999997</v>
      </c>
      <c r="W9" s="73">
        <v>308.89999999999998</v>
      </c>
      <c r="X9" s="73">
        <v>36.5</v>
      </c>
      <c r="Y9" s="8">
        <v>0.81699999999999995</v>
      </c>
      <c r="Z9" s="8">
        <v>4.7E-2</v>
      </c>
      <c r="AA9" s="52">
        <v>0.17599999999999999</v>
      </c>
    </row>
    <row r="10" spans="2:27" x14ac:dyDescent="0.4">
      <c r="B10" s="33"/>
      <c r="C10" s="27"/>
      <c r="D10" s="27"/>
      <c r="E10" s="27"/>
      <c r="F10" s="27"/>
      <c r="G10" s="27"/>
      <c r="H10" s="27"/>
      <c r="I10" s="27"/>
      <c r="J10" s="34"/>
      <c r="L10" s="49">
        <v>9</v>
      </c>
      <c r="M10" s="74" t="s">
        <v>8</v>
      </c>
      <c r="N10" s="8">
        <v>6</v>
      </c>
      <c r="O10" s="51">
        <v>69.435000000000002</v>
      </c>
      <c r="P10" s="51">
        <f t="shared" si="0"/>
        <v>0.98</v>
      </c>
      <c r="Q10" s="73">
        <v>0.60499999999999998</v>
      </c>
      <c r="R10" s="73">
        <v>2.2499999999999999E-2</v>
      </c>
      <c r="S10" s="8">
        <v>0.85289999999999999</v>
      </c>
      <c r="T10" s="51">
        <v>0.63049999999999995</v>
      </c>
      <c r="U10" s="51">
        <v>0.69520000000000004</v>
      </c>
      <c r="V10" s="73">
        <v>0.65329999999999999</v>
      </c>
      <c r="W10" s="73">
        <v>299.8</v>
      </c>
      <c r="X10" s="73">
        <v>34.583329999999997</v>
      </c>
      <c r="Y10" s="8">
        <v>0.24399999999999999</v>
      </c>
      <c r="Z10" s="8">
        <v>0.49399999999999999</v>
      </c>
      <c r="AA10" s="52">
        <v>0.24199999999999999</v>
      </c>
    </row>
    <row r="11" spans="2:27" ht="19.5" thickBot="1" x14ac:dyDescent="0.45">
      <c r="B11" s="33" t="s">
        <v>71</v>
      </c>
      <c r="C11" s="27"/>
      <c r="D11" s="27"/>
      <c r="E11" s="27"/>
      <c r="F11" s="27"/>
      <c r="G11" s="27"/>
      <c r="H11" s="27"/>
      <c r="I11" s="27"/>
      <c r="J11" s="34"/>
      <c r="L11" s="49">
        <v>10</v>
      </c>
      <c r="M11" s="74" t="s">
        <v>9</v>
      </c>
      <c r="N11" s="8">
        <v>5</v>
      </c>
      <c r="O11" s="51">
        <v>69.903999999999996</v>
      </c>
      <c r="P11" s="51">
        <f t="shared" si="0"/>
        <v>1.5429999999999999</v>
      </c>
      <c r="Q11" s="73">
        <v>0.51329999999999998</v>
      </c>
      <c r="R11" s="73">
        <v>3.2899999999999999E-2</v>
      </c>
      <c r="S11" s="8">
        <v>0.78720000000000001</v>
      </c>
      <c r="T11" s="51">
        <v>0.61629999999999996</v>
      </c>
      <c r="U11" s="51">
        <v>0.70469999999999999</v>
      </c>
      <c r="V11" s="73">
        <v>0.61550000000000005</v>
      </c>
      <c r="W11" s="73">
        <v>299.8</v>
      </c>
      <c r="X11" s="73">
        <v>34.666670000000003</v>
      </c>
      <c r="Y11" s="8">
        <v>0.86299999999999999</v>
      </c>
      <c r="Z11" s="8">
        <v>0.27100000000000002</v>
      </c>
      <c r="AA11" s="52">
        <v>0.40899999999999997</v>
      </c>
    </row>
    <row r="12" spans="2:27" x14ac:dyDescent="0.4">
      <c r="B12" s="38"/>
      <c r="C12" s="16" t="s">
        <v>76</v>
      </c>
      <c r="D12" s="16" t="s">
        <v>77</v>
      </c>
      <c r="E12" s="16" t="s">
        <v>78</v>
      </c>
      <c r="F12" s="16" t="s">
        <v>79</v>
      </c>
      <c r="G12" s="16" t="s">
        <v>80</v>
      </c>
      <c r="H12" s="27"/>
      <c r="I12" s="27"/>
      <c r="J12" s="34"/>
      <c r="L12" s="49">
        <v>11</v>
      </c>
      <c r="M12" s="74" t="s">
        <v>10</v>
      </c>
      <c r="N12" s="8">
        <v>5</v>
      </c>
      <c r="O12" s="51">
        <v>69.602999999999994</v>
      </c>
      <c r="P12" s="51">
        <f t="shared" si="0"/>
        <v>0.5149999999999999</v>
      </c>
      <c r="Q12" s="73">
        <v>0.625</v>
      </c>
      <c r="R12" s="73">
        <v>2.2100000000000002E-2</v>
      </c>
      <c r="S12" s="8">
        <v>0.94589999999999996</v>
      </c>
      <c r="T12" s="51">
        <v>0.62350000000000005</v>
      </c>
      <c r="U12" s="51">
        <v>0.65280000000000005</v>
      </c>
      <c r="V12" s="73">
        <v>0.58320000000000005</v>
      </c>
      <c r="W12" s="73">
        <v>310</v>
      </c>
      <c r="X12" s="73">
        <v>37.333329999999997</v>
      </c>
      <c r="Y12" s="8">
        <v>0.17599999999999999</v>
      </c>
      <c r="Z12" s="8">
        <v>-0.14000000000000001</v>
      </c>
      <c r="AA12" s="52">
        <v>0.47899999999999998</v>
      </c>
    </row>
    <row r="13" spans="2:27" x14ac:dyDescent="0.4">
      <c r="B13" s="36" t="s">
        <v>72</v>
      </c>
      <c r="C13" s="14">
        <v>7</v>
      </c>
      <c r="D13" s="14">
        <v>6.7551947950108323E-3</v>
      </c>
      <c r="E13" s="14">
        <v>9.6502782785869037E-4</v>
      </c>
      <c r="F13" s="14">
        <v>6.9951741934831464</v>
      </c>
      <c r="G13" s="14">
        <v>1.8295230259389689E-3</v>
      </c>
      <c r="H13" s="27"/>
      <c r="I13" s="27"/>
      <c r="J13" s="34"/>
      <c r="L13" s="49">
        <v>12</v>
      </c>
      <c r="M13" s="74" t="s">
        <v>11</v>
      </c>
      <c r="N13" s="8">
        <v>6</v>
      </c>
      <c r="O13" s="51">
        <v>69.341999999999999</v>
      </c>
      <c r="P13" s="51">
        <f t="shared" si="0"/>
        <v>1.2809999999999999</v>
      </c>
      <c r="Q13" s="73">
        <v>0.51670000000000005</v>
      </c>
      <c r="R13" s="73">
        <v>3.0300000000000001E-2</v>
      </c>
      <c r="S13" s="8">
        <v>0.90629999999999999</v>
      </c>
      <c r="T13" s="51">
        <v>0.55769999999999997</v>
      </c>
      <c r="U13" s="51">
        <v>0.69359999999999999</v>
      </c>
      <c r="V13" s="73">
        <v>0.64980000000000004</v>
      </c>
      <c r="W13" s="73">
        <v>306.89999999999998</v>
      </c>
      <c r="X13" s="73">
        <v>37.083329999999997</v>
      </c>
      <c r="Y13" s="8">
        <v>0.57999999999999996</v>
      </c>
      <c r="Z13" s="8">
        <v>0.40500000000000003</v>
      </c>
      <c r="AA13" s="52">
        <v>0.29599999999999999</v>
      </c>
    </row>
    <row r="14" spans="2:27" x14ac:dyDescent="0.4">
      <c r="B14" s="36" t="s">
        <v>73</v>
      </c>
      <c r="C14" s="14">
        <v>12</v>
      </c>
      <c r="D14" s="14">
        <v>1.6554747049891583E-3</v>
      </c>
      <c r="E14" s="14">
        <v>1.3795622541576318E-4</v>
      </c>
      <c r="F14" s="14"/>
      <c r="G14" s="14"/>
      <c r="H14" s="27"/>
      <c r="I14" s="27"/>
      <c r="J14" s="34"/>
      <c r="L14" s="49">
        <v>13</v>
      </c>
      <c r="M14" s="74" t="s">
        <v>12</v>
      </c>
      <c r="N14" s="8">
        <v>7</v>
      </c>
      <c r="O14" s="51">
        <v>69.349999999999994</v>
      </c>
      <c r="P14" s="51">
        <f t="shared" si="0"/>
        <v>1.329</v>
      </c>
      <c r="Q14" s="73">
        <v>0.48149999999999998</v>
      </c>
      <c r="R14" s="73">
        <v>2.6100000000000002E-2</v>
      </c>
      <c r="S14" s="8">
        <v>0.82499999999999996</v>
      </c>
      <c r="T14" s="51">
        <v>0.64159999999999995</v>
      </c>
      <c r="U14" s="51">
        <v>0.67400000000000004</v>
      </c>
      <c r="V14" s="73">
        <v>0.59350000000000003</v>
      </c>
      <c r="W14" s="73">
        <v>303.60000000000002</v>
      </c>
      <c r="X14" s="73">
        <v>34.333329999999997</v>
      </c>
      <c r="Y14" s="8">
        <v>6.0999999999999999E-2</v>
      </c>
      <c r="Z14" s="8">
        <v>0.88300000000000001</v>
      </c>
      <c r="AA14" s="52">
        <v>0.38500000000000001</v>
      </c>
    </row>
    <row r="15" spans="2:27" ht="19.5" thickBot="1" x14ac:dyDescent="0.45">
      <c r="B15" s="37" t="s">
        <v>74</v>
      </c>
      <c r="C15" s="15">
        <v>19</v>
      </c>
      <c r="D15" s="15">
        <v>8.4106694999999902E-3</v>
      </c>
      <c r="E15" s="15"/>
      <c r="F15" s="15"/>
      <c r="G15" s="15"/>
      <c r="H15" s="27"/>
      <c r="I15" s="27"/>
      <c r="J15" s="34"/>
      <c r="L15" s="49">
        <v>14</v>
      </c>
      <c r="M15" s="74" t="s">
        <v>13</v>
      </c>
      <c r="N15" s="8">
        <v>6</v>
      </c>
      <c r="O15" s="51">
        <v>70.384</v>
      </c>
      <c r="P15" s="51">
        <f t="shared" si="0"/>
        <v>0.55400000000000005</v>
      </c>
      <c r="Q15" s="73">
        <v>0.442</v>
      </c>
      <c r="R15" s="73">
        <v>2.5999999999999999E-2</v>
      </c>
      <c r="S15" s="8">
        <v>0.76470000000000005</v>
      </c>
      <c r="T15" s="51">
        <v>0.56640000000000001</v>
      </c>
      <c r="U15" s="51">
        <v>0.68210000000000004</v>
      </c>
      <c r="V15" s="73">
        <v>0.5827</v>
      </c>
      <c r="W15" s="73">
        <v>313.10000000000002</v>
      </c>
      <c r="X15" s="73">
        <v>37.166670000000003</v>
      </c>
      <c r="Y15" s="8">
        <v>0.78</v>
      </c>
      <c r="Z15" s="8">
        <v>5.0000000000000001E-3</v>
      </c>
      <c r="AA15" s="52">
        <v>-0.23100000000000001</v>
      </c>
    </row>
    <row r="16" spans="2:27" ht="19.5" thickBot="1" x14ac:dyDescent="0.45">
      <c r="B16" s="33"/>
      <c r="C16" s="27"/>
      <c r="D16" s="27"/>
      <c r="E16" s="27"/>
      <c r="F16" s="27"/>
      <c r="G16" s="27"/>
      <c r="H16" s="27"/>
      <c r="I16" s="27"/>
      <c r="J16" s="34"/>
      <c r="L16" s="49">
        <v>15</v>
      </c>
      <c r="M16" s="74" t="s">
        <v>14</v>
      </c>
      <c r="N16" s="8">
        <v>7</v>
      </c>
      <c r="O16" s="51">
        <v>70.105999999999995</v>
      </c>
      <c r="P16" s="51">
        <f t="shared" si="0"/>
        <v>0.78300000000000003</v>
      </c>
      <c r="Q16" s="73">
        <v>0.56679999999999997</v>
      </c>
      <c r="R16" s="73">
        <v>2.3900000000000001E-2</v>
      </c>
      <c r="S16" s="8">
        <v>0.86360000000000003</v>
      </c>
      <c r="T16" s="51">
        <v>0.62939999999999996</v>
      </c>
      <c r="U16" s="51">
        <v>0.63570000000000004</v>
      </c>
      <c r="V16" s="73">
        <v>0.55110000000000003</v>
      </c>
      <c r="W16" s="73">
        <v>298.10000000000002</v>
      </c>
      <c r="X16" s="73">
        <v>37.333329999999997</v>
      </c>
      <c r="Y16" s="8">
        <v>5.0999999999999997E-2</v>
      </c>
      <c r="Z16" s="8">
        <v>0.187</v>
      </c>
      <c r="AA16" s="52">
        <v>0.54500000000000004</v>
      </c>
    </row>
    <row r="17" spans="2:33" x14ac:dyDescent="0.4">
      <c r="B17" s="38"/>
      <c r="C17" s="16" t="s">
        <v>81</v>
      </c>
      <c r="D17" s="16" t="s">
        <v>69</v>
      </c>
      <c r="E17" s="16" t="s">
        <v>82</v>
      </c>
      <c r="F17" s="16" t="s">
        <v>83</v>
      </c>
      <c r="G17" s="16" t="s">
        <v>84</v>
      </c>
      <c r="H17" s="16" t="s">
        <v>85</v>
      </c>
      <c r="I17" s="16" t="s">
        <v>86</v>
      </c>
      <c r="J17" s="39" t="s">
        <v>87</v>
      </c>
      <c r="L17" s="49">
        <v>16</v>
      </c>
      <c r="M17" s="74" t="s">
        <v>15</v>
      </c>
      <c r="N17" s="8">
        <v>9</v>
      </c>
      <c r="O17" s="51">
        <v>69.293000000000006</v>
      </c>
      <c r="P17" s="51">
        <f t="shared" si="0"/>
        <v>0.69499999999999995</v>
      </c>
      <c r="Q17" s="73">
        <v>0.62909999999999999</v>
      </c>
      <c r="R17" s="73">
        <v>1.8100000000000002E-2</v>
      </c>
      <c r="S17" s="8">
        <v>0.83330000000000004</v>
      </c>
      <c r="T17" s="51">
        <v>0.66100000000000003</v>
      </c>
      <c r="U17" s="51">
        <v>0.67930000000000001</v>
      </c>
      <c r="V17" s="73">
        <v>0.62339999999999995</v>
      </c>
      <c r="W17" s="73">
        <v>293.7</v>
      </c>
      <c r="X17" s="73">
        <v>35.25</v>
      </c>
      <c r="Y17" s="8">
        <v>-0.161</v>
      </c>
      <c r="Z17" s="8">
        <v>0.48599999999999999</v>
      </c>
      <c r="AA17" s="52">
        <v>0.37</v>
      </c>
    </row>
    <row r="18" spans="2:33" x14ac:dyDescent="0.4">
      <c r="B18" s="99" t="s">
        <v>75</v>
      </c>
      <c r="C18" s="72">
        <v>0.88080329495208876</v>
      </c>
      <c r="D18" s="72">
        <v>0.3579834351195656</v>
      </c>
      <c r="E18" s="72">
        <v>2.4604582462255622</v>
      </c>
      <c r="F18" s="72">
        <v>3.001328784671899E-2</v>
      </c>
      <c r="G18" s="72">
        <v>0.10082439370523333</v>
      </c>
      <c r="H18" s="72">
        <v>1.6607821961989442</v>
      </c>
      <c r="I18" s="72">
        <v>0.10082439370523333</v>
      </c>
      <c r="J18" s="77">
        <v>1.6607821961989442</v>
      </c>
      <c r="L18" s="49">
        <v>17</v>
      </c>
      <c r="M18" s="74" t="s">
        <v>16</v>
      </c>
      <c r="N18" s="8">
        <v>11</v>
      </c>
      <c r="O18" s="51">
        <v>69.52</v>
      </c>
      <c r="P18" s="51">
        <f t="shared" si="0"/>
        <v>1.2030000000000001</v>
      </c>
      <c r="Q18" s="73">
        <v>0.44379999999999997</v>
      </c>
      <c r="R18" s="73">
        <v>2.3199999999999998E-2</v>
      </c>
      <c r="S18" s="8">
        <v>0.82689999999999997</v>
      </c>
      <c r="T18" s="51">
        <v>0.57220000000000004</v>
      </c>
      <c r="U18" s="51">
        <v>0.70179999999999998</v>
      </c>
      <c r="V18" s="73">
        <v>0.55089999999999995</v>
      </c>
      <c r="W18" s="73">
        <v>315.10000000000002</v>
      </c>
      <c r="X18" s="73">
        <v>36.166670000000003</v>
      </c>
      <c r="Y18" s="8">
        <v>0.48099999999999998</v>
      </c>
      <c r="Z18" s="8">
        <v>0.5</v>
      </c>
      <c r="AA18" s="52">
        <v>0.222</v>
      </c>
    </row>
    <row r="19" spans="2:33" x14ac:dyDescent="0.4">
      <c r="B19" s="99" t="s">
        <v>89</v>
      </c>
      <c r="C19" s="72">
        <v>-0.34403540096581298</v>
      </c>
      <c r="D19" s="72">
        <v>0.18269455188119954</v>
      </c>
      <c r="E19" s="72">
        <v>-1.8831180099422355</v>
      </c>
      <c r="F19" s="72">
        <v>8.4143582126973954E-2</v>
      </c>
      <c r="G19" s="72">
        <v>-0.74209263451487562</v>
      </c>
      <c r="H19" s="72">
        <v>5.4021832583249663E-2</v>
      </c>
      <c r="I19" s="72">
        <v>-0.74209263451487562</v>
      </c>
      <c r="J19" s="77">
        <v>5.4021832583249663E-2</v>
      </c>
      <c r="L19" s="49">
        <v>18</v>
      </c>
      <c r="M19" s="74" t="s">
        <v>17</v>
      </c>
      <c r="N19" s="8">
        <v>3</v>
      </c>
      <c r="O19" s="51">
        <v>69.972999999999999</v>
      </c>
      <c r="P19" s="51">
        <f t="shared" si="0"/>
        <v>0.28599999999999998</v>
      </c>
      <c r="Q19" s="73">
        <v>0.51849999999999996</v>
      </c>
      <c r="R19" s="73">
        <v>2.41E-2</v>
      </c>
      <c r="S19" s="8">
        <v>0.76</v>
      </c>
      <c r="T19" s="51">
        <v>0.61739999999999995</v>
      </c>
      <c r="U19" s="51">
        <v>0.64910000000000001</v>
      </c>
      <c r="V19" s="73">
        <v>0.61729999999999996</v>
      </c>
      <c r="W19" s="73">
        <v>299.2</v>
      </c>
      <c r="X19" s="73">
        <v>40.416670000000003</v>
      </c>
      <c r="Y19" s="8">
        <v>0.20799999999999999</v>
      </c>
      <c r="Z19" s="8">
        <v>0.107</v>
      </c>
      <c r="AA19" s="52">
        <v>-2.9000000000000001E-2</v>
      </c>
    </row>
    <row r="20" spans="2:33" x14ac:dyDescent="0.4">
      <c r="B20" s="99" t="s">
        <v>91</v>
      </c>
      <c r="C20" s="72">
        <v>-0.1183056129421254</v>
      </c>
      <c r="D20" s="72">
        <v>8.4352001594156983E-2</v>
      </c>
      <c r="E20" s="72">
        <v>-1.4025228886841301</v>
      </c>
      <c r="F20" s="72">
        <v>0.18609678371134034</v>
      </c>
      <c r="G20" s="72">
        <v>-0.30209283622358513</v>
      </c>
      <c r="H20" s="72">
        <v>6.5481610339334348E-2</v>
      </c>
      <c r="I20" s="72">
        <v>-0.30209283622358513</v>
      </c>
      <c r="J20" s="77">
        <v>6.5481610339334348E-2</v>
      </c>
      <c r="L20" s="49">
        <v>19</v>
      </c>
      <c r="M20" s="74" t="s">
        <v>18</v>
      </c>
      <c r="N20" s="8">
        <v>7</v>
      </c>
      <c r="O20" s="51">
        <v>70.486000000000004</v>
      </c>
      <c r="P20" s="51">
        <f t="shared" si="0"/>
        <v>0.44799999999999995</v>
      </c>
      <c r="Q20" s="73">
        <v>0.48399999999999999</v>
      </c>
      <c r="R20" s="73">
        <v>2.87E-2</v>
      </c>
      <c r="S20" s="8">
        <v>0.82930000000000004</v>
      </c>
      <c r="T20" s="51">
        <v>0.57809999999999995</v>
      </c>
      <c r="U20" s="51">
        <v>0.65590000000000004</v>
      </c>
      <c r="V20" s="73">
        <v>0.59770000000000001</v>
      </c>
      <c r="W20" s="73">
        <v>304.89999999999998</v>
      </c>
      <c r="X20" s="73">
        <v>37.583329999999997</v>
      </c>
      <c r="Y20" s="8">
        <v>0.24</v>
      </c>
      <c r="Z20" s="8">
        <v>0.23499999999999999</v>
      </c>
      <c r="AA20" s="52">
        <v>-2.7E-2</v>
      </c>
    </row>
    <row r="21" spans="2:33" ht="19.5" thickBot="1" x14ac:dyDescent="0.45">
      <c r="B21" s="99" t="s">
        <v>121</v>
      </c>
      <c r="C21" s="72">
        <v>8.5243656447916928E-4</v>
      </c>
      <c r="D21" s="72">
        <v>7.2649421622636499E-4</v>
      </c>
      <c r="E21" s="72">
        <v>1.1733562985635146</v>
      </c>
      <c r="F21" s="72">
        <v>0.2634168925110244</v>
      </c>
      <c r="G21" s="72">
        <v>-7.3045835451387238E-4</v>
      </c>
      <c r="H21" s="72">
        <v>2.4353314834722108E-3</v>
      </c>
      <c r="I21" s="72">
        <v>-7.3045835451387238E-4</v>
      </c>
      <c r="J21" s="77">
        <v>2.4353314834722108E-3</v>
      </c>
      <c r="L21" s="49">
        <v>20</v>
      </c>
      <c r="M21" s="74" t="s">
        <v>19</v>
      </c>
      <c r="N21" s="8">
        <v>4</v>
      </c>
      <c r="O21" s="8">
        <v>70.022000000000006</v>
      </c>
      <c r="P21" s="51">
        <f t="shared" si="0"/>
        <v>1.0640000000000001</v>
      </c>
      <c r="Q21" s="72">
        <v>0.52039999999999997</v>
      </c>
      <c r="R21" s="73">
        <v>3.5499999999999997E-2</v>
      </c>
      <c r="S21" s="8">
        <v>0.80489999999999995</v>
      </c>
      <c r="T21" s="8">
        <v>0.60799999999999998</v>
      </c>
      <c r="U21" s="8">
        <v>0.69289999999999996</v>
      </c>
      <c r="V21" s="72">
        <v>0.62819999999999998</v>
      </c>
      <c r="W21" s="72">
        <v>302</v>
      </c>
      <c r="X21" s="73">
        <v>35.416670000000003</v>
      </c>
      <c r="Y21" s="8">
        <v>0.19400000000000001</v>
      </c>
      <c r="Z21" s="8">
        <v>0.72699999999999998</v>
      </c>
      <c r="AA21" s="52">
        <v>0.14299999999999999</v>
      </c>
    </row>
    <row r="22" spans="2:33" x14ac:dyDescent="0.4">
      <c r="B22" s="99" t="s">
        <v>122</v>
      </c>
      <c r="C22" s="72">
        <v>0.23759636365989659</v>
      </c>
      <c r="D22" s="72">
        <v>0.1237884965434448</v>
      </c>
      <c r="E22" s="72">
        <v>1.9193735306132407</v>
      </c>
      <c r="F22" s="72">
        <v>7.9026425088676522E-2</v>
      </c>
      <c r="G22" s="72">
        <v>-3.2115600774178327E-2</v>
      </c>
      <c r="H22" s="72">
        <v>0.50730832809397153</v>
      </c>
      <c r="I22" s="72">
        <v>-3.2115600774178327E-2</v>
      </c>
      <c r="J22" s="77">
        <v>0.50730832809397153</v>
      </c>
      <c r="L22" s="33"/>
      <c r="M22" s="75" t="s">
        <v>44</v>
      </c>
      <c r="N22" s="10">
        <v>3</v>
      </c>
      <c r="O22" s="10">
        <v>70.89</v>
      </c>
      <c r="P22" s="87"/>
      <c r="Q22" s="47">
        <v>0.49070000000000003</v>
      </c>
      <c r="R22" s="47">
        <v>3.1E-2</v>
      </c>
      <c r="S22" s="10">
        <v>0.96630000000000005</v>
      </c>
      <c r="T22" s="10">
        <v>0.57120000000000004</v>
      </c>
      <c r="U22" s="10">
        <v>0.65739999999999998</v>
      </c>
      <c r="V22" s="47">
        <v>0.61419999999999997</v>
      </c>
      <c r="W22" s="47">
        <v>296.10000000000002</v>
      </c>
      <c r="X22" s="10">
        <v>36.416670000000003</v>
      </c>
      <c r="Y22" s="87"/>
      <c r="Z22" s="87"/>
      <c r="AA22" s="88"/>
    </row>
    <row r="23" spans="2:33" x14ac:dyDescent="0.4">
      <c r="B23" s="99" t="s">
        <v>123</v>
      </c>
      <c r="C23" s="72">
        <v>0.51696464008338583</v>
      </c>
      <c r="D23" s="72">
        <v>0.6023599835124005</v>
      </c>
      <c r="E23" s="72">
        <v>0.8582320443481839</v>
      </c>
      <c r="F23" s="72">
        <v>0.40758004297965333</v>
      </c>
      <c r="G23" s="72">
        <v>-0.79546502007157249</v>
      </c>
      <c r="H23" s="72">
        <v>1.8293943002383442</v>
      </c>
      <c r="I23" s="72">
        <v>-0.79546502007157249</v>
      </c>
      <c r="J23" s="77">
        <v>1.8293943002383442</v>
      </c>
      <c r="L23" s="33"/>
      <c r="M23" s="76" t="s">
        <v>106</v>
      </c>
      <c r="N23" s="72">
        <f t="shared" ref="N23:X23" si="1">AVERAGE(N2:N21)</f>
        <v>7.05</v>
      </c>
      <c r="O23" s="72">
        <f t="shared" si="1"/>
        <v>69.618750000000006</v>
      </c>
      <c r="P23" s="72">
        <f t="shared" ref="P23:W23" si="2">AVERAGE(P2:P21)</f>
        <v>1.1011500000000001</v>
      </c>
      <c r="Q23" s="72">
        <f t="shared" si="2"/>
        <v>0.52676499999999993</v>
      </c>
      <c r="R23" s="72">
        <f t="shared" si="2"/>
        <v>2.7479999999999997E-2</v>
      </c>
      <c r="S23" s="72">
        <f t="shared" si="2"/>
        <v>0.85222500000000001</v>
      </c>
      <c r="T23" s="72">
        <f t="shared" si="2"/>
        <v>0.61007499999999992</v>
      </c>
      <c r="U23" s="72">
        <f t="shared" si="2"/>
        <v>0.68279500000000004</v>
      </c>
      <c r="V23" s="72">
        <f t="shared" si="2"/>
        <v>0.60382999999999998</v>
      </c>
      <c r="W23" s="72">
        <f t="shared" si="2"/>
        <v>306.21000000000004</v>
      </c>
      <c r="X23" s="72">
        <f t="shared" si="1"/>
        <v>35.912499499999996</v>
      </c>
      <c r="Y23" s="72">
        <f t="shared" ref="Y23:AA23" si="3">AVERAGE(Y2:Y21)</f>
        <v>0.45535000000000003</v>
      </c>
      <c r="Z23" s="72">
        <f t="shared" si="3"/>
        <v>0.40280000000000005</v>
      </c>
      <c r="AA23" s="77">
        <f t="shared" si="3"/>
        <v>0.24300000000000002</v>
      </c>
    </row>
    <row r="24" spans="2:33" ht="19.5" thickBot="1" x14ac:dyDescent="0.45">
      <c r="B24" s="99" t="s">
        <v>124</v>
      </c>
      <c r="C24" s="72">
        <v>8.0792755459879587E-2</v>
      </c>
      <c r="D24" s="72">
        <v>0.11436664527847241</v>
      </c>
      <c r="E24" s="72">
        <v>0.70643635006654737</v>
      </c>
      <c r="F24" s="72">
        <v>0.49340564323284741</v>
      </c>
      <c r="G24" s="72">
        <v>-0.16839075855885705</v>
      </c>
      <c r="H24" s="72">
        <v>0.32997626947861625</v>
      </c>
      <c r="I24" s="72">
        <v>-0.16839075855885705</v>
      </c>
      <c r="J24" s="77">
        <v>0.32997626947861625</v>
      </c>
      <c r="L24" s="42"/>
      <c r="M24" s="78" t="s">
        <v>56</v>
      </c>
      <c r="N24" s="79">
        <f t="shared" ref="N24:X24" si="4">_xlfn.STDEV.S(N2:N21)</f>
        <v>2.5021043774769822</v>
      </c>
      <c r="O24" s="79">
        <f t="shared" si="4"/>
        <v>0.45947588849172988</v>
      </c>
      <c r="P24" s="79">
        <f t="shared" ref="P24:W24" si="5">_xlfn.STDEV.S(P2:P21)</f>
        <v>0.4486254181268311</v>
      </c>
      <c r="Q24" s="79">
        <f t="shared" si="5"/>
        <v>5.590771790238485E-2</v>
      </c>
      <c r="R24" s="79">
        <f t="shared" si="5"/>
        <v>5.4600559087170436E-3</v>
      </c>
      <c r="S24" s="79">
        <f t="shared" si="5"/>
        <v>5.5860021246721799E-2</v>
      </c>
      <c r="T24" s="79">
        <f t="shared" si="5"/>
        <v>2.8706552983779266E-2</v>
      </c>
      <c r="U24" s="79">
        <f t="shared" si="5"/>
        <v>2.1039648661265072E-2</v>
      </c>
      <c r="V24" s="79">
        <f t="shared" si="5"/>
        <v>3.4115208832487171E-2</v>
      </c>
      <c r="W24" s="79">
        <f t="shared" si="5"/>
        <v>6.8394290312630774</v>
      </c>
      <c r="X24" s="79">
        <f t="shared" si="4"/>
        <v>1.6458071825622291</v>
      </c>
      <c r="Y24" s="79">
        <f t="shared" ref="Y24:AA24" si="6">_xlfn.STDEV.S(Y2:Y21)</f>
        <v>0.31195550880483608</v>
      </c>
      <c r="Z24" s="79">
        <f t="shared" si="6"/>
        <v>0.29178752182836187</v>
      </c>
      <c r="AA24" s="80">
        <f t="shared" si="6"/>
        <v>0.19157711103804706</v>
      </c>
    </row>
    <row r="25" spans="2:33" ht="19.5" thickBot="1" x14ac:dyDescent="0.45">
      <c r="B25" s="100" t="s">
        <v>125</v>
      </c>
      <c r="C25" s="79">
        <v>-9.7056818207684019E-3</v>
      </c>
      <c r="D25" s="79">
        <v>2.226605595626277E-3</v>
      </c>
      <c r="E25" s="79">
        <v>-4.3589586947204655</v>
      </c>
      <c r="F25" s="79">
        <v>9.3006564705981284E-4</v>
      </c>
      <c r="G25" s="79">
        <v>-1.4557038659127775E-2</v>
      </c>
      <c r="H25" s="79">
        <v>-4.8543249824090284E-3</v>
      </c>
      <c r="I25" s="79">
        <v>-1.4557038659127775E-2</v>
      </c>
      <c r="J25" s="80">
        <v>-4.8543249824090284E-3</v>
      </c>
    </row>
    <row r="26" spans="2:33" ht="19.5" thickBot="1" x14ac:dyDescent="0.45"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</row>
    <row r="27" spans="2:33" ht="19.5" thickBot="1" x14ac:dyDescent="0.45">
      <c r="B27" s="104" t="s">
        <v>64</v>
      </c>
      <c r="C27" s="106" t="s">
        <v>131</v>
      </c>
      <c r="D27" s="31"/>
      <c r="E27" s="31"/>
      <c r="F27" s="31"/>
      <c r="G27" s="31"/>
      <c r="H27" s="31"/>
      <c r="I27" s="31"/>
      <c r="J27" s="32"/>
      <c r="W27" s="113"/>
    </row>
    <row r="28" spans="2:33" ht="19.5" thickBot="1" x14ac:dyDescent="0.45">
      <c r="B28" s="33"/>
      <c r="C28" s="27"/>
      <c r="D28" s="27"/>
      <c r="E28" s="27"/>
      <c r="F28" s="27"/>
      <c r="G28" s="27"/>
      <c r="H28" s="27"/>
      <c r="I28" s="27"/>
      <c r="J28" s="34"/>
      <c r="W28" s="113"/>
    </row>
    <row r="29" spans="2:33" x14ac:dyDescent="0.4">
      <c r="B29" s="35" t="s">
        <v>65</v>
      </c>
      <c r="C29" s="17"/>
      <c r="D29" s="27"/>
      <c r="E29" s="27"/>
      <c r="F29" s="27"/>
      <c r="G29" s="27"/>
      <c r="H29" s="27"/>
      <c r="I29" s="27"/>
      <c r="J29" s="34"/>
      <c r="N29" s="30" t="s">
        <v>137</v>
      </c>
      <c r="O29" s="31"/>
      <c r="P29" s="31"/>
      <c r="Q29" s="31"/>
      <c r="R29" s="31"/>
      <c r="S29" s="31"/>
      <c r="T29" s="31"/>
      <c r="U29" s="31"/>
      <c r="V29" s="32"/>
      <c r="W29" s="113"/>
      <c r="Y29" s="30" t="s">
        <v>141</v>
      </c>
      <c r="Z29" s="31"/>
      <c r="AA29" s="31"/>
      <c r="AB29" s="31"/>
      <c r="AC29" s="31"/>
      <c r="AD29" s="31"/>
      <c r="AE29" s="31"/>
      <c r="AF29" s="31"/>
      <c r="AG29" s="32"/>
    </row>
    <row r="30" spans="2:33" ht="19.5" thickBot="1" x14ac:dyDescent="0.45">
      <c r="B30" s="36" t="s">
        <v>66</v>
      </c>
      <c r="C30" s="14">
        <v>0.89231904177419352</v>
      </c>
      <c r="D30" s="27"/>
      <c r="E30" s="27"/>
      <c r="F30" s="27"/>
      <c r="G30" s="27"/>
      <c r="H30" s="27"/>
      <c r="I30" s="27"/>
      <c r="J30" s="34"/>
      <c r="N30" s="33"/>
      <c r="O30" s="27"/>
      <c r="P30" s="27"/>
      <c r="Q30" s="27"/>
      <c r="R30" s="27"/>
      <c r="S30" s="27"/>
      <c r="T30" s="27"/>
      <c r="U30" s="27"/>
      <c r="V30" s="34"/>
      <c r="W30" s="113"/>
      <c r="Y30" s="33"/>
      <c r="Z30" s="27"/>
      <c r="AA30" s="27"/>
      <c r="AB30" s="27"/>
      <c r="AC30" s="27"/>
      <c r="AD30" s="27"/>
      <c r="AE30" s="27"/>
      <c r="AF30" s="27"/>
      <c r="AG30" s="34"/>
    </row>
    <row r="31" spans="2:33" x14ac:dyDescent="0.4">
      <c r="B31" s="36" t="s">
        <v>67</v>
      </c>
      <c r="C31" s="14">
        <v>0.79623327231281493</v>
      </c>
      <c r="D31" s="27"/>
      <c r="E31" s="27"/>
      <c r="F31" s="27"/>
      <c r="G31" s="27"/>
      <c r="H31" s="27"/>
      <c r="I31" s="27"/>
      <c r="J31" s="34"/>
      <c r="N31" s="35" t="s">
        <v>65</v>
      </c>
      <c r="O31" s="17"/>
      <c r="P31" s="27"/>
      <c r="Q31" s="27"/>
      <c r="R31" s="27"/>
      <c r="S31" s="27"/>
      <c r="T31" s="27"/>
      <c r="U31" s="27"/>
      <c r="V31" s="34"/>
      <c r="W31" s="113"/>
      <c r="Y31" s="35" t="s">
        <v>65</v>
      </c>
      <c r="Z31" s="17"/>
      <c r="AA31" s="27"/>
      <c r="AB31" s="27"/>
      <c r="AC31" s="27"/>
      <c r="AD31" s="27"/>
      <c r="AE31" s="27"/>
      <c r="AF31" s="27"/>
      <c r="AG31" s="34"/>
    </row>
    <row r="32" spans="2:33" x14ac:dyDescent="0.4">
      <c r="B32" s="36" t="s">
        <v>68</v>
      </c>
      <c r="C32" s="14">
        <v>0.67736934782862368</v>
      </c>
      <c r="D32" s="27"/>
      <c r="E32" s="27"/>
      <c r="F32" s="27"/>
      <c r="G32" s="27"/>
      <c r="H32" s="27"/>
      <c r="I32" s="27"/>
      <c r="J32" s="34"/>
      <c r="N32" s="36" t="s">
        <v>66</v>
      </c>
      <c r="O32" s="14">
        <v>0.79405181677325498</v>
      </c>
      <c r="P32" s="27"/>
      <c r="Q32" s="27"/>
      <c r="R32" s="27"/>
      <c r="S32" s="27"/>
      <c r="T32" s="27"/>
      <c r="U32" s="27"/>
      <c r="V32" s="34"/>
      <c r="W32" s="113"/>
      <c r="Y32" s="36" t="s">
        <v>66</v>
      </c>
      <c r="Z32" s="14">
        <v>0.84319752590060715</v>
      </c>
      <c r="AA32" s="27"/>
      <c r="AB32" s="27"/>
      <c r="AC32" s="27"/>
      <c r="AD32" s="27"/>
      <c r="AE32" s="27"/>
      <c r="AF32" s="27"/>
      <c r="AG32" s="34"/>
    </row>
    <row r="33" spans="2:33" x14ac:dyDescent="0.4">
      <c r="B33" s="36" t="s">
        <v>69</v>
      </c>
      <c r="C33" s="14">
        <v>1.6305490193312795E-2</v>
      </c>
      <c r="D33" s="27"/>
      <c r="E33" s="27"/>
      <c r="F33" s="27"/>
      <c r="G33" s="27"/>
      <c r="H33" s="27"/>
      <c r="I33" s="27"/>
      <c r="J33" s="34"/>
      <c r="N33" s="36" t="s">
        <v>67</v>
      </c>
      <c r="O33" s="14">
        <v>0.6305182877209069</v>
      </c>
      <c r="P33" s="27"/>
      <c r="Q33" s="27"/>
      <c r="R33" s="27"/>
      <c r="S33" s="27"/>
      <c r="T33" s="27"/>
      <c r="U33" s="27"/>
      <c r="V33" s="34"/>
      <c r="W33" s="113"/>
      <c r="Y33" s="36" t="s">
        <v>67</v>
      </c>
      <c r="Z33" s="14">
        <v>0.71098206768490502</v>
      </c>
      <c r="AA33" s="27"/>
      <c r="AB33" s="27"/>
      <c r="AC33" s="27"/>
      <c r="AD33" s="27"/>
      <c r="AE33" s="27"/>
      <c r="AF33" s="27"/>
      <c r="AG33" s="34"/>
    </row>
    <row r="34" spans="2:33" ht="19.5" thickBot="1" x14ac:dyDescent="0.45">
      <c r="B34" s="37" t="s">
        <v>70</v>
      </c>
      <c r="C34" s="15">
        <v>20</v>
      </c>
      <c r="D34" s="27"/>
      <c r="E34" s="27"/>
      <c r="F34" s="27"/>
      <c r="G34" s="27"/>
      <c r="H34" s="27"/>
      <c r="I34" s="27"/>
      <c r="J34" s="34"/>
      <c r="N34" s="36" t="s">
        <v>68</v>
      </c>
      <c r="O34" s="14">
        <v>0.53198983111314879</v>
      </c>
      <c r="P34" s="27"/>
      <c r="Q34" s="27"/>
      <c r="R34" s="27"/>
      <c r="S34" s="27"/>
      <c r="T34" s="27"/>
      <c r="U34" s="27"/>
      <c r="V34" s="34"/>
      <c r="W34" s="113"/>
      <c r="Y34" s="36" t="s">
        <v>68</v>
      </c>
      <c r="Z34" s="14">
        <v>0.60776137757237103</v>
      </c>
      <c r="AA34" s="27"/>
      <c r="AB34" s="27"/>
      <c r="AC34" s="27"/>
      <c r="AD34" s="27"/>
      <c r="AE34" s="27"/>
      <c r="AF34" s="27"/>
      <c r="AG34" s="34"/>
    </row>
    <row r="35" spans="2:33" x14ac:dyDescent="0.4">
      <c r="B35" s="33"/>
      <c r="C35" s="27"/>
      <c r="D35" s="27"/>
      <c r="E35" s="27"/>
      <c r="F35" s="27"/>
      <c r="G35" s="27"/>
      <c r="H35" s="27"/>
      <c r="I35" s="27"/>
      <c r="J35" s="34"/>
      <c r="N35" s="36" t="s">
        <v>69</v>
      </c>
      <c r="O35" s="14">
        <v>3.8247179133458979E-2</v>
      </c>
      <c r="P35" s="27"/>
      <c r="Q35" s="27"/>
      <c r="R35" s="27"/>
      <c r="S35" s="27"/>
      <c r="T35" s="27"/>
      <c r="U35" s="27"/>
      <c r="V35" s="34"/>
      <c r="W35" s="113"/>
      <c r="Y35" s="36" t="s">
        <v>69</v>
      </c>
      <c r="Z35" s="14">
        <v>1.3176912461562756E-2</v>
      </c>
      <c r="AA35" s="27"/>
      <c r="AB35" s="27"/>
      <c r="AC35" s="27"/>
      <c r="AD35" s="27"/>
      <c r="AE35" s="27"/>
      <c r="AF35" s="27"/>
      <c r="AG35" s="34"/>
    </row>
    <row r="36" spans="2:33" ht="19.5" thickBot="1" x14ac:dyDescent="0.45">
      <c r="B36" s="33" t="s">
        <v>71</v>
      </c>
      <c r="C36" s="27"/>
      <c r="D36" s="27"/>
      <c r="E36" s="27"/>
      <c r="F36" s="27"/>
      <c r="G36" s="27"/>
      <c r="H36" s="27"/>
      <c r="I36" s="27"/>
      <c r="J36" s="34"/>
      <c r="N36" s="37" t="s">
        <v>70</v>
      </c>
      <c r="O36" s="15">
        <v>20</v>
      </c>
      <c r="P36" s="27"/>
      <c r="Q36" s="27"/>
      <c r="R36" s="27"/>
      <c r="S36" s="27"/>
      <c r="T36" s="27"/>
      <c r="U36" s="27"/>
      <c r="V36" s="34"/>
      <c r="W36" s="113"/>
      <c r="Y36" s="37" t="s">
        <v>70</v>
      </c>
      <c r="Z36" s="15">
        <v>20</v>
      </c>
      <c r="AA36" s="27"/>
      <c r="AB36" s="27"/>
      <c r="AC36" s="27"/>
      <c r="AD36" s="27"/>
      <c r="AE36" s="27"/>
      <c r="AF36" s="27"/>
      <c r="AG36" s="34"/>
    </row>
    <row r="37" spans="2:33" x14ac:dyDescent="0.4">
      <c r="B37" s="38"/>
      <c r="C37" s="16" t="s">
        <v>76</v>
      </c>
      <c r="D37" s="16" t="s">
        <v>77</v>
      </c>
      <c r="E37" s="16" t="s">
        <v>78</v>
      </c>
      <c r="F37" s="16" t="s">
        <v>79</v>
      </c>
      <c r="G37" s="16" t="s">
        <v>80</v>
      </c>
      <c r="H37" s="27"/>
      <c r="I37" s="27"/>
      <c r="J37" s="34"/>
      <c r="N37" s="33"/>
      <c r="O37" s="27"/>
      <c r="P37" s="27"/>
      <c r="Q37" s="27"/>
      <c r="R37" s="27"/>
      <c r="S37" s="27"/>
      <c r="T37" s="27"/>
      <c r="U37" s="27"/>
      <c r="V37" s="34"/>
      <c r="W37" s="113"/>
      <c r="Y37" s="33"/>
      <c r="Z37" s="27"/>
      <c r="AA37" s="27"/>
      <c r="AB37" s="27"/>
      <c r="AC37" s="27"/>
      <c r="AD37" s="27"/>
      <c r="AE37" s="27"/>
      <c r="AF37" s="27"/>
      <c r="AG37" s="34"/>
    </row>
    <row r="38" spans="2:33" ht="19.5" thickBot="1" x14ac:dyDescent="0.45">
      <c r="B38" s="36" t="s">
        <v>72</v>
      </c>
      <c r="C38" s="14">
        <v>7</v>
      </c>
      <c r="D38" s="14">
        <v>1.2466829374669364E-2</v>
      </c>
      <c r="E38" s="14">
        <v>1.7809756249527661E-3</v>
      </c>
      <c r="F38" s="14">
        <v>6.6986958050397565</v>
      </c>
      <c r="G38" s="14">
        <v>2.2123497318237762E-3</v>
      </c>
      <c r="H38" s="27"/>
      <c r="I38" s="27"/>
      <c r="J38" s="34"/>
      <c r="N38" s="33" t="s">
        <v>71</v>
      </c>
      <c r="O38" s="27"/>
      <c r="P38" s="27"/>
      <c r="Q38" s="27"/>
      <c r="R38" s="27"/>
      <c r="S38" s="27"/>
      <c r="T38" s="27"/>
      <c r="U38" s="27"/>
      <c r="V38" s="34"/>
      <c r="W38" s="113"/>
      <c r="Y38" s="33" t="s">
        <v>71</v>
      </c>
      <c r="Z38" s="27"/>
      <c r="AA38" s="27"/>
      <c r="AB38" s="27"/>
      <c r="AC38" s="27"/>
      <c r="AD38" s="27"/>
      <c r="AE38" s="27"/>
      <c r="AF38" s="27"/>
      <c r="AG38" s="34"/>
    </row>
    <row r="39" spans="2:33" x14ac:dyDescent="0.4">
      <c r="B39" s="36" t="s">
        <v>73</v>
      </c>
      <c r="C39" s="14">
        <v>12</v>
      </c>
      <c r="D39" s="14">
        <v>3.1904281253306373E-3</v>
      </c>
      <c r="E39" s="14">
        <v>2.6586901044421977E-4</v>
      </c>
      <c r="F39" s="14"/>
      <c r="G39" s="14"/>
      <c r="H39" s="27"/>
      <c r="I39" s="27"/>
      <c r="J39" s="34"/>
      <c r="N39" s="38"/>
      <c r="O39" s="16" t="s">
        <v>76</v>
      </c>
      <c r="P39" s="16" t="s">
        <v>77</v>
      </c>
      <c r="Q39" s="16" t="s">
        <v>78</v>
      </c>
      <c r="R39" s="16" t="s">
        <v>79</v>
      </c>
      <c r="S39" s="16" t="s">
        <v>80</v>
      </c>
      <c r="T39" s="27"/>
      <c r="U39" s="27"/>
      <c r="V39" s="34"/>
      <c r="W39" s="113"/>
      <c r="Y39" s="38"/>
      <c r="Z39" s="16" t="s">
        <v>76</v>
      </c>
      <c r="AA39" s="16" t="s">
        <v>77</v>
      </c>
      <c r="AB39" s="16" t="s">
        <v>78</v>
      </c>
      <c r="AC39" s="16" t="s">
        <v>79</v>
      </c>
      <c r="AD39" s="16" t="s">
        <v>80</v>
      </c>
      <c r="AE39" s="27"/>
      <c r="AF39" s="27"/>
      <c r="AG39" s="34"/>
    </row>
    <row r="40" spans="2:33" ht="19.5" thickBot="1" x14ac:dyDescent="0.45">
      <c r="B40" s="37" t="s">
        <v>74</v>
      </c>
      <c r="C40" s="15">
        <v>19</v>
      </c>
      <c r="D40" s="15">
        <v>1.5657257500000001E-2</v>
      </c>
      <c r="E40" s="15"/>
      <c r="F40" s="15"/>
      <c r="G40" s="15"/>
      <c r="H40" s="27"/>
      <c r="I40" s="27"/>
      <c r="J40" s="34"/>
      <c r="N40" s="36" t="s">
        <v>72</v>
      </c>
      <c r="O40" s="14">
        <v>4</v>
      </c>
      <c r="P40" s="14">
        <v>3.7445084824996505E-2</v>
      </c>
      <c r="Q40" s="14">
        <v>9.3612712062491263E-3</v>
      </c>
      <c r="R40" s="14">
        <v>6.3993521204843429</v>
      </c>
      <c r="S40" s="14">
        <v>3.2735379118100484E-3</v>
      </c>
      <c r="T40" s="27"/>
      <c r="U40" s="27"/>
      <c r="V40" s="34"/>
      <c r="W40" s="113"/>
      <c r="Y40" s="36" t="s">
        <v>72</v>
      </c>
      <c r="Z40" s="14">
        <v>5</v>
      </c>
      <c r="AA40" s="14">
        <v>5.9798351917243597E-3</v>
      </c>
      <c r="AB40" s="14">
        <v>1.195967038344872E-3</v>
      </c>
      <c r="AC40" s="14">
        <v>6.8879801802310565</v>
      </c>
      <c r="AD40" s="14">
        <v>1.9381589924393674E-3</v>
      </c>
      <c r="AE40" s="27"/>
      <c r="AF40" s="27"/>
      <c r="AG40" s="34"/>
    </row>
    <row r="41" spans="2:33" ht="19.5" thickBot="1" x14ac:dyDescent="0.45">
      <c r="B41" s="33"/>
      <c r="C41" s="27"/>
      <c r="D41" s="27"/>
      <c r="E41" s="27"/>
      <c r="F41" s="27"/>
      <c r="G41" s="27"/>
      <c r="H41" s="27"/>
      <c r="I41" s="27"/>
      <c r="J41" s="34"/>
      <c r="N41" s="36" t="s">
        <v>73</v>
      </c>
      <c r="O41" s="14">
        <v>15</v>
      </c>
      <c r="P41" s="14">
        <v>2.1942700675003503E-2</v>
      </c>
      <c r="Q41" s="14">
        <v>1.4628467116669002E-3</v>
      </c>
      <c r="R41" s="14"/>
      <c r="S41" s="14"/>
      <c r="T41" s="27"/>
      <c r="U41" s="27"/>
      <c r="V41" s="34"/>
      <c r="W41" s="113"/>
      <c r="Y41" s="36" t="s">
        <v>73</v>
      </c>
      <c r="Z41" s="14">
        <v>14</v>
      </c>
      <c r="AA41" s="14">
        <v>2.4308343082756301E-3</v>
      </c>
      <c r="AB41" s="14">
        <v>1.7363102201968785E-4</v>
      </c>
      <c r="AC41" s="14"/>
      <c r="AD41" s="14"/>
      <c r="AE41" s="27"/>
      <c r="AF41" s="27"/>
      <c r="AG41" s="34"/>
    </row>
    <row r="42" spans="2:33" ht="19.5" thickBot="1" x14ac:dyDescent="0.45">
      <c r="B42" s="38"/>
      <c r="C42" s="16" t="s">
        <v>81</v>
      </c>
      <c r="D42" s="16" t="s">
        <v>69</v>
      </c>
      <c r="E42" s="16" t="s">
        <v>82</v>
      </c>
      <c r="F42" s="16" t="s">
        <v>83</v>
      </c>
      <c r="G42" s="16" t="s">
        <v>84</v>
      </c>
      <c r="H42" s="16" t="s">
        <v>85</v>
      </c>
      <c r="I42" s="16" t="s">
        <v>86</v>
      </c>
      <c r="J42" s="39" t="s">
        <v>87</v>
      </c>
      <c r="N42" s="37" t="s">
        <v>74</v>
      </c>
      <c r="O42" s="15">
        <v>19</v>
      </c>
      <c r="P42" s="15">
        <v>5.9387785500000012E-2</v>
      </c>
      <c r="Q42" s="15"/>
      <c r="R42" s="15"/>
      <c r="S42" s="15"/>
      <c r="T42" s="27"/>
      <c r="U42" s="27"/>
      <c r="V42" s="34"/>
      <c r="W42" s="113"/>
      <c r="Y42" s="37" t="s">
        <v>74</v>
      </c>
      <c r="Z42" s="15">
        <v>19</v>
      </c>
      <c r="AA42" s="15">
        <v>8.4106694999999902E-3</v>
      </c>
      <c r="AB42" s="15"/>
      <c r="AC42" s="15"/>
      <c r="AD42" s="15"/>
      <c r="AE42" s="27"/>
      <c r="AF42" s="27"/>
      <c r="AG42" s="34"/>
    </row>
    <row r="43" spans="2:33" ht="19.5" thickBot="1" x14ac:dyDescent="0.45">
      <c r="B43" s="36" t="s">
        <v>75</v>
      </c>
      <c r="C43" s="14">
        <v>1.6072752788919027</v>
      </c>
      <c r="D43" s="14">
        <v>0.39533842163960925</v>
      </c>
      <c r="E43" s="14">
        <v>4.0655681080173274</v>
      </c>
      <c r="F43" s="14">
        <v>1.5659952304687553E-3</v>
      </c>
      <c r="G43" s="14">
        <v>0.74590685376312982</v>
      </c>
      <c r="H43" s="14">
        <v>2.4686437040206757</v>
      </c>
      <c r="I43" s="14">
        <v>0.74590685376312982</v>
      </c>
      <c r="J43" s="40">
        <v>2.4686437040206757</v>
      </c>
      <c r="N43" s="33"/>
      <c r="O43" s="27"/>
      <c r="P43" s="27"/>
      <c r="Q43" s="27"/>
      <c r="R43" s="27"/>
      <c r="S43" s="27"/>
      <c r="T43" s="27"/>
      <c r="U43" s="27"/>
      <c r="V43" s="34"/>
      <c r="W43" s="113"/>
      <c r="Y43" s="33"/>
      <c r="Z43" s="27"/>
      <c r="AA43" s="27"/>
      <c r="AB43" s="27"/>
      <c r="AC43" s="27"/>
      <c r="AD43" s="27"/>
      <c r="AE43" s="27"/>
      <c r="AF43" s="27"/>
      <c r="AG43" s="34"/>
    </row>
    <row r="44" spans="2:33" x14ac:dyDescent="0.4">
      <c r="B44" s="36" t="s">
        <v>88</v>
      </c>
      <c r="C44" s="14">
        <v>-0.66302445820694134</v>
      </c>
      <c r="D44" s="14">
        <v>0.35208863953633984</v>
      </c>
      <c r="E44" s="14">
        <v>-1.8831180099422353</v>
      </c>
      <c r="F44" s="14">
        <v>8.414358212697394E-2</v>
      </c>
      <c r="G44" s="14">
        <v>-1.4301597032087987</v>
      </c>
      <c r="H44" s="14">
        <v>0.10411078679491603</v>
      </c>
      <c r="I44" s="14">
        <v>-1.4301597032087987</v>
      </c>
      <c r="J44" s="40">
        <v>0.10411078679491603</v>
      </c>
      <c r="N44" s="38"/>
      <c r="O44" s="16" t="s">
        <v>81</v>
      </c>
      <c r="P44" s="16" t="s">
        <v>69</v>
      </c>
      <c r="Q44" s="16" t="s">
        <v>82</v>
      </c>
      <c r="R44" s="16" t="s">
        <v>83</v>
      </c>
      <c r="S44" s="16" t="s">
        <v>84</v>
      </c>
      <c r="T44" s="16" t="s">
        <v>85</v>
      </c>
      <c r="U44" s="16" t="s">
        <v>86</v>
      </c>
      <c r="V44" s="39" t="s">
        <v>87</v>
      </c>
      <c r="W44" s="113"/>
      <c r="Y44" s="38"/>
      <c r="Z44" s="16" t="s">
        <v>81</v>
      </c>
      <c r="AA44" s="16" t="s">
        <v>69</v>
      </c>
      <c r="AB44" s="16" t="s">
        <v>82</v>
      </c>
      <c r="AC44" s="16" t="s">
        <v>83</v>
      </c>
      <c r="AD44" s="16" t="s">
        <v>84</v>
      </c>
      <c r="AE44" s="16" t="s">
        <v>85</v>
      </c>
      <c r="AF44" s="16" t="s">
        <v>86</v>
      </c>
      <c r="AG44" s="39" t="s">
        <v>87</v>
      </c>
    </row>
    <row r="45" spans="2:33" x14ac:dyDescent="0.4">
      <c r="B45" s="36" t="s">
        <v>91</v>
      </c>
      <c r="C45" s="14">
        <v>-0.15087981500304906</v>
      </c>
      <c r="D45" s="14">
        <v>0.11858856819196509</v>
      </c>
      <c r="E45" s="14">
        <v>-1.2722964557495335</v>
      </c>
      <c r="F45" s="14">
        <v>0.22736909351482165</v>
      </c>
      <c r="G45" s="14">
        <v>-0.40926210883156955</v>
      </c>
      <c r="H45" s="14">
        <v>0.10750247882547145</v>
      </c>
      <c r="I45" s="14">
        <v>-0.40926210883156955</v>
      </c>
      <c r="J45" s="40">
        <v>0.10750247882547145</v>
      </c>
      <c r="N45" s="36" t="s">
        <v>75</v>
      </c>
      <c r="O45" s="14">
        <v>-0.33744565888124695</v>
      </c>
      <c r="P45" s="14">
        <v>0.40320938646451476</v>
      </c>
      <c r="Q45" s="14">
        <v>-0.83689931387781447</v>
      </c>
      <c r="R45" s="14">
        <v>0.41578390576076929</v>
      </c>
      <c r="S45" s="14">
        <v>-1.1968661224264723</v>
      </c>
      <c r="T45" s="14">
        <v>0.5219748046639785</v>
      </c>
      <c r="U45" s="14">
        <v>-1.1968661224264723</v>
      </c>
      <c r="V45" s="40">
        <v>0.5219748046639785</v>
      </c>
      <c r="W45" s="113"/>
      <c r="Y45" s="36" t="s">
        <v>75</v>
      </c>
      <c r="Z45" s="14">
        <v>0.88551840719552111</v>
      </c>
      <c r="AA45" s="14">
        <v>9.676569404138928E-2</v>
      </c>
      <c r="AB45" s="14">
        <v>9.1511606046742262</v>
      </c>
      <c r="AC45" s="14">
        <v>2.7703221276609166E-7</v>
      </c>
      <c r="AD45" s="14">
        <v>0.67797663476842218</v>
      </c>
      <c r="AE45" s="14">
        <v>1.09306017962262</v>
      </c>
      <c r="AF45" s="14">
        <v>0.67797663476842218</v>
      </c>
      <c r="AG45" s="40">
        <v>1.09306017962262</v>
      </c>
    </row>
    <row r="46" spans="2:33" x14ac:dyDescent="0.4">
      <c r="B46" s="36" t="s">
        <v>121</v>
      </c>
      <c r="C46" s="14">
        <v>-2.933561478435223E-4</v>
      </c>
      <c r="D46" s="14">
        <v>1.061457267188252E-3</v>
      </c>
      <c r="E46" s="14">
        <v>-0.2763711332634316</v>
      </c>
      <c r="F46" s="14">
        <v>0.78696540215155764</v>
      </c>
      <c r="G46" s="14">
        <v>-2.6060728597368014E-3</v>
      </c>
      <c r="H46" s="14">
        <v>2.0193605640497565E-3</v>
      </c>
      <c r="I46" s="14">
        <v>-2.6060728597368014E-3</v>
      </c>
      <c r="J46" s="40">
        <v>2.0193605640497565E-3</v>
      </c>
      <c r="N46" s="36" t="s">
        <v>123</v>
      </c>
      <c r="O46" s="14">
        <v>-1.6013153243357536</v>
      </c>
      <c r="P46" s="14">
        <v>1.8281205854488995</v>
      </c>
      <c r="Q46" s="14">
        <v>-0.87593528407347743</v>
      </c>
      <c r="R46" s="14">
        <v>0.39487622566417524</v>
      </c>
      <c r="S46" s="14">
        <v>-5.497862115419279</v>
      </c>
      <c r="T46" s="14">
        <v>2.2952314667477713</v>
      </c>
      <c r="U46" s="14">
        <v>-5.497862115419279</v>
      </c>
      <c r="V46" s="40">
        <v>2.2952314667477713</v>
      </c>
      <c r="W46" s="113"/>
      <c r="Y46" s="36" t="s">
        <v>89</v>
      </c>
      <c r="Z46" s="14">
        <v>-0.38324221308165596</v>
      </c>
      <c r="AA46" s="14">
        <v>0.16117732850361444</v>
      </c>
      <c r="AB46" s="14">
        <v>-2.377767497697802</v>
      </c>
      <c r="AC46" s="14">
        <v>3.2210307917131517E-2</v>
      </c>
      <c r="AD46" s="14">
        <v>-0.72893320165036313</v>
      </c>
      <c r="AE46" s="14">
        <v>-3.7551224512948844E-2</v>
      </c>
      <c r="AF46" s="14">
        <v>-0.72893320165036313</v>
      </c>
      <c r="AG46" s="40">
        <v>-3.7551224512948844E-2</v>
      </c>
    </row>
    <row r="47" spans="2:33" x14ac:dyDescent="0.4">
      <c r="B47" s="36" t="s">
        <v>122</v>
      </c>
      <c r="C47" s="14">
        <v>-0.12654916766980148</v>
      </c>
      <c r="D47" s="14">
        <v>0.19303686687697474</v>
      </c>
      <c r="E47" s="14">
        <v>-0.65556994224555631</v>
      </c>
      <c r="F47" s="14">
        <v>0.52447054844767393</v>
      </c>
      <c r="G47" s="14">
        <v>-0.54714036982011893</v>
      </c>
      <c r="H47" s="14">
        <v>0.29404203448051591</v>
      </c>
      <c r="I47" s="14">
        <v>-0.54714036982011893</v>
      </c>
      <c r="J47" s="40">
        <v>0.29404203448051591</v>
      </c>
      <c r="N47" s="36" t="s">
        <v>91</v>
      </c>
      <c r="O47" s="14">
        <v>0.35985417750494719</v>
      </c>
      <c r="P47" s="14">
        <v>0.16256484713035568</v>
      </c>
      <c r="Q47" s="14">
        <v>2.2136038870469417</v>
      </c>
      <c r="R47" s="14">
        <v>4.2769594523321616E-2</v>
      </c>
      <c r="S47" s="14">
        <v>1.3355407964956434E-2</v>
      </c>
      <c r="T47" s="14">
        <v>0.7063529470449379</v>
      </c>
      <c r="U47" s="14">
        <v>1.3355407964956434E-2</v>
      </c>
      <c r="V47" s="40">
        <v>0.7063529470449379</v>
      </c>
      <c r="W47" s="113"/>
      <c r="Y47" s="36" t="s">
        <v>91</v>
      </c>
      <c r="Z47" s="14">
        <v>-0.16076570857262509</v>
      </c>
      <c r="AA47" s="14">
        <v>7.2381786360777675E-2</v>
      </c>
      <c r="AB47" s="14">
        <v>-2.2210795927487776</v>
      </c>
      <c r="AC47" s="14">
        <v>4.3350844738246783E-2</v>
      </c>
      <c r="AD47" s="14">
        <v>-0.31600920040693159</v>
      </c>
      <c r="AE47" s="14">
        <v>-5.5222167383186249E-3</v>
      </c>
      <c r="AF47" s="14">
        <v>-0.31600920040693159</v>
      </c>
      <c r="AG47" s="40">
        <v>-5.5222167383186249E-3</v>
      </c>
    </row>
    <row r="48" spans="2:33" x14ac:dyDescent="0.4">
      <c r="B48" s="36" t="s">
        <v>123</v>
      </c>
      <c r="C48" s="14">
        <v>0.20079511750036116</v>
      </c>
      <c r="D48" s="14">
        <v>0.85954682447607222</v>
      </c>
      <c r="E48" s="14">
        <v>0.23360579293949893</v>
      </c>
      <c r="F48" s="14">
        <v>0.81922862955825604</v>
      </c>
      <c r="G48" s="14">
        <v>-1.6719965313678302</v>
      </c>
      <c r="H48" s="14">
        <v>2.0735867663685528</v>
      </c>
      <c r="I48" s="14">
        <v>-1.6719965313678302</v>
      </c>
      <c r="J48" s="40">
        <v>2.0735867663685528</v>
      </c>
      <c r="N48" s="36" t="s">
        <v>89</v>
      </c>
      <c r="O48" s="14">
        <v>1.0472468606632308</v>
      </c>
      <c r="P48" s="14">
        <v>0.34849753271758932</v>
      </c>
      <c r="Q48" s="14">
        <v>3.0050337874612283</v>
      </c>
      <c r="R48" s="14">
        <v>8.8812297960037239E-3</v>
      </c>
      <c r="S48" s="14">
        <v>0.30444195292362253</v>
      </c>
      <c r="T48" s="14">
        <v>1.7900517684028392</v>
      </c>
      <c r="U48" s="14">
        <v>0.30444195292362253</v>
      </c>
      <c r="V48" s="40">
        <v>1.7900517684028392</v>
      </c>
      <c r="W48" s="113"/>
      <c r="Y48" s="36" t="s">
        <v>123</v>
      </c>
      <c r="Z48" s="14">
        <v>0.65053628276921105</v>
      </c>
      <c r="AA48" s="14">
        <v>0.62929226921213322</v>
      </c>
      <c r="AB48" s="14">
        <v>1.0337585802280316</v>
      </c>
      <c r="AC48" s="14">
        <v>0.31877697934634286</v>
      </c>
      <c r="AD48" s="14">
        <v>-0.69916139904655938</v>
      </c>
      <c r="AE48" s="14">
        <v>2.0002339645849814</v>
      </c>
      <c r="AF48" s="14">
        <v>-0.69916139904655938</v>
      </c>
      <c r="AG48" s="40">
        <v>2.0002339645849814</v>
      </c>
    </row>
    <row r="49" spans="2:33" ht="19.5" thickBot="1" x14ac:dyDescent="0.45">
      <c r="B49" s="36" t="s">
        <v>124</v>
      </c>
      <c r="C49" s="14">
        <v>0.34649672831020578</v>
      </c>
      <c r="D49" s="14">
        <v>0.12747762695035217</v>
      </c>
      <c r="E49" s="14">
        <v>2.7180983565465451</v>
      </c>
      <c r="F49" s="14">
        <v>1.8673415781051604E-2</v>
      </c>
      <c r="G49" s="14">
        <v>6.8746839215245659E-2</v>
      </c>
      <c r="H49" s="14">
        <v>0.62424661740516596</v>
      </c>
      <c r="I49" s="14">
        <v>6.8746839215245659E-2</v>
      </c>
      <c r="J49" s="40">
        <v>0.62424661740516596</v>
      </c>
      <c r="N49" s="37" t="s">
        <v>88</v>
      </c>
      <c r="O49" s="15">
        <v>-5.4717815668364055E-2</v>
      </c>
      <c r="P49" s="15">
        <v>0.44868949509043632</v>
      </c>
      <c r="Q49" s="15">
        <v>-0.12195029361526576</v>
      </c>
      <c r="R49" s="15">
        <v>0.90455716486526816</v>
      </c>
      <c r="S49" s="15">
        <v>-1.0110768360763192</v>
      </c>
      <c r="T49" s="15">
        <v>0.90164120473959097</v>
      </c>
      <c r="U49" s="15">
        <v>-1.0110768360763192</v>
      </c>
      <c r="V49" s="41">
        <v>0.90164120473959097</v>
      </c>
      <c r="W49" s="113"/>
      <c r="Y49" s="36" t="s">
        <v>124</v>
      </c>
      <c r="Z49" s="14">
        <v>0.19769209569333071</v>
      </c>
      <c r="AA49" s="14">
        <v>9.7876122727939496E-2</v>
      </c>
      <c r="AB49" s="14">
        <v>2.0198194430202738</v>
      </c>
      <c r="AC49" s="14">
        <v>6.2967711703315582E-2</v>
      </c>
      <c r="AD49" s="14">
        <v>-1.2231309398563178E-2</v>
      </c>
      <c r="AE49" s="14">
        <v>0.40761550078522457</v>
      </c>
      <c r="AF49" s="14">
        <v>-1.2231309398563178E-2</v>
      </c>
      <c r="AG49" s="40">
        <v>0.40761550078522457</v>
      </c>
    </row>
    <row r="50" spans="2:33" ht="19.5" thickBot="1" x14ac:dyDescent="0.45">
      <c r="B50" s="37" t="s">
        <v>125</v>
      </c>
      <c r="C50" s="15">
        <v>-1.2188078765766079E-2</v>
      </c>
      <c r="D50" s="15">
        <v>3.5077135557008221E-3</v>
      </c>
      <c r="E50" s="15">
        <v>-3.4746505301032102</v>
      </c>
      <c r="F50" s="15">
        <v>4.5914218158069845E-3</v>
      </c>
      <c r="G50" s="15">
        <v>-1.9830730063724683E-2</v>
      </c>
      <c r="H50" s="15">
        <v>-4.5454274678074754E-3</v>
      </c>
      <c r="I50" s="15">
        <v>-1.9830730063724683E-2</v>
      </c>
      <c r="J50" s="41">
        <v>-4.5454274678074754E-3</v>
      </c>
      <c r="W50" s="113"/>
      <c r="Y50" s="37" t="s">
        <v>95</v>
      </c>
      <c r="Z50" s="15">
        <v>4.1845005766862176E-2</v>
      </c>
      <c r="AA50" s="15">
        <v>7.935354336388591E-3</v>
      </c>
      <c r="AB50" s="15">
        <v>5.2732372107161618</v>
      </c>
      <c r="AC50" s="15">
        <v>1.1775896778366516E-4</v>
      </c>
      <c r="AD50" s="15">
        <v>2.4825363422265104E-2</v>
      </c>
      <c r="AE50" s="15">
        <v>5.886464811145925E-2</v>
      </c>
      <c r="AF50" s="15">
        <v>2.4825363422265104E-2</v>
      </c>
      <c r="AG50" s="41">
        <v>5.886464811145925E-2</v>
      </c>
    </row>
    <row r="51" spans="2:33" ht="19.5" thickBot="1" x14ac:dyDescent="0.45">
      <c r="N51" s="30" t="s">
        <v>138</v>
      </c>
      <c r="O51" s="31"/>
      <c r="P51" s="31"/>
      <c r="Q51" s="31"/>
      <c r="R51" s="31"/>
      <c r="S51" s="31"/>
      <c r="T51" s="31"/>
      <c r="U51" s="31"/>
      <c r="V51" s="32"/>
      <c r="W51" s="113"/>
    </row>
    <row r="52" spans="2:33" ht="19.5" thickBot="1" x14ac:dyDescent="0.45">
      <c r="B52" s="104" t="s">
        <v>64</v>
      </c>
      <c r="C52" s="106" t="s">
        <v>132</v>
      </c>
      <c r="D52" s="31"/>
      <c r="E52" s="31"/>
      <c r="F52" s="31"/>
      <c r="G52" s="31"/>
      <c r="H52" s="31"/>
      <c r="I52" s="31"/>
      <c r="J52" s="32"/>
      <c r="N52" s="33"/>
      <c r="O52" s="27"/>
      <c r="P52" s="27"/>
      <c r="Q52" s="27"/>
      <c r="R52" s="27"/>
      <c r="S52" s="27"/>
      <c r="T52" s="27"/>
      <c r="U52" s="27"/>
      <c r="V52" s="34"/>
      <c r="W52" s="113"/>
      <c r="Y52" s="30" t="s">
        <v>140</v>
      </c>
      <c r="Z52" s="31"/>
      <c r="AA52" s="31"/>
      <c r="AB52" s="31"/>
      <c r="AC52" s="31"/>
      <c r="AD52" s="31"/>
      <c r="AE52" s="31"/>
      <c r="AF52" s="31"/>
      <c r="AG52" s="32"/>
    </row>
    <row r="53" spans="2:33" ht="19.5" thickBot="1" x14ac:dyDescent="0.45">
      <c r="B53" s="33"/>
      <c r="C53" s="27"/>
      <c r="D53" s="27"/>
      <c r="E53" s="27"/>
      <c r="F53" s="27"/>
      <c r="G53" s="27"/>
      <c r="H53" s="27"/>
      <c r="I53" s="27"/>
      <c r="J53" s="34"/>
      <c r="N53" s="35" t="s">
        <v>65</v>
      </c>
      <c r="O53" s="17"/>
      <c r="P53" s="27"/>
      <c r="Q53" s="27"/>
      <c r="R53" s="27"/>
      <c r="S53" s="27"/>
      <c r="T53" s="27"/>
      <c r="U53" s="27"/>
      <c r="V53" s="34"/>
      <c r="W53" s="113"/>
      <c r="Y53" s="33"/>
      <c r="Z53" s="27"/>
      <c r="AA53" s="27"/>
      <c r="AB53" s="27"/>
      <c r="AC53" s="27"/>
      <c r="AD53" s="27"/>
      <c r="AE53" s="27"/>
      <c r="AF53" s="27"/>
      <c r="AG53" s="34"/>
    </row>
    <row r="54" spans="2:33" x14ac:dyDescent="0.4">
      <c r="B54" s="35" t="s">
        <v>65</v>
      </c>
      <c r="C54" s="17"/>
      <c r="D54" s="27"/>
      <c r="E54" s="27"/>
      <c r="F54" s="27"/>
      <c r="G54" s="27"/>
      <c r="H54" s="27"/>
      <c r="I54" s="27"/>
      <c r="J54" s="34"/>
      <c r="N54" s="36" t="s">
        <v>66</v>
      </c>
      <c r="O54" s="14">
        <v>0.51463520565425869</v>
      </c>
      <c r="P54" s="27"/>
      <c r="Q54" s="27"/>
      <c r="R54" s="27"/>
      <c r="S54" s="27"/>
      <c r="T54" s="27"/>
      <c r="U54" s="27"/>
      <c r="V54" s="34"/>
      <c r="W54" s="113"/>
      <c r="Y54" s="35" t="s">
        <v>65</v>
      </c>
      <c r="Z54" s="17"/>
      <c r="AA54" s="27"/>
      <c r="AB54" s="27"/>
      <c r="AC54" s="27"/>
      <c r="AD54" s="27"/>
      <c r="AE54" s="27"/>
      <c r="AF54" s="27"/>
      <c r="AG54" s="34"/>
    </row>
    <row r="55" spans="2:33" x14ac:dyDescent="0.4">
      <c r="B55" s="36" t="s">
        <v>66</v>
      </c>
      <c r="C55" s="14">
        <v>0.84795228680111945</v>
      </c>
      <c r="D55" s="27"/>
      <c r="E55" s="27"/>
      <c r="F55" s="27"/>
      <c r="G55" s="27"/>
      <c r="H55" s="27"/>
      <c r="I55" s="27"/>
      <c r="J55" s="34"/>
      <c r="N55" s="36" t="s">
        <v>67</v>
      </c>
      <c r="O55" s="14">
        <v>0.2648493948988011</v>
      </c>
      <c r="P55" s="27"/>
      <c r="Q55" s="27"/>
      <c r="R55" s="27"/>
      <c r="S55" s="27"/>
      <c r="T55" s="27"/>
      <c r="U55" s="27"/>
      <c r="V55" s="34"/>
      <c r="W55" s="113"/>
      <c r="Y55" s="36" t="s">
        <v>66</v>
      </c>
      <c r="Z55" s="14">
        <v>0.83421909989600052</v>
      </c>
      <c r="AA55" s="27"/>
      <c r="AB55" s="27"/>
      <c r="AC55" s="27"/>
      <c r="AD55" s="27"/>
      <c r="AE55" s="27"/>
      <c r="AF55" s="27"/>
      <c r="AG55" s="34"/>
    </row>
    <row r="56" spans="2:33" x14ac:dyDescent="0.4">
      <c r="B56" s="36" t="s">
        <v>67</v>
      </c>
      <c r="C56" s="14">
        <v>0.71902308069124798</v>
      </c>
      <c r="D56" s="27"/>
      <c r="E56" s="27"/>
      <c r="F56" s="27"/>
      <c r="G56" s="27"/>
      <c r="H56" s="27"/>
      <c r="I56" s="27"/>
      <c r="J56" s="34"/>
      <c r="N56" s="36" t="s">
        <v>68</v>
      </c>
      <c r="O56" s="14">
        <v>6.8809233538481368E-2</v>
      </c>
      <c r="P56" s="27"/>
      <c r="Q56" s="27"/>
      <c r="R56" s="27"/>
      <c r="S56" s="27"/>
      <c r="T56" s="27"/>
      <c r="U56" s="27"/>
      <c r="V56" s="34"/>
      <c r="W56" s="113"/>
      <c r="Y56" s="36" t="s">
        <v>67</v>
      </c>
      <c r="Z56" s="14">
        <v>0.69592150663129337</v>
      </c>
      <c r="AA56" s="27"/>
      <c r="AB56" s="27"/>
      <c r="AC56" s="27"/>
      <c r="AD56" s="27"/>
      <c r="AE56" s="27"/>
      <c r="AF56" s="27"/>
      <c r="AG56" s="34"/>
    </row>
    <row r="57" spans="2:33" x14ac:dyDescent="0.4">
      <c r="B57" s="36" t="s">
        <v>68</v>
      </c>
      <c r="C57" s="14">
        <v>0.55511987776114269</v>
      </c>
      <c r="D57" s="27"/>
      <c r="E57" s="27"/>
      <c r="F57" s="27"/>
      <c r="G57" s="27"/>
      <c r="H57" s="27"/>
      <c r="I57" s="27"/>
      <c r="J57" s="34"/>
      <c r="N57" s="36" t="s">
        <v>69</v>
      </c>
      <c r="O57" s="14">
        <v>5.2688571028176642E-3</v>
      </c>
      <c r="P57" s="27"/>
      <c r="Q57" s="27"/>
      <c r="R57" s="27"/>
      <c r="S57" s="27"/>
      <c r="T57" s="27"/>
      <c r="U57" s="27"/>
      <c r="V57" s="34"/>
      <c r="W57" s="113"/>
      <c r="Y57" s="36" t="s">
        <v>68</v>
      </c>
      <c r="Z57" s="14">
        <v>0.58732204471389815</v>
      </c>
      <c r="AA57" s="27"/>
      <c r="AB57" s="27"/>
      <c r="AC57" s="27"/>
      <c r="AD57" s="27"/>
      <c r="AE57" s="27"/>
      <c r="AF57" s="27"/>
      <c r="AG57" s="34"/>
    </row>
    <row r="58" spans="2:33" ht="19.5" thickBot="1" x14ac:dyDescent="0.45">
      <c r="B58" s="36" t="s">
        <v>69</v>
      </c>
      <c r="C58" s="14">
        <v>3.7258262421638356E-2</v>
      </c>
      <c r="D58" s="27"/>
      <c r="E58" s="27"/>
      <c r="F58" s="27"/>
      <c r="G58" s="27"/>
      <c r="H58" s="27"/>
      <c r="I58" s="27"/>
      <c r="J58" s="34"/>
      <c r="N58" s="37" t="s">
        <v>70</v>
      </c>
      <c r="O58" s="15">
        <v>20</v>
      </c>
      <c r="P58" s="27"/>
      <c r="Q58" s="27"/>
      <c r="R58" s="27"/>
      <c r="S58" s="27"/>
      <c r="T58" s="27"/>
      <c r="U58" s="27"/>
      <c r="V58" s="34"/>
      <c r="W58" s="113"/>
      <c r="Y58" s="36" t="s">
        <v>69</v>
      </c>
      <c r="Z58" s="14">
        <v>1.8441094000097177E-2</v>
      </c>
      <c r="AA58" s="27"/>
      <c r="AB58" s="27"/>
      <c r="AC58" s="27"/>
      <c r="AD58" s="27"/>
      <c r="AE58" s="27"/>
      <c r="AF58" s="27"/>
      <c r="AG58" s="34"/>
    </row>
    <row r="59" spans="2:33" ht="19.5" thickBot="1" x14ac:dyDescent="0.45">
      <c r="B59" s="37" t="s">
        <v>70</v>
      </c>
      <c r="C59" s="15">
        <v>20</v>
      </c>
      <c r="D59" s="27"/>
      <c r="E59" s="27"/>
      <c r="F59" s="27"/>
      <c r="G59" s="27"/>
      <c r="H59" s="27"/>
      <c r="I59" s="27"/>
      <c r="J59" s="34"/>
      <c r="N59" s="33"/>
      <c r="O59" s="27"/>
      <c r="P59" s="27"/>
      <c r="Q59" s="27"/>
      <c r="R59" s="27"/>
      <c r="S59" s="27"/>
      <c r="T59" s="27"/>
      <c r="U59" s="27"/>
      <c r="V59" s="34"/>
      <c r="W59" s="113"/>
      <c r="Y59" s="37" t="s">
        <v>70</v>
      </c>
      <c r="Z59" s="15">
        <v>20</v>
      </c>
      <c r="AA59" s="27"/>
      <c r="AB59" s="27"/>
      <c r="AC59" s="27"/>
      <c r="AD59" s="27"/>
      <c r="AE59" s="27"/>
      <c r="AF59" s="27"/>
      <c r="AG59" s="34"/>
    </row>
    <row r="60" spans="2:33" ht="19.5" thickBot="1" x14ac:dyDescent="0.45">
      <c r="B60" s="33"/>
      <c r="C60" s="27"/>
      <c r="D60" s="27"/>
      <c r="E60" s="27"/>
      <c r="F60" s="27"/>
      <c r="G60" s="27"/>
      <c r="H60" s="27"/>
      <c r="I60" s="27"/>
      <c r="J60" s="34"/>
      <c r="N60" s="33" t="s">
        <v>71</v>
      </c>
      <c r="O60" s="27"/>
      <c r="P60" s="27"/>
      <c r="Q60" s="27"/>
      <c r="R60" s="27"/>
      <c r="S60" s="27"/>
      <c r="T60" s="27"/>
      <c r="U60" s="27"/>
      <c r="V60" s="34"/>
      <c r="W60" s="113"/>
      <c r="Y60" s="33"/>
      <c r="Z60" s="27"/>
      <c r="AA60" s="27"/>
      <c r="AB60" s="27"/>
      <c r="AC60" s="27"/>
      <c r="AD60" s="27"/>
      <c r="AE60" s="27"/>
      <c r="AF60" s="27"/>
      <c r="AG60" s="34"/>
    </row>
    <row r="61" spans="2:33" ht="19.5" thickBot="1" x14ac:dyDescent="0.45">
      <c r="B61" s="33" t="s">
        <v>71</v>
      </c>
      <c r="C61" s="27"/>
      <c r="D61" s="27"/>
      <c r="E61" s="27"/>
      <c r="F61" s="27"/>
      <c r="G61" s="27"/>
      <c r="H61" s="27"/>
      <c r="I61" s="27"/>
      <c r="J61" s="34"/>
      <c r="N61" s="38"/>
      <c r="O61" s="16" t="s">
        <v>76</v>
      </c>
      <c r="P61" s="16" t="s">
        <v>77</v>
      </c>
      <c r="Q61" s="16" t="s">
        <v>78</v>
      </c>
      <c r="R61" s="16" t="s">
        <v>79</v>
      </c>
      <c r="S61" s="16" t="s">
        <v>80</v>
      </c>
      <c r="T61" s="27"/>
      <c r="U61" s="27"/>
      <c r="V61" s="34"/>
      <c r="W61" s="113"/>
      <c r="Y61" s="33" t="s">
        <v>71</v>
      </c>
      <c r="Z61" s="27"/>
      <c r="AA61" s="27"/>
      <c r="AB61" s="27"/>
      <c r="AC61" s="27"/>
      <c r="AD61" s="27"/>
      <c r="AE61" s="27"/>
      <c r="AF61" s="27"/>
      <c r="AG61" s="34"/>
    </row>
    <row r="62" spans="2:33" x14ac:dyDescent="0.4">
      <c r="B62" s="38"/>
      <c r="C62" s="16" t="s">
        <v>76</v>
      </c>
      <c r="D62" s="16" t="s">
        <v>77</v>
      </c>
      <c r="E62" s="16" t="s">
        <v>78</v>
      </c>
      <c r="F62" s="16" t="s">
        <v>79</v>
      </c>
      <c r="G62" s="16" t="s">
        <v>80</v>
      </c>
      <c r="H62" s="27"/>
      <c r="I62" s="27"/>
      <c r="J62" s="34"/>
      <c r="N62" s="36" t="s">
        <v>72</v>
      </c>
      <c r="O62" s="14">
        <v>4</v>
      </c>
      <c r="P62" s="14">
        <v>1.500191724513177E-4</v>
      </c>
      <c r="Q62" s="14">
        <v>3.7504793112829425E-5</v>
      </c>
      <c r="R62" s="14">
        <v>1.3509955973358478</v>
      </c>
      <c r="S62" s="14">
        <v>0.29714339022871311</v>
      </c>
      <c r="T62" s="27"/>
      <c r="U62" s="27"/>
      <c r="V62" s="34"/>
      <c r="W62" s="113"/>
      <c r="Y62" s="38"/>
      <c r="Z62" s="16" t="s">
        <v>76</v>
      </c>
      <c r="AA62" s="16" t="s">
        <v>77</v>
      </c>
      <c r="AB62" s="16" t="s">
        <v>78</v>
      </c>
      <c r="AC62" s="16" t="s">
        <v>79</v>
      </c>
      <c r="AD62" s="16" t="s">
        <v>80</v>
      </c>
      <c r="AE62" s="27"/>
      <c r="AF62" s="27"/>
      <c r="AG62" s="34"/>
    </row>
    <row r="63" spans="2:33" x14ac:dyDescent="0.4">
      <c r="B63" s="36" t="s">
        <v>72</v>
      </c>
      <c r="C63" s="14">
        <v>7</v>
      </c>
      <c r="D63" s="14">
        <v>4.2628360075843974E-2</v>
      </c>
      <c r="E63" s="14">
        <v>6.0897657251205673E-3</v>
      </c>
      <c r="F63" s="14">
        <v>4.3868763260097321</v>
      </c>
      <c r="G63" s="14">
        <v>1.2367603922853507E-2</v>
      </c>
      <c r="H63" s="27"/>
      <c r="I63" s="27"/>
      <c r="J63" s="34"/>
      <c r="N63" s="36" t="s">
        <v>73</v>
      </c>
      <c r="O63" s="14">
        <v>15</v>
      </c>
      <c r="P63" s="14">
        <v>4.1641282754868226E-4</v>
      </c>
      <c r="Q63" s="14">
        <v>2.776085516991215E-5</v>
      </c>
      <c r="R63" s="14"/>
      <c r="S63" s="14"/>
      <c r="T63" s="27"/>
      <c r="U63" s="27"/>
      <c r="V63" s="34"/>
      <c r="W63" s="113"/>
      <c r="Y63" s="36" t="s">
        <v>72</v>
      </c>
      <c r="Z63" s="14">
        <v>5</v>
      </c>
      <c r="AA63" s="14">
        <v>1.0896222229114119E-2</v>
      </c>
      <c r="AB63" s="14">
        <v>2.1792444458228239E-3</v>
      </c>
      <c r="AC63" s="14">
        <v>6.4081487545549463</v>
      </c>
      <c r="AD63" s="14">
        <v>2.6931815498127888E-3</v>
      </c>
      <c r="AE63" s="27"/>
      <c r="AF63" s="27"/>
      <c r="AG63" s="34"/>
    </row>
    <row r="64" spans="2:33" ht="19.5" thickBot="1" x14ac:dyDescent="0.45">
      <c r="B64" s="36" t="s">
        <v>73</v>
      </c>
      <c r="C64" s="14">
        <v>12</v>
      </c>
      <c r="D64" s="14">
        <v>1.6658137424156026E-2</v>
      </c>
      <c r="E64" s="14">
        <v>1.3881781186796689E-3</v>
      </c>
      <c r="F64" s="14"/>
      <c r="G64" s="14"/>
      <c r="H64" s="27"/>
      <c r="I64" s="27"/>
      <c r="J64" s="34"/>
      <c r="N64" s="37" t="s">
        <v>74</v>
      </c>
      <c r="O64" s="15">
        <v>19</v>
      </c>
      <c r="P64" s="15">
        <v>5.6643199999999996E-4</v>
      </c>
      <c r="Q64" s="15"/>
      <c r="R64" s="15"/>
      <c r="S64" s="15"/>
      <c r="T64" s="27"/>
      <c r="U64" s="27"/>
      <c r="V64" s="34"/>
      <c r="W64" s="113"/>
      <c r="Y64" s="36" t="s">
        <v>73</v>
      </c>
      <c r="Z64" s="14">
        <v>14</v>
      </c>
      <c r="AA64" s="14">
        <v>4.7610352708858817E-3</v>
      </c>
      <c r="AB64" s="14">
        <v>3.4007394792042014E-4</v>
      </c>
      <c r="AC64" s="14"/>
      <c r="AD64" s="14"/>
      <c r="AE64" s="27"/>
      <c r="AF64" s="27"/>
      <c r="AG64" s="34"/>
    </row>
    <row r="65" spans="2:33" ht="19.5" thickBot="1" x14ac:dyDescent="0.45">
      <c r="B65" s="37" t="s">
        <v>74</v>
      </c>
      <c r="C65" s="15">
        <v>19</v>
      </c>
      <c r="D65" s="15">
        <v>5.92864975E-2</v>
      </c>
      <c r="E65" s="15"/>
      <c r="F65" s="15"/>
      <c r="G65" s="15"/>
      <c r="H65" s="27"/>
      <c r="I65" s="27"/>
      <c r="J65" s="34"/>
      <c r="N65" s="33"/>
      <c r="O65" s="27"/>
      <c r="P65" s="27"/>
      <c r="Q65" s="27"/>
      <c r="R65" s="27"/>
      <c r="S65" s="27"/>
      <c r="T65" s="27"/>
      <c r="U65" s="27"/>
      <c r="V65" s="34"/>
      <c r="W65" s="113"/>
      <c r="Y65" s="37" t="s">
        <v>74</v>
      </c>
      <c r="Z65" s="15">
        <v>19</v>
      </c>
      <c r="AA65" s="15">
        <v>1.5657257500000001E-2</v>
      </c>
      <c r="AB65" s="15"/>
      <c r="AC65" s="15"/>
      <c r="AD65" s="15"/>
      <c r="AE65" s="27"/>
      <c r="AF65" s="27"/>
      <c r="AG65" s="34"/>
    </row>
    <row r="66" spans="2:33" ht="19.5" thickBot="1" x14ac:dyDescent="0.45">
      <c r="B66" s="33"/>
      <c r="C66" s="27"/>
      <c r="D66" s="27"/>
      <c r="E66" s="27"/>
      <c r="F66" s="27"/>
      <c r="G66" s="27"/>
      <c r="H66" s="27"/>
      <c r="I66" s="27"/>
      <c r="J66" s="34"/>
      <c r="N66" s="38"/>
      <c r="O66" s="16" t="s">
        <v>81</v>
      </c>
      <c r="P66" s="16" t="s">
        <v>69</v>
      </c>
      <c r="Q66" s="16" t="s">
        <v>82</v>
      </c>
      <c r="R66" s="16" t="s">
        <v>83</v>
      </c>
      <c r="S66" s="16" t="s">
        <v>84</v>
      </c>
      <c r="T66" s="16" t="s">
        <v>85</v>
      </c>
      <c r="U66" s="16" t="s">
        <v>86</v>
      </c>
      <c r="V66" s="39" t="s">
        <v>87</v>
      </c>
      <c r="W66" s="113"/>
      <c r="Y66" s="33"/>
      <c r="Z66" s="27"/>
      <c r="AA66" s="27"/>
      <c r="AB66" s="27"/>
      <c r="AC66" s="27"/>
      <c r="AD66" s="27"/>
      <c r="AE66" s="27"/>
      <c r="AF66" s="27"/>
      <c r="AG66" s="34"/>
    </row>
    <row r="67" spans="2:33" x14ac:dyDescent="0.4">
      <c r="B67" s="38"/>
      <c r="C67" s="16" t="s">
        <v>81</v>
      </c>
      <c r="D67" s="16" t="s">
        <v>69</v>
      </c>
      <c r="E67" s="16" t="s">
        <v>82</v>
      </c>
      <c r="F67" s="16" t="s">
        <v>83</v>
      </c>
      <c r="G67" s="16" t="s">
        <v>84</v>
      </c>
      <c r="H67" s="16" t="s">
        <v>85</v>
      </c>
      <c r="I67" s="16" t="s">
        <v>86</v>
      </c>
      <c r="J67" s="39" t="s">
        <v>87</v>
      </c>
      <c r="N67" s="36" t="s">
        <v>75</v>
      </c>
      <c r="O67" s="14">
        <v>1.0415135324485965E-2</v>
      </c>
      <c r="P67" s="14">
        <v>5.6763682647143328E-2</v>
      </c>
      <c r="Q67" s="14">
        <v>0.18348237532841105</v>
      </c>
      <c r="R67" s="14">
        <v>0.85687674830286964</v>
      </c>
      <c r="S67" s="14">
        <v>-0.11057379025806693</v>
      </c>
      <c r="T67" s="14">
        <v>0.13140406090703885</v>
      </c>
      <c r="U67" s="14">
        <v>-0.11057379025806693</v>
      </c>
      <c r="V67" s="40">
        <v>0.13140406090703885</v>
      </c>
      <c r="W67" s="113"/>
      <c r="Y67" s="38"/>
      <c r="Z67" s="16" t="s">
        <v>81</v>
      </c>
      <c r="AA67" s="16" t="s">
        <v>69</v>
      </c>
      <c r="AB67" s="16" t="s">
        <v>82</v>
      </c>
      <c r="AC67" s="16" t="s">
        <v>83</v>
      </c>
      <c r="AD67" s="16" t="s">
        <v>84</v>
      </c>
      <c r="AE67" s="16" t="s">
        <v>85</v>
      </c>
      <c r="AF67" s="16" t="s">
        <v>86</v>
      </c>
      <c r="AG67" s="39" t="s">
        <v>87</v>
      </c>
    </row>
    <row r="68" spans="2:33" x14ac:dyDescent="0.4">
      <c r="B68" s="36" t="s">
        <v>75</v>
      </c>
      <c r="C68" s="14">
        <v>0.46346928950372501</v>
      </c>
      <c r="D68" s="14">
        <v>1.386425037692385</v>
      </c>
      <c r="E68" s="14">
        <v>0.33429091144743012</v>
      </c>
      <c r="F68" s="14">
        <v>0.74393002753202442</v>
      </c>
      <c r="G68" s="14">
        <v>-2.5572913699923143</v>
      </c>
      <c r="H68" s="14">
        <v>3.4842299489997641</v>
      </c>
      <c r="I68" s="14">
        <v>-2.5572913699923143</v>
      </c>
      <c r="J68" s="40">
        <v>3.4842299489997641</v>
      </c>
      <c r="N68" s="36" t="s">
        <v>124</v>
      </c>
      <c r="O68" s="14">
        <v>-3.0388613137456475E-2</v>
      </c>
      <c r="P68" s="14">
        <v>3.4692760629685217E-2</v>
      </c>
      <c r="Q68" s="14">
        <v>-0.87593528407347743</v>
      </c>
      <c r="R68" s="14">
        <v>0.39487622566417524</v>
      </c>
      <c r="S68" s="14">
        <v>-0.10433448201581305</v>
      </c>
      <c r="T68" s="14">
        <v>4.3557255740900108E-2</v>
      </c>
      <c r="U68" s="14">
        <v>-0.10433448201581305</v>
      </c>
      <c r="V68" s="40">
        <v>4.3557255740900108E-2</v>
      </c>
      <c r="W68" s="113"/>
      <c r="Y68" s="36" t="s">
        <v>75</v>
      </c>
      <c r="Z68" s="14">
        <v>1.0226699004459108</v>
      </c>
      <c r="AA68" s="14">
        <v>0.23094886686237631</v>
      </c>
      <c r="AB68" s="14">
        <v>4.4281226157967053</v>
      </c>
      <c r="AC68" s="14">
        <v>5.7297284653381217E-4</v>
      </c>
      <c r="AD68" s="14">
        <v>0.52733384520978466</v>
      </c>
      <c r="AE68" s="14">
        <v>1.5180059556820369</v>
      </c>
      <c r="AF68" s="14">
        <v>0.52733384520978466</v>
      </c>
      <c r="AG68" s="40">
        <v>1.5180059556820369</v>
      </c>
    </row>
    <row r="69" spans="2:33" x14ac:dyDescent="0.4">
      <c r="B69" s="36" t="s">
        <v>89</v>
      </c>
      <c r="C69" s="14">
        <v>-0.78778665248619484</v>
      </c>
      <c r="D69" s="14">
        <v>0.61918482042936696</v>
      </c>
      <c r="E69" s="14">
        <v>-1.2722964557495333</v>
      </c>
      <c r="F69" s="14">
        <v>0.22736909351482162</v>
      </c>
      <c r="G69" s="14">
        <v>-2.1368744831728987</v>
      </c>
      <c r="H69" s="14">
        <v>0.56130117820050895</v>
      </c>
      <c r="I69" s="14">
        <v>-2.1368744831728987</v>
      </c>
      <c r="J69" s="40">
        <v>0.56130117820050895</v>
      </c>
      <c r="N69" s="36" t="s">
        <v>91</v>
      </c>
      <c r="O69" s="14">
        <v>1.1605604304914618E-2</v>
      </c>
      <c r="P69" s="14">
        <v>2.5619728233552821E-2</v>
      </c>
      <c r="Q69" s="14">
        <v>0.45299482489105269</v>
      </c>
      <c r="R69" s="14">
        <v>0.6570360075087347</v>
      </c>
      <c r="S69" s="14">
        <v>-4.3001553795856455E-2</v>
      </c>
      <c r="T69" s="14">
        <v>6.6212762405685688E-2</v>
      </c>
      <c r="U69" s="14">
        <v>-4.3001553795856455E-2</v>
      </c>
      <c r="V69" s="40">
        <v>6.6212762405685688E-2</v>
      </c>
      <c r="W69" s="113"/>
      <c r="Y69" s="36" t="s">
        <v>88</v>
      </c>
      <c r="Z69" s="14">
        <v>-0.75061870221359128</v>
      </c>
      <c r="AA69" s="14">
        <v>0.31568212743270913</v>
      </c>
      <c r="AB69" s="14">
        <v>-2.3777674976978016</v>
      </c>
      <c r="AC69" s="14">
        <v>3.2210307917131503E-2</v>
      </c>
      <c r="AD69" s="14">
        <v>-1.4276895267448377</v>
      </c>
      <c r="AE69" s="14">
        <v>-7.3547877682344831E-2</v>
      </c>
      <c r="AF69" s="14">
        <v>-1.4276895267448377</v>
      </c>
      <c r="AG69" s="40">
        <v>-7.3547877682344831E-2</v>
      </c>
    </row>
    <row r="70" spans="2:33" x14ac:dyDescent="0.4">
      <c r="B70" s="36" t="s">
        <v>88</v>
      </c>
      <c r="C70" s="14">
        <v>-1.1904447422238582</v>
      </c>
      <c r="D70" s="14">
        <v>0.84878810308810937</v>
      </c>
      <c r="E70" s="14">
        <v>-1.4025228886841299</v>
      </c>
      <c r="F70" s="14">
        <v>0.1860967837113407</v>
      </c>
      <c r="G70" s="14">
        <v>-3.0397951509011412</v>
      </c>
      <c r="H70" s="14">
        <v>0.65890566645342452</v>
      </c>
      <c r="I70" s="14">
        <v>-3.0397951509011412</v>
      </c>
      <c r="J70" s="40">
        <v>0.65890566645342452</v>
      </c>
      <c r="N70" s="36" t="s">
        <v>89</v>
      </c>
      <c r="O70" s="14">
        <v>-3.0399718946750032E-2</v>
      </c>
      <c r="P70" s="14">
        <v>6.0255429111473302E-2</v>
      </c>
      <c r="Q70" s="14">
        <v>-0.50451418892910327</v>
      </c>
      <c r="R70" s="14">
        <v>0.62123024989769871</v>
      </c>
      <c r="S70" s="14">
        <v>-0.158831125943909</v>
      </c>
      <c r="T70" s="14">
        <v>9.8031688050408933E-2</v>
      </c>
      <c r="U70" s="14">
        <v>-0.158831125943909</v>
      </c>
      <c r="V70" s="40">
        <v>9.8031688050408933E-2</v>
      </c>
      <c r="W70" s="113"/>
      <c r="Y70" s="36" t="s">
        <v>91</v>
      </c>
      <c r="Z70" s="14">
        <v>-0.20890732837922196</v>
      </c>
      <c r="AA70" s="14">
        <v>0.10372970522997463</v>
      </c>
      <c r="AB70" s="14">
        <v>-2.0139585658328305</v>
      </c>
      <c r="AC70" s="14">
        <v>6.3645850683552468E-2</v>
      </c>
      <c r="AD70" s="14">
        <v>-0.43138541929810936</v>
      </c>
      <c r="AE70" s="14">
        <v>1.3570762539665465E-2</v>
      </c>
      <c r="AF70" s="14">
        <v>-0.43138541929810936</v>
      </c>
      <c r="AG70" s="40">
        <v>1.3570762539665465E-2</v>
      </c>
    </row>
    <row r="71" spans="2:33" ht="19.5" thickBot="1" x14ac:dyDescent="0.45">
      <c r="B71" s="36" t="s">
        <v>121</v>
      </c>
      <c r="C71" s="14">
        <v>5.1414545817454341E-3</v>
      </c>
      <c r="D71" s="14">
        <v>1.9280413350148556E-3</v>
      </c>
      <c r="E71" s="14">
        <v>2.666672383196504</v>
      </c>
      <c r="F71" s="14">
        <v>2.0536658048900657E-2</v>
      </c>
      <c r="G71" s="14">
        <v>9.4061338488633534E-4</v>
      </c>
      <c r="H71" s="14">
        <v>9.342295778604532E-3</v>
      </c>
      <c r="I71" s="14">
        <v>9.4061338488633534E-4</v>
      </c>
      <c r="J71" s="40">
        <v>9.342295778604532E-3</v>
      </c>
      <c r="N71" s="37" t="s">
        <v>88</v>
      </c>
      <c r="O71" s="15">
        <v>6.111357710959945E-2</v>
      </c>
      <c r="P71" s="15">
        <v>5.9794197617152649E-2</v>
      </c>
      <c r="Q71" s="15">
        <v>1.0220653432109661</v>
      </c>
      <c r="R71" s="15">
        <v>0.32295192565890019</v>
      </c>
      <c r="S71" s="15">
        <v>-6.63347382285919E-2</v>
      </c>
      <c r="T71" s="15">
        <v>0.18856189244779079</v>
      </c>
      <c r="U71" s="15">
        <v>-6.63347382285919E-2</v>
      </c>
      <c r="V71" s="41">
        <v>0.18856189244779079</v>
      </c>
      <c r="W71" s="113"/>
      <c r="Y71" s="36" t="s">
        <v>123</v>
      </c>
      <c r="Z71" s="14">
        <v>-4.2266800741632665E-2</v>
      </c>
      <c r="AA71" s="14">
        <v>0.91361974353858155</v>
      </c>
      <c r="AB71" s="14">
        <v>-4.6263011543431876E-2</v>
      </c>
      <c r="AC71" s="14">
        <v>0.96375406496015892</v>
      </c>
      <c r="AD71" s="14">
        <v>-2.0017862645020608</v>
      </c>
      <c r="AE71" s="14">
        <v>1.9172526630187954</v>
      </c>
      <c r="AF71" s="14">
        <v>-2.0017862645020608</v>
      </c>
      <c r="AG71" s="40">
        <v>1.9172526630187954</v>
      </c>
    </row>
    <row r="72" spans="2:33" ht="19.5" thickBot="1" x14ac:dyDescent="0.45">
      <c r="B72" s="36" t="s">
        <v>122</v>
      </c>
      <c r="C72" s="14">
        <v>0.21990231790066397</v>
      </c>
      <c r="D72" s="14">
        <v>0.44441010650398266</v>
      </c>
      <c r="E72" s="14">
        <v>0.49481844513068757</v>
      </c>
      <c r="F72" s="14">
        <v>0.62966358008250489</v>
      </c>
      <c r="G72" s="14">
        <v>-0.74838412378399288</v>
      </c>
      <c r="H72" s="14">
        <v>1.1881887595853209</v>
      </c>
      <c r="I72" s="14">
        <v>-0.74838412378399288</v>
      </c>
      <c r="J72" s="40">
        <v>1.1881887595853209</v>
      </c>
      <c r="N72" s="33"/>
      <c r="O72" s="27"/>
      <c r="P72" s="27"/>
      <c r="Q72" s="27"/>
      <c r="R72" s="27"/>
      <c r="S72" s="27"/>
      <c r="T72" s="27"/>
      <c r="U72" s="27"/>
      <c r="V72" s="34"/>
      <c r="W72" s="113"/>
      <c r="Y72" s="36" t="s">
        <v>124</v>
      </c>
      <c r="Z72" s="14">
        <v>0.43897401128066943</v>
      </c>
      <c r="AA72" s="14">
        <v>0.10230505831445963</v>
      </c>
      <c r="AB72" s="14">
        <v>4.2908338894776383</v>
      </c>
      <c r="AC72" s="14">
        <v>7.4667092394741701E-4</v>
      </c>
      <c r="AD72" s="14">
        <v>0.21955148410116174</v>
      </c>
      <c r="AE72" s="14">
        <v>0.65839653846017709</v>
      </c>
      <c r="AF72" s="14">
        <v>0.21955148410116174</v>
      </c>
      <c r="AG72" s="40">
        <v>0.65839653846017709</v>
      </c>
    </row>
    <row r="73" spans="2:33" ht="19.5" thickBot="1" x14ac:dyDescent="0.45">
      <c r="B73" s="36" t="s">
        <v>123</v>
      </c>
      <c r="C73" s="14">
        <v>2.3706180864259281</v>
      </c>
      <c r="D73" s="14">
        <v>1.8457567850046039</v>
      </c>
      <c r="E73" s="14">
        <v>1.2843610304918993</v>
      </c>
      <c r="F73" s="14">
        <v>0.22325742936804246</v>
      </c>
      <c r="G73" s="14">
        <v>-1.6509404771874392</v>
      </c>
      <c r="H73" s="14">
        <v>6.3921766500392954</v>
      </c>
      <c r="I73" s="14">
        <v>-1.6509404771874392</v>
      </c>
      <c r="J73" s="40">
        <v>6.3921766500392954</v>
      </c>
      <c r="N73" s="30" t="s">
        <v>139</v>
      </c>
      <c r="O73" s="31"/>
      <c r="P73" s="31"/>
      <c r="Q73" s="31"/>
      <c r="R73" s="31"/>
      <c r="S73" s="31"/>
      <c r="T73" s="31"/>
      <c r="U73" s="31"/>
      <c r="V73" s="32"/>
      <c r="W73" s="113"/>
      <c r="Y73" s="37" t="s">
        <v>95</v>
      </c>
      <c r="Z73" s="15">
        <v>4.3486528531189145E-2</v>
      </c>
      <c r="AA73" s="15">
        <v>1.5271591640000611E-2</v>
      </c>
      <c r="AB73" s="15">
        <v>2.8475439598113432</v>
      </c>
      <c r="AC73" s="15">
        <v>1.291232281682721E-2</v>
      </c>
      <c r="AD73" s="15">
        <v>1.0732222078399002E-2</v>
      </c>
      <c r="AE73" s="15">
        <v>7.6240834983979294E-2</v>
      </c>
      <c r="AF73" s="15">
        <v>1.0732222078399002E-2</v>
      </c>
      <c r="AG73" s="41">
        <v>7.6240834983979294E-2</v>
      </c>
    </row>
    <row r="74" spans="2:33" ht="19.5" thickBot="1" x14ac:dyDescent="0.45">
      <c r="B74" s="36" t="s">
        <v>124</v>
      </c>
      <c r="C74" s="14">
        <v>0.92386298655176424</v>
      </c>
      <c r="D74" s="14">
        <v>0.25682834765760637</v>
      </c>
      <c r="E74" s="14">
        <v>3.5972002116504003</v>
      </c>
      <c r="F74" s="14">
        <v>3.6646915017799616E-3</v>
      </c>
      <c r="G74" s="14">
        <v>0.36428208765313619</v>
      </c>
      <c r="H74" s="14">
        <v>1.4834438854503924</v>
      </c>
      <c r="I74" s="14">
        <v>0.36428208765313619</v>
      </c>
      <c r="J74" s="40">
        <v>1.4834438854503924</v>
      </c>
      <c r="N74" s="33"/>
      <c r="O74" s="27"/>
      <c r="P74" s="27"/>
      <c r="Q74" s="27"/>
      <c r="R74" s="27"/>
      <c r="S74" s="27"/>
      <c r="T74" s="27"/>
      <c r="U74" s="27"/>
      <c r="V74" s="34"/>
      <c r="W74" s="113"/>
    </row>
    <row r="75" spans="2:33" ht="19.5" thickBot="1" x14ac:dyDescent="0.45">
      <c r="B75" s="37" t="s">
        <v>125</v>
      </c>
      <c r="C75" s="15">
        <v>-1.6060071924028082E-2</v>
      </c>
      <c r="D75" s="15">
        <v>1.0362625549145237E-2</v>
      </c>
      <c r="E75" s="15">
        <v>-1.5498072228763298</v>
      </c>
      <c r="F75" s="15">
        <v>0.14714769821575402</v>
      </c>
      <c r="G75" s="15">
        <v>-3.8638293419543134E-2</v>
      </c>
      <c r="H75" s="15">
        <v>6.5181495714869697E-3</v>
      </c>
      <c r="I75" s="15">
        <v>-3.8638293419543134E-2</v>
      </c>
      <c r="J75" s="41">
        <v>6.5181495714869697E-3</v>
      </c>
      <c r="N75" s="35" t="s">
        <v>65</v>
      </c>
      <c r="O75" s="17"/>
      <c r="P75" s="27"/>
      <c r="Q75" s="27"/>
      <c r="R75" s="27"/>
      <c r="S75" s="27"/>
      <c r="T75" s="27"/>
      <c r="U75" s="27"/>
      <c r="V75" s="34"/>
      <c r="W75" s="113"/>
      <c r="Y75" s="30" t="s">
        <v>143</v>
      </c>
      <c r="Z75" s="31"/>
      <c r="AA75" s="31"/>
      <c r="AB75" s="31"/>
      <c r="AC75" s="31"/>
      <c r="AD75" s="31"/>
      <c r="AE75" s="31"/>
      <c r="AF75" s="31"/>
      <c r="AG75" s="32"/>
    </row>
    <row r="76" spans="2:33" ht="19.5" thickBot="1" x14ac:dyDescent="0.45">
      <c r="B76" s="33"/>
      <c r="C76" s="27"/>
      <c r="D76" s="27"/>
      <c r="E76" s="27"/>
      <c r="F76" s="27"/>
      <c r="G76" s="27"/>
      <c r="H76" s="27"/>
      <c r="I76" s="27"/>
      <c r="J76" s="34"/>
      <c r="N76" s="36" t="s">
        <v>66</v>
      </c>
      <c r="O76" s="14">
        <v>0.54427572386466017</v>
      </c>
      <c r="P76" s="27"/>
      <c r="Q76" s="27"/>
      <c r="R76" s="27"/>
      <c r="S76" s="27"/>
      <c r="T76" s="27"/>
      <c r="U76" s="27"/>
      <c r="V76" s="34"/>
      <c r="W76" s="113"/>
      <c r="Y76" s="33"/>
      <c r="Z76" s="27"/>
      <c r="AA76" s="27"/>
      <c r="AB76" s="27"/>
      <c r="AC76" s="27"/>
      <c r="AD76" s="27"/>
      <c r="AE76" s="27"/>
      <c r="AF76" s="27"/>
      <c r="AG76" s="34"/>
    </row>
    <row r="77" spans="2:33" ht="19.5" thickBot="1" x14ac:dyDescent="0.45">
      <c r="B77" s="104" t="s">
        <v>64</v>
      </c>
      <c r="C77" s="105" t="s">
        <v>100</v>
      </c>
      <c r="D77" s="31"/>
      <c r="E77" s="31"/>
      <c r="F77" s="31"/>
      <c r="G77" s="31"/>
      <c r="H77" s="31"/>
      <c r="I77" s="31"/>
      <c r="J77" s="32"/>
      <c r="N77" s="36" t="s">
        <v>67</v>
      </c>
      <c r="O77" s="14">
        <v>0.29623606358839982</v>
      </c>
      <c r="P77" s="27"/>
      <c r="Q77" s="27"/>
      <c r="R77" s="27"/>
      <c r="S77" s="27"/>
      <c r="T77" s="27"/>
      <c r="U77" s="27"/>
      <c r="V77" s="34"/>
      <c r="W77" s="113"/>
      <c r="Y77" s="35" t="s">
        <v>65</v>
      </c>
      <c r="Z77" s="17"/>
      <c r="AA77" s="27"/>
      <c r="AB77" s="27"/>
      <c r="AC77" s="27"/>
      <c r="AD77" s="27"/>
      <c r="AE77" s="27"/>
      <c r="AF77" s="27"/>
      <c r="AG77" s="34"/>
    </row>
    <row r="78" spans="2:33" ht="19.5" thickBot="1" x14ac:dyDescent="0.45">
      <c r="B78" s="33"/>
      <c r="C78" s="27"/>
      <c r="D78" s="27"/>
      <c r="E78" s="27"/>
      <c r="F78" s="27"/>
      <c r="G78" s="27"/>
      <c r="H78" s="27"/>
      <c r="I78" s="27"/>
      <c r="J78" s="34"/>
      <c r="N78" s="36" t="s">
        <v>68</v>
      </c>
      <c r="O78" s="14">
        <v>0.10856568054530644</v>
      </c>
      <c r="P78" s="27"/>
      <c r="Q78" s="27"/>
      <c r="R78" s="27"/>
      <c r="S78" s="27"/>
      <c r="T78" s="27"/>
      <c r="U78" s="27"/>
      <c r="V78" s="34"/>
      <c r="W78" s="113"/>
      <c r="Y78" s="36" t="s">
        <v>66</v>
      </c>
      <c r="Z78" s="14">
        <v>0.7659313473233258</v>
      </c>
      <c r="AA78" s="27"/>
      <c r="AB78" s="27"/>
      <c r="AC78" s="27"/>
      <c r="AD78" s="27"/>
      <c r="AE78" s="27"/>
      <c r="AF78" s="27"/>
      <c r="AG78" s="34"/>
    </row>
    <row r="79" spans="2:33" x14ac:dyDescent="0.4">
      <c r="B79" s="35" t="s">
        <v>65</v>
      </c>
      <c r="C79" s="17"/>
      <c r="D79" s="27"/>
      <c r="E79" s="27"/>
      <c r="F79" s="27"/>
      <c r="G79" s="27"/>
      <c r="H79" s="27"/>
      <c r="I79" s="27"/>
      <c r="J79" s="34"/>
      <c r="N79" s="36" t="s">
        <v>69</v>
      </c>
      <c r="O79" s="14">
        <v>5.2740685658958772E-2</v>
      </c>
      <c r="P79" s="27"/>
      <c r="Q79" s="27"/>
      <c r="R79" s="27"/>
      <c r="S79" s="27"/>
      <c r="T79" s="27"/>
      <c r="U79" s="27"/>
      <c r="V79" s="34"/>
      <c r="W79" s="113"/>
      <c r="Y79" s="36" t="s">
        <v>67</v>
      </c>
      <c r="Z79" s="14">
        <v>0.58665082881252506</v>
      </c>
      <c r="AA79" s="27"/>
      <c r="AB79" s="27"/>
      <c r="AC79" s="27"/>
      <c r="AD79" s="27"/>
      <c r="AE79" s="27"/>
      <c r="AF79" s="27"/>
      <c r="AG79" s="34"/>
    </row>
    <row r="80" spans="2:33" ht="19.5" thickBot="1" x14ac:dyDescent="0.45">
      <c r="B80" s="36" t="s">
        <v>66</v>
      </c>
      <c r="C80" s="14">
        <v>0.85800715838536223</v>
      </c>
      <c r="D80" s="27"/>
      <c r="E80" s="27"/>
      <c r="F80" s="27"/>
      <c r="G80" s="27"/>
      <c r="H80" s="27"/>
      <c r="I80" s="27"/>
      <c r="J80" s="34"/>
      <c r="N80" s="37" t="s">
        <v>70</v>
      </c>
      <c r="O80" s="15">
        <v>20</v>
      </c>
      <c r="P80" s="27"/>
      <c r="Q80" s="27"/>
      <c r="R80" s="27"/>
      <c r="S80" s="27"/>
      <c r="T80" s="27"/>
      <c r="U80" s="27"/>
      <c r="V80" s="34"/>
      <c r="W80" s="113"/>
      <c r="Y80" s="36" t="s">
        <v>68</v>
      </c>
      <c r="Z80" s="14">
        <v>0.43902612481699826</v>
      </c>
      <c r="AA80" s="27"/>
      <c r="AB80" s="27"/>
      <c r="AC80" s="27"/>
      <c r="AD80" s="27"/>
      <c r="AE80" s="27"/>
      <c r="AF80" s="27"/>
      <c r="AG80" s="34"/>
    </row>
    <row r="81" spans="2:33" x14ac:dyDescent="0.4">
      <c r="B81" s="36" t="s">
        <v>67</v>
      </c>
      <c r="C81" s="14">
        <v>0.73617628384052403</v>
      </c>
      <c r="D81" s="27"/>
      <c r="E81" s="27"/>
      <c r="F81" s="27"/>
      <c r="G81" s="27"/>
      <c r="H81" s="27"/>
      <c r="I81" s="27"/>
      <c r="J81" s="34"/>
      <c r="N81" s="33"/>
      <c r="O81" s="27"/>
      <c r="P81" s="27"/>
      <c r="Q81" s="27"/>
      <c r="R81" s="27"/>
      <c r="S81" s="27"/>
      <c r="T81" s="27"/>
      <c r="U81" s="27"/>
      <c r="V81" s="34"/>
      <c r="W81" s="113"/>
      <c r="Y81" s="36" t="s">
        <v>69</v>
      </c>
      <c r="Z81" s="14">
        <v>4.1838144424362407E-2</v>
      </c>
      <c r="AA81" s="27"/>
      <c r="AB81" s="27"/>
      <c r="AC81" s="27"/>
      <c r="AD81" s="27"/>
      <c r="AE81" s="27"/>
      <c r="AF81" s="27"/>
      <c r="AG81" s="34"/>
    </row>
    <row r="82" spans="2:33" ht="19.5" thickBot="1" x14ac:dyDescent="0.45">
      <c r="B82" s="36" t="s">
        <v>68</v>
      </c>
      <c r="C82" s="14">
        <v>0.58227911608082972</v>
      </c>
      <c r="D82" s="27"/>
      <c r="E82" s="27"/>
      <c r="F82" s="27"/>
      <c r="G82" s="27"/>
      <c r="H82" s="27"/>
      <c r="I82" s="27"/>
      <c r="J82" s="34"/>
      <c r="N82" s="33" t="s">
        <v>71</v>
      </c>
      <c r="O82" s="27"/>
      <c r="P82" s="27"/>
      <c r="Q82" s="27"/>
      <c r="R82" s="27"/>
      <c r="S82" s="27"/>
      <c r="T82" s="27"/>
      <c r="U82" s="27"/>
      <c r="V82" s="34"/>
      <c r="W82" s="113"/>
      <c r="Y82" s="37" t="s">
        <v>70</v>
      </c>
      <c r="Z82" s="15">
        <v>20</v>
      </c>
      <c r="AA82" s="27"/>
      <c r="AB82" s="27"/>
      <c r="AC82" s="27"/>
      <c r="AD82" s="27"/>
      <c r="AE82" s="27"/>
      <c r="AF82" s="27"/>
      <c r="AG82" s="34"/>
    </row>
    <row r="83" spans="2:33" x14ac:dyDescent="0.4">
      <c r="B83" s="36" t="s">
        <v>69</v>
      </c>
      <c r="C83" s="14">
        <v>4.420413958752305</v>
      </c>
      <c r="D83" s="27"/>
      <c r="E83" s="27"/>
      <c r="F83" s="27"/>
      <c r="G83" s="27"/>
      <c r="H83" s="27"/>
      <c r="I83" s="27"/>
      <c r="J83" s="34"/>
      <c r="N83" s="38"/>
      <c r="O83" s="16" t="s">
        <v>76</v>
      </c>
      <c r="P83" s="16" t="s">
        <v>77</v>
      </c>
      <c r="Q83" s="16" t="s">
        <v>78</v>
      </c>
      <c r="R83" s="16" t="s">
        <v>79</v>
      </c>
      <c r="S83" s="16" t="s">
        <v>80</v>
      </c>
      <c r="T83" s="27"/>
      <c r="U83" s="27"/>
      <c r="V83" s="34"/>
      <c r="W83" s="113"/>
      <c r="Y83" s="33"/>
      <c r="Z83" s="27"/>
      <c r="AA83" s="27"/>
      <c r="AB83" s="27"/>
      <c r="AC83" s="27"/>
      <c r="AD83" s="27"/>
      <c r="AE83" s="27"/>
      <c r="AF83" s="27"/>
      <c r="AG83" s="34"/>
    </row>
    <row r="84" spans="2:33" ht="19.5" thickBot="1" x14ac:dyDescent="0.45">
      <c r="B84" s="37" t="s">
        <v>70</v>
      </c>
      <c r="C84" s="15">
        <v>20</v>
      </c>
      <c r="D84" s="27"/>
      <c r="E84" s="27"/>
      <c r="F84" s="27"/>
      <c r="G84" s="27"/>
      <c r="H84" s="27"/>
      <c r="I84" s="27"/>
      <c r="J84" s="34"/>
      <c r="N84" s="36" t="s">
        <v>72</v>
      </c>
      <c r="O84" s="14">
        <v>4</v>
      </c>
      <c r="P84" s="14">
        <v>1.7562798643343508E-2</v>
      </c>
      <c r="Q84" s="14">
        <v>4.390699660835877E-3</v>
      </c>
      <c r="R84" s="14">
        <v>1.5784912823478241</v>
      </c>
      <c r="S84" s="14">
        <v>0.23109851699161504</v>
      </c>
      <c r="T84" s="27"/>
      <c r="U84" s="27"/>
      <c r="V84" s="34"/>
      <c r="W84" s="113"/>
      <c r="Y84" s="33" t="s">
        <v>71</v>
      </c>
      <c r="Z84" s="27"/>
      <c r="AA84" s="27"/>
      <c r="AB84" s="27"/>
      <c r="AC84" s="27"/>
      <c r="AD84" s="27"/>
      <c r="AE84" s="27"/>
      <c r="AF84" s="27"/>
      <c r="AG84" s="34"/>
    </row>
    <row r="85" spans="2:33" x14ac:dyDescent="0.4">
      <c r="B85" s="33"/>
      <c r="C85" s="27"/>
      <c r="D85" s="27"/>
      <c r="E85" s="27"/>
      <c r="F85" s="27"/>
      <c r="G85" s="27"/>
      <c r="H85" s="27"/>
      <c r="I85" s="27"/>
      <c r="J85" s="34"/>
      <c r="N85" s="36" t="s">
        <v>73</v>
      </c>
      <c r="O85" s="14">
        <v>15</v>
      </c>
      <c r="P85" s="14">
        <v>4.1723698856656492E-2</v>
      </c>
      <c r="Q85" s="14">
        <v>2.7815799237770997E-3</v>
      </c>
      <c r="R85" s="14"/>
      <c r="S85" s="14"/>
      <c r="T85" s="27"/>
      <c r="U85" s="27"/>
      <c r="V85" s="34"/>
      <c r="W85" s="113"/>
      <c r="Y85" s="38"/>
      <c r="Z85" s="16" t="s">
        <v>76</v>
      </c>
      <c r="AA85" s="16" t="s">
        <v>77</v>
      </c>
      <c r="AB85" s="16" t="s">
        <v>78</v>
      </c>
      <c r="AC85" s="16" t="s">
        <v>79</v>
      </c>
      <c r="AD85" s="16" t="s">
        <v>80</v>
      </c>
      <c r="AE85" s="27"/>
      <c r="AF85" s="27"/>
      <c r="AG85" s="34"/>
    </row>
    <row r="86" spans="2:33" ht="19.5" thickBot="1" x14ac:dyDescent="0.45">
      <c r="B86" s="33" t="s">
        <v>71</v>
      </c>
      <c r="C86" s="27"/>
      <c r="D86" s="27"/>
      <c r="E86" s="27"/>
      <c r="F86" s="27"/>
      <c r="G86" s="27"/>
      <c r="H86" s="27"/>
      <c r="I86" s="27"/>
      <c r="J86" s="34"/>
      <c r="N86" s="37" t="s">
        <v>74</v>
      </c>
      <c r="O86" s="15">
        <v>19</v>
      </c>
      <c r="P86" s="15">
        <v>5.92864975E-2</v>
      </c>
      <c r="Q86" s="15"/>
      <c r="R86" s="15"/>
      <c r="S86" s="15"/>
      <c r="T86" s="27"/>
      <c r="U86" s="27"/>
      <c r="V86" s="34"/>
      <c r="W86" s="113"/>
      <c r="Y86" s="36" t="s">
        <v>72</v>
      </c>
      <c r="Z86" s="14">
        <v>5</v>
      </c>
      <c r="AA86" s="14">
        <v>3.4780472895766697E-2</v>
      </c>
      <c r="AB86" s="14">
        <v>6.9560945791533393E-3</v>
      </c>
      <c r="AC86" s="14">
        <v>3.9739339889230294</v>
      </c>
      <c r="AD86" s="14">
        <v>1.875598325484858E-2</v>
      </c>
      <c r="AE86" s="27"/>
      <c r="AF86" s="27"/>
      <c r="AG86" s="34"/>
    </row>
    <row r="87" spans="2:33" ht="19.5" thickBot="1" x14ac:dyDescent="0.45">
      <c r="B87" s="38"/>
      <c r="C87" s="16" t="s">
        <v>76</v>
      </c>
      <c r="D87" s="16" t="s">
        <v>77</v>
      </c>
      <c r="E87" s="16" t="s">
        <v>78</v>
      </c>
      <c r="F87" s="16" t="s">
        <v>79</v>
      </c>
      <c r="G87" s="16" t="s">
        <v>80</v>
      </c>
      <c r="H87" s="27"/>
      <c r="I87" s="27"/>
      <c r="J87" s="34"/>
      <c r="N87" s="33"/>
      <c r="O87" s="27"/>
      <c r="P87" s="27"/>
      <c r="Q87" s="27"/>
      <c r="R87" s="27"/>
      <c r="S87" s="27"/>
      <c r="T87" s="27"/>
      <c r="U87" s="27"/>
      <c r="V87" s="34"/>
      <c r="W87" s="113"/>
      <c r="Y87" s="36" t="s">
        <v>73</v>
      </c>
      <c r="Z87" s="14">
        <v>14</v>
      </c>
      <c r="AA87" s="14">
        <v>2.4506024604233304E-2</v>
      </c>
      <c r="AB87" s="14">
        <v>1.7504303288738074E-3</v>
      </c>
      <c r="AC87" s="14"/>
      <c r="AD87" s="14"/>
      <c r="AE87" s="27"/>
      <c r="AF87" s="27"/>
      <c r="AG87" s="34"/>
    </row>
    <row r="88" spans="2:33" ht="19.5" thickBot="1" x14ac:dyDescent="0.45">
      <c r="B88" s="36" t="s">
        <v>72</v>
      </c>
      <c r="C88" s="14">
        <v>7</v>
      </c>
      <c r="D88" s="14">
        <v>654.29728519921309</v>
      </c>
      <c r="E88" s="14">
        <v>93.471040742744734</v>
      </c>
      <c r="F88" s="14">
        <v>4.7835596623197167</v>
      </c>
      <c r="G88" s="14">
        <v>8.8860718553133537E-3</v>
      </c>
      <c r="H88" s="27"/>
      <c r="I88" s="27"/>
      <c r="J88" s="34"/>
      <c r="N88" s="38"/>
      <c r="O88" s="16" t="s">
        <v>81</v>
      </c>
      <c r="P88" s="16" t="s">
        <v>69</v>
      </c>
      <c r="Q88" s="16" t="s">
        <v>82</v>
      </c>
      <c r="R88" s="16" t="s">
        <v>83</v>
      </c>
      <c r="S88" s="16" t="s">
        <v>84</v>
      </c>
      <c r="T88" s="16" t="s">
        <v>85</v>
      </c>
      <c r="U88" s="16" t="s">
        <v>86</v>
      </c>
      <c r="V88" s="39" t="s">
        <v>87</v>
      </c>
      <c r="W88" s="113"/>
      <c r="Y88" s="37" t="s">
        <v>74</v>
      </c>
      <c r="Z88" s="15">
        <v>19</v>
      </c>
      <c r="AA88" s="15">
        <v>5.92864975E-2</v>
      </c>
      <c r="AB88" s="15"/>
      <c r="AC88" s="15"/>
      <c r="AD88" s="15"/>
      <c r="AE88" s="27"/>
      <c r="AF88" s="27"/>
      <c r="AG88" s="34"/>
    </row>
    <row r="89" spans="2:33" ht="19.5" thickBot="1" x14ac:dyDescent="0.45">
      <c r="B89" s="36" t="s">
        <v>73</v>
      </c>
      <c r="C89" s="14">
        <v>12</v>
      </c>
      <c r="D89" s="14">
        <v>234.48071480078667</v>
      </c>
      <c r="E89" s="14">
        <v>19.540059566732221</v>
      </c>
      <c r="F89" s="14"/>
      <c r="G89" s="14"/>
      <c r="H89" s="27"/>
      <c r="I89" s="27"/>
      <c r="J89" s="34"/>
      <c r="N89" s="36" t="s">
        <v>75</v>
      </c>
      <c r="O89" s="14">
        <v>0.61030606683409805</v>
      </c>
      <c r="P89" s="14">
        <v>0.54657324969488474</v>
      </c>
      <c r="Q89" s="14">
        <v>1.1166043474955847</v>
      </c>
      <c r="R89" s="14">
        <v>0.28173120097774451</v>
      </c>
      <c r="S89" s="14">
        <v>-0.55468723784319307</v>
      </c>
      <c r="T89" s="14">
        <v>1.7752993715113892</v>
      </c>
      <c r="U89" s="14">
        <v>-0.55468723784319307</v>
      </c>
      <c r="V89" s="40">
        <v>1.7752993715113892</v>
      </c>
      <c r="W89" s="113"/>
      <c r="Y89" s="33"/>
      <c r="Z89" s="27"/>
      <c r="AA89" s="27"/>
      <c r="AB89" s="27"/>
      <c r="AC89" s="27"/>
      <c r="AD89" s="27"/>
      <c r="AE89" s="27"/>
      <c r="AF89" s="27"/>
      <c r="AG89" s="34"/>
    </row>
    <row r="90" spans="2:33" ht="19.5" thickBot="1" x14ac:dyDescent="0.45">
      <c r="B90" s="37" t="s">
        <v>74</v>
      </c>
      <c r="C90" s="15">
        <v>19</v>
      </c>
      <c r="D90" s="15">
        <v>888.77799999999979</v>
      </c>
      <c r="E90" s="15"/>
      <c r="F90" s="15"/>
      <c r="G90" s="15"/>
      <c r="H90" s="27"/>
      <c r="I90" s="27"/>
      <c r="J90" s="34"/>
      <c r="N90" s="36" t="s">
        <v>123</v>
      </c>
      <c r="O90" s="14">
        <v>1.1628574026364824</v>
      </c>
      <c r="P90" s="14">
        <v>2.5670434599692262</v>
      </c>
      <c r="Q90" s="14">
        <v>0.45299482489105297</v>
      </c>
      <c r="R90" s="14">
        <v>0.65703600750873448</v>
      </c>
      <c r="S90" s="14">
        <v>-4.3086662135471157</v>
      </c>
      <c r="T90" s="14">
        <v>6.63438101882008</v>
      </c>
      <c r="U90" s="14">
        <v>-4.3086662135471157</v>
      </c>
      <c r="V90" s="40">
        <v>6.63438101882008</v>
      </c>
      <c r="W90" s="113"/>
      <c r="Y90" s="38"/>
      <c r="Z90" s="16" t="s">
        <v>81</v>
      </c>
      <c r="AA90" s="16" t="s">
        <v>69</v>
      </c>
      <c r="AB90" s="16" t="s">
        <v>82</v>
      </c>
      <c r="AC90" s="16" t="s">
        <v>83</v>
      </c>
      <c r="AD90" s="16" t="s">
        <v>84</v>
      </c>
      <c r="AE90" s="16" t="s">
        <v>85</v>
      </c>
      <c r="AF90" s="16" t="s">
        <v>86</v>
      </c>
      <c r="AG90" s="39" t="s">
        <v>87</v>
      </c>
    </row>
    <row r="91" spans="2:33" ht="19.5" thickBot="1" x14ac:dyDescent="0.45">
      <c r="B91" s="33"/>
      <c r="C91" s="27"/>
      <c r="D91" s="27"/>
      <c r="E91" s="27"/>
      <c r="F91" s="27"/>
      <c r="G91" s="27"/>
      <c r="H91" s="27"/>
      <c r="I91" s="27"/>
      <c r="J91" s="34"/>
      <c r="N91" s="36" t="s">
        <v>124</v>
      </c>
      <c r="O91" s="14">
        <v>0.68425703640164282</v>
      </c>
      <c r="P91" s="14">
        <v>0.30911448990744056</v>
      </c>
      <c r="Q91" s="14">
        <v>2.2136038870469408</v>
      </c>
      <c r="R91" s="14">
        <v>4.2769594523321748E-2</v>
      </c>
      <c r="S91" s="14">
        <v>2.539509736248724E-2</v>
      </c>
      <c r="T91" s="14">
        <v>1.3431189754407984</v>
      </c>
      <c r="U91" s="14">
        <v>2.539509736248724E-2</v>
      </c>
      <c r="V91" s="40">
        <v>1.3431189754407984</v>
      </c>
      <c r="W91" s="113"/>
      <c r="Y91" s="36" t="s">
        <v>75</v>
      </c>
      <c r="Z91" s="14">
        <v>1.9805341680535269</v>
      </c>
      <c r="AA91" s="14">
        <v>0.61552799024679683</v>
      </c>
      <c r="AB91" s="14">
        <v>3.2176183690028926</v>
      </c>
      <c r="AC91" s="14">
        <v>6.199452327733254E-3</v>
      </c>
      <c r="AD91" s="14">
        <v>0.66035792853139696</v>
      </c>
      <c r="AE91" s="14">
        <v>3.3007104075756568</v>
      </c>
      <c r="AF91" s="14">
        <v>0.66035792853139696</v>
      </c>
      <c r="AG91" s="40">
        <v>3.3007104075756568</v>
      </c>
    </row>
    <row r="92" spans="2:33" x14ac:dyDescent="0.4">
      <c r="B92" s="38"/>
      <c r="C92" s="16" t="s">
        <v>81</v>
      </c>
      <c r="D92" s="16" t="s">
        <v>69</v>
      </c>
      <c r="E92" s="16" t="s">
        <v>82</v>
      </c>
      <c r="F92" s="16" t="s">
        <v>83</v>
      </c>
      <c r="G92" s="16" t="s">
        <v>84</v>
      </c>
      <c r="H92" s="16" t="s">
        <v>85</v>
      </c>
      <c r="I92" s="16" t="s">
        <v>86</v>
      </c>
      <c r="J92" s="39" t="s">
        <v>87</v>
      </c>
      <c r="N92" s="36" t="s">
        <v>89</v>
      </c>
      <c r="O92" s="14">
        <v>-0.32804098133465309</v>
      </c>
      <c r="P92" s="14">
        <v>0.60231997293045092</v>
      </c>
      <c r="Q92" s="14">
        <v>-0.54462909429790995</v>
      </c>
      <c r="R92" s="14">
        <v>0.59401372079403258</v>
      </c>
      <c r="S92" s="14">
        <v>-1.6118556139188382</v>
      </c>
      <c r="T92" s="14">
        <v>0.95577365124953195</v>
      </c>
      <c r="U92" s="14">
        <v>-1.6118556139188382</v>
      </c>
      <c r="V92" s="40">
        <v>0.95577365124953195</v>
      </c>
      <c r="W92" s="113"/>
      <c r="Y92" s="36" t="s">
        <v>89</v>
      </c>
      <c r="Z92" s="14">
        <v>-1.0752888474849043</v>
      </c>
      <c r="AA92" s="14">
        <v>0.53391805855759544</v>
      </c>
      <c r="AB92" s="14">
        <v>-2.0139585658328309</v>
      </c>
      <c r="AC92" s="14">
        <v>6.364585068355226E-2</v>
      </c>
      <c r="AD92" s="14">
        <v>-2.2204291919181536</v>
      </c>
      <c r="AE92" s="14">
        <v>6.9851496948345249E-2</v>
      </c>
      <c r="AF92" s="14">
        <v>-2.2204291919181536</v>
      </c>
      <c r="AG92" s="40">
        <v>6.9851496948345249E-2</v>
      </c>
    </row>
    <row r="93" spans="2:33" ht="19.5" thickBot="1" x14ac:dyDescent="0.45">
      <c r="B93" s="36" t="s">
        <v>75</v>
      </c>
      <c r="C93" s="14">
        <v>263.18988747861175</v>
      </c>
      <c r="D93" s="14">
        <v>146.75207562973341</v>
      </c>
      <c r="E93" s="14">
        <v>1.793432129318973</v>
      </c>
      <c r="F93" s="14">
        <v>9.8123598647357368E-2</v>
      </c>
      <c r="G93" s="14">
        <v>-56.555417683746839</v>
      </c>
      <c r="H93" s="14">
        <v>582.9351926409704</v>
      </c>
      <c r="I93" s="14">
        <v>-56.555417683746839</v>
      </c>
      <c r="J93" s="40">
        <v>582.9351926409704</v>
      </c>
      <c r="N93" s="37" t="s">
        <v>88</v>
      </c>
      <c r="O93" s="15">
        <v>7.2716636251112618E-2</v>
      </c>
      <c r="P93" s="15">
        <v>0.61873914657193418</v>
      </c>
      <c r="Q93" s="15">
        <v>0.11752389783965064</v>
      </c>
      <c r="R93" s="15">
        <v>0.90800413744049024</v>
      </c>
      <c r="S93" s="15">
        <v>-1.246094636529679</v>
      </c>
      <c r="T93" s="15">
        <v>1.3915279090319044</v>
      </c>
      <c r="U93" s="15">
        <v>-1.246094636529679</v>
      </c>
      <c r="V93" s="41">
        <v>1.3915279090319044</v>
      </c>
      <c r="W93" s="113"/>
      <c r="Y93" s="36" t="s">
        <v>88</v>
      </c>
      <c r="Z93" s="14">
        <v>-1.6207309549586253</v>
      </c>
      <c r="AA93" s="14">
        <v>0.72970413138271684</v>
      </c>
      <c r="AB93" s="14">
        <v>-2.2210795927487776</v>
      </c>
      <c r="AC93" s="14">
        <v>4.3350844738246783E-2</v>
      </c>
      <c r="AD93" s="14">
        <v>-3.1857906620669008</v>
      </c>
      <c r="AE93" s="14">
        <v>-5.5671247850349603E-2</v>
      </c>
      <c r="AF93" s="14">
        <v>-3.1857906620669008</v>
      </c>
      <c r="AG93" s="40">
        <v>-5.5671247850349603E-2</v>
      </c>
    </row>
    <row r="94" spans="2:33" ht="19.5" thickBot="1" x14ac:dyDescent="0.45">
      <c r="B94" s="36" t="s">
        <v>91</v>
      </c>
      <c r="C94" s="14">
        <v>72.371353095889603</v>
      </c>
      <c r="D94" s="14">
        <v>27.1391992326928</v>
      </c>
      <c r="E94" s="14">
        <v>2.6666723831965027</v>
      </c>
      <c r="F94" s="14">
        <v>2.053665804890072E-2</v>
      </c>
      <c r="G94" s="14">
        <v>13.240117620803531</v>
      </c>
      <c r="H94" s="14">
        <v>131.50258857097566</v>
      </c>
      <c r="I94" s="14">
        <v>13.240117620803531</v>
      </c>
      <c r="J94" s="40">
        <v>131.50258857097566</v>
      </c>
      <c r="W94" s="113"/>
      <c r="Y94" s="36" t="s">
        <v>123</v>
      </c>
      <c r="Z94" s="14">
        <v>1.4177228240312878</v>
      </c>
      <c r="AA94" s="14">
        <v>2.0380056838480054</v>
      </c>
      <c r="AB94" s="14">
        <v>0.69564223263325387</v>
      </c>
      <c r="AC94" s="14">
        <v>0.49803861993364784</v>
      </c>
      <c r="AD94" s="14">
        <v>-2.953364636586735</v>
      </c>
      <c r="AE94" s="14">
        <v>5.788810284649311</v>
      </c>
      <c r="AF94" s="14">
        <v>-2.953364636586735</v>
      </c>
      <c r="AG94" s="40">
        <v>5.788810284649311</v>
      </c>
    </row>
    <row r="95" spans="2:33" x14ac:dyDescent="0.4">
      <c r="B95" s="36" t="s">
        <v>89</v>
      </c>
      <c r="C95" s="14">
        <v>-21.560228450664681</v>
      </c>
      <c r="D95" s="14">
        <v>78.011868302156856</v>
      </c>
      <c r="E95" s="14">
        <v>-0.27637113326343177</v>
      </c>
      <c r="F95" s="14">
        <v>0.78696540215155752</v>
      </c>
      <c r="G95" s="14">
        <v>-191.53348797371422</v>
      </c>
      <c r="H95" s="14">
        <v>148.41303107238485</v>
      </c>
      <c r="I95" s="14">
        <v>-191.53348797371422</v>
      </c>
      <c r="J95" s="40">
        <v>148.41303107238485</v>
      </c>
      <c r="N95" s="30" t="s">
        <v>140</v>
      </c>
      <c r="O95" s="31"/>
      <c r="P95" s="31"/>
      <c r="Q95" s="31"/>
      <c r="R95" s="31"/>
      <c r="S95" s="31"/>
      <c r="T95" s="31"/>
      <c r="U95" s="31"/>
      <c r="V95" s="32"/>
      <c r="W95" s="113"/>
      <c r="Y95" s="36" t="s">
        <v>124</v>
      </c>
      <c r="Z95" s="14">
        <v>0.91146642722276539</v>
      </c>
      <c r="AA95" s="14">
        <v>0.25569212608060043</v>
      </c>
      <c r="AB95" s="14">
        <v>3.5647027587210443</v>
      </c>
      <c r="AC95" s="14">
        <v>3.108827756469945E-3</v>
      </c>
      <c r="AD95" s="14">
        <v>0.36306135899969272</v>
      </c>
      <c r="AE95" s="14">
        <v>1.4598714954458381</v>
      </c>
      <c r="AF95" s="14">
        <v>0.36306135899969272</v>
      </c>
      <c r="AG95" s="40">
        <v>1.4598714954458381</v>
      </c>
    </row>
    <row r="96" spans="2:33" ht="19.5" thickBot="1" x14ac:dyDescent="0.45">
      <c r="B96" s="36" t="s">
        <v>88</v>
      </c>
      <c r="C96" s="14">
        <v>120.73874300768094</v>
      </c>
      <c r="D96" s="14">
        <v>102.90032375971033</v>
      </c>
      <c r="E96" s="14">
        <v>1.173356298563514</v>
      </c>
      <c r="F96" s="14">
        <v>0.26341689251102468</v>
      </c>
      <c r="G96" s="14">
        <v>-103.46180257688746</v>
      </c>
      <c r="H96" s="14">
        <v>344.93928859224934</v>
      </c>
      <c r="I96" s="14">
        <v>-103.46180257688746</v>
      </c>
      <c r="J96" s="40">
        <v>344.93928859224934</v>
      </c>
      <c r="N96" s="33"/>
      <c r="O96" s="27"/>
      <c r="P96" s="27"/>
      <c r="Q96" s="27"/>
      <c r="R96" s="27"/>
      <c r="S96" s="27"/>
      <c r="T96" s="27"/>
      <c r="U96" s="27"/>
      <c r="V96" s="34"/>
      <c r="W96" s="113"/>
      <c r="Y96" s="37" t="s">
        <v>95</v>
      </c>
      <c r="Z96" s="15">
        <v>0.10465152996995955</v>
      </c>
      <c r="AA96" s="15">
        <v>3.3368044286183222E-2</v>
      </c>
      <c r="AB96" s="15">
        <v>3.1362800010815386</v>
      </c>
      <c r="AC96" s="15">
        <v>7.2876825815604606E-3</v>
      </c>
      <c r="AD96" s="15">
        <v>3.3084192783102026E-2</v>
      </c>
      <c r="AE96" s="15">
        <v>0.17621886715681706</v>
      </c>
      <c r="AF96" s="15">
        <v>3.3084192783102026E-2</v>
      </c>
      <c r="AG96" s="41">
        <v>0.17621886715681706</v>
      </c>
    </row>
    <row r="97" spans="2:33" ht="19.5" thickBot="1" x14ac:dyDescent="0.45">
      <c r="B97" s="36" t="s">
        <v>122</v>
      </c>
      <c r="C97" s="14">
        <v>-109.00547446033794</v>
      </c>
      <c r="D97" s="14">
        <v>42.971667135751126</v>
      </c>
      <c r="E97" s="14">
        <v>-2.5366824637261671</v>
      </c>
      <c r="F97" s="14">
        <v>2.6096949178932922E-2</v>
      </c>
      <c r="G97" s="14">
        <v>-202.63269412790208</v>
      </c>
      <c r="H97" s="14">
        <v>-15.378254792773774</v>
      </c>
      <c r="I97" s="14">
        <v>-202.63269412790208</v>
      </c>
      <c r="J97" s="40">
        <v>-15.378254792773774</v>
      </c>
      <c r="N97" s="35" t="s">
        <v>65</v>
      </c>
      <c r="O97" s="17"/>
      <c r="P97" s="27"/>
      <c r="Q97" s="27"/>
      <c r="R97" s="27"/>
      <c r="S97" s="27"/>
      <c r="T97" s="27"/>
      <c r="U97" s="27"/>
      <c r="V97" s="34"/>
      <c r="W97" s="113"/>
    </row>
    <row r="98" spans="2:33" x14ac:dyDescent="0.4">
      <c r="B98" s="36" t="s">
        <v>123</v>
      </c>
      <c r="C98" s="14">
        <v>-201.66944543218875</v>
      </c>
      <c r="D98" s="14">
        <v>226.18001314433221</v>
      </c>
      <c r="E98" s="14">
        <v>-0.89163247728479644</v>
      </c>
      <c r="F98" s="14">
        <v>0.39011846645350734</v>
      </c>
      <c r="G98" s="14">
        <v>-694.47335988536213</v>
      </c>
      <c r="H98" s="14">
        <v>291.13446902098462</v>
      </c>
      <c r="I98" s="14">
        <v>-694.47335988536213</v>
      </c>
      <c r="J98" s="40">
        <v>291.13446902098462</v>
      </c>
      <c r="N98" s="36" t="s">
        <v>66</v>
      </c>
      <c r="O98" s="14">
        <v>0.72097546131761181</v>
      </c>
      <c r="P98" s="27"/>
      <c r="Q98" s="27"/>
      <c r="R98" s="27"/>
      <c r="S98" s="27"/>
      <c r="T98" s="27"/>
      <c r="U98" s="27"/>
      <c r="V98" s="34"/>
      <c r="W98" s="113"/>
      <c r="Y98" s="30" t="s">
        <v>144</v>
      </c>
      <c r="Z98" s="31"/>
      <c r="AA98" s="31"/>
      <c r="AB98" s="31"/>
      <c r="AC98" s="31"/>
      <c r="AD98" s="31"/>
      <c r="AE98" s="31"/>
      <c r="AF98" s="31"/>
      <c r="AG98" s="32"/>
    </row>
    <row r="99" spans="2:33" ht="19.5" thickBot="1" x14ac:dyDescent="0.45">
      <c r="B99" s="36" t="s">
        <v>124</v>
      </c>
      <c r="C99" s="14">
        <v>-53.631486644443953</v>
      </c>
      <c r="D99" s="14">
        <v>41.109100554934408</v>
      </c>
      <c r="E99" s="14">
        <v>-1.304613477805864</v>
      </c>
      <c r="F99" s="14">
        <v>0.21649048568737442</v>
      </c>
      <c r="G99" s="14">
        <v>-143.20052234961523</v>
      </c>
      <c r="H99" s="14">
        <v>35.937549060727321</v>
      </c>
      <c r="I99" s="14">
        <v>-143.20052234961523</v>
      </c>
      <c r="J99" s="40">
        <v>35.937549060727321</v>
      </c>
      <c r="N99" s="36" t="s">
        <v>67</v>
      </c>
      <c r="O99" s="14">
        <v>0.51980561582214313</v>
      </c>
      <c r="P99" s="27"/>
      <c r="Q99" s="27"/>
      <c r="R99" s="27"/>
      <c r="S99" s="27"/>
      <c r="T99" s="27"/>
      <c r="U99" s="27"/>
      <c r="V99" s="34"/>
      <c r="W99" s="113"/>
      <c r="Y99" s="33"/>
      <c r="Z99" s="27"/>
      <c r="AA99" s="27"/>
      <c r="AB99" s="27"/>
      <c r="AC99" s="27"/>
      <c r="AD99" s="27"/>
      <c r="AE99" s="27"/>
      <c r="AF99" s="27"/>
      <c r="AG99" s="34"/>
    </row>
    <row r="100" spans="2:33" ht="19.5" thickBot="1" x14ac:dyDescent="0.45">
      <c r="B100" s="37" t="s">
        <v>125</v>
      </c>
      <c r="C100" s="15">
        <v>0.32497945556467023</v>
      </c>
      <c r="D100" s="15">
        <v>1.3436105828973954</v>
      </c>
      <c r="E100" s="15">
        <v>0.24187027082197909</v>
      </c>
      <c r="F100" s="15">
        <v>0.81296462212363274</v>
      </c>
      <c r="G100" s="15">
        <v>-2.6024965205288382</v>
      </c>
      <c r="H100" s="15">
        <v>3.2524554316581789</v>
      </c>
      <c r="I100" s="15">
        <v>-2.6024965205288382</v>
      </c>
      <c r="J100" s="41">
        <v>3.2524554316581789</v>
      </c>
      <c r="N100" s="36" t="s">
        <v>68</v>
      </c>
      <c r="O100" s="14">
        <v>0.39175378004138134</v>
      </c>
      <c r="P100" s="27"/>
      <c r="Q100" s="27"/>
      <c r="R100" s="27"/>
      <c r="S100" s="27"/>
      <c r="T100" s="27"/>
      <c r="U100" s="27"/>
      <c r="V100" s="34"/>
      <c r="W100" s="113"/>
      <c r="Y100" s="35" t="s">
        <v>65</v>
      </c>
      <c r="Z100" s="17"/>
      <c r="AA100" s="27"/>
      <c r="AB100" s="27"/>
      <c r="AC100" s="27"/>
      <c r="AD100" s="27"/>
      <c r="AE100" s="27"/>
      <c r="AF100" s="27"/>
      <c r="AG100" s="34"/>
    </row>
    <row r="101" spans="2:33" ht="19.5" thickBot="1" x14ac:dyDescent="0.45">
      <c r="N101" s="36" t="s">
        <v>69</v>
      </c>
      <c r="O101" s="14">
        <v>2.238828134408212E-2</v>
      </c>
      <c r="P101" s="27"/>
      <c r="Q101" s="27"/>
      <c r="R101" s="27"/>
      <c r="S101" s="27"/>
      <c r="T101" s="27"/>
      <c r="U101" s="27"/>
      <c r="V101" s="34"/>
      <c r="W101" s="113"/>
      <c r="Y101" s="36" t="s">
        <v>66</v>
      </c>
      <c r="Z101" s="14">
        <v>0.52993914604146941</v>
      </c>
      <c r="AA101" s="27"/>
      <c r="AB101" s="27"/>
      <c r="AC101" s="27"/>
      <c r="AD101" s="27"/>
      <c r="AE101" s="27"/>
      <c r="AF101" s="27"/>
      <c r="AG101" s="34"/>
    </row>
    <row r="102" spans="2:33" ht="19.5" thickBot="1" x14ac:dyDescent="0.45">
      <c r="B102" s="104" t="s">
        <v>64</v>
      </c>
      <c r="C102" s="105" t="s">
        <v>101</v>
      </c>
      <c r="D102" s="31"/>
      <c r="E102" s="31"/>
      <c r="F102" s="31"/>
      <c r="G102" s="31"/>
      <c r="H102" s="31"/>
      <c r="I102" s="31"/>
      <c r="J102" s="32"/>
      <c r="N102" s="37" t="s">
        <v>70</v>
      </c>
      <c r="O102" s="15">
        <v>20</v>
      </c>
      <c r="P102" s="27"/>
      <c r="Q102" s="27"/>
      <c r="R102" s="27"/>
      <c r="S102" s="27"/>
      <c r="T102" s="27"/>
      <c r="U102" s="27"/>
      <c r="V102" s="34"/>
      <c r="W102" s="113"/>
      <c r="Y102" s="36" t="s">
        <v>67</v>
      </c>
      <c r="Z102" s="14">
        <v>0.28083549850716188</v>
      </c>
      <c r="AA102" s="27"/>
      <c r="AB102" s="27"/>
      <c r="AC102" s="27"/>
      <c r="AD102" s="27"/>
      <c r="AE102" s="27"/>
      <c r="AF102" s="27"/>
      <c r="AG102" s="34"/>
    </row>
    <row r="103" spans="2:33" ht="19.5" thickBot="1" x14ac:dyDescent="0.45">
      <c r="B103" s="33"/>
      <c r="C103" s="27"/>
      <c r="D103" s="27"/>
      <c r="E103" s="27"/>
      <c r="F103" s="27"/>
      <c r="G103" s="27"/>
      <c r="H103" s="27"/>
      <c r="I103" s="27"/>
      <c r="J103" s="34"/>
      <c r="N103" s="33"/>
      <c r="O103" s="27"/>
      <c r="P103" s="27"/>
      <c r="Q103" s="27"/>
      <c r="R103" s="27"/>
      <c r="S103" s="27"/>
      <c r="T103" s="27"/>
      <c r="U103" s="27"/>
      <c r="V103" s="34"/>
      <c r="W103" s="113"/>
      <c r="Y103" s="36" t="s">
        <v>68</v>
      </c>
      <c r="Z103" s="14">
        <v>2.399103368829111E-2</v>
      </c>
      <c r="AA103" s="27"/>
      <c r="AB103" s="27"/>
      <c r="AC103" s="27"/>
      <c r="AD103" s="27"/>
      <c r="AE103" s="27"/>
      <c r="AF103" s="27"/>
      <c r="AG103" s="34"/>
    </row>
    <row r="104" spans="2:33" ht="19.5" thickBot="1" x14ac:dyDescent="0.45">
      <c r="B104" s="35" t="s">
        <v>65</v>
      </c>
      <c r="C104" s="17"/>
      <c r="D104" s="27"/>
      <c r="E104" s="27"/>
      <c r="F104" s="27"/>
      <c r="G104" s="27"/>
      <c r="H104" s="27"/>
      <c r="I104" s="27"/>
      <c r="J104" s="34"/>
      <c r="N104" s="33" t="s">
        <v>71</v>
      </c>
      <c r="O104" s="27"/>
      <c r="P104" s="27"/>
      <c r="Q104" s="27"/>
      <c r="R104" s="27"/>
      <c r="S104" s="27"/>
      <c r="T104" s="27"/>
      <c r="U104" s="27"/>
      <c r="V104" s="34"/>
      <c r="W104" s="113"/>
      <c r="Y104" s="36" t="s">
        <v>69</v>
      </c>
      <c r="Z104" s="14">
        <v>5.3941621016851647E-3</v>
      </c>
      <c r="AA104" s="27"/>
      <c r="AB104" s="27"/>
      <c r="AC104" s="27"/>
      <c r="AD104" s="27"/>
      <c r="AE104" s="27"/>
      <c r="AF104" s="27"/>
      <c r="AG104" s="34"/>
    </row>
    <row r="105" spans="2:33" ht="19.5" thickBot="1" x14ac:dyDescent="0.45">
      <c r="B105" s="36" t="s">
        <v>66</v>
      </c>
      <c r="C105" s="14">
        <v>0.82976005389789143</v>
      </c>
      <c r="D105" s="27"/>
      <c r="E105" s="27"/>
      <c r="F105" s="27"/>
      <c r="G105" s="27"/>
      <c r="H105" s="27"/>
      <c r="I105" s="27"/>
      <c r="J105" s="34"/>
      <c r="N105" s="38"/>
      <c r="O105" s="16" t="s">
        <v>76</v>
      </c>
      <c r="P105" s="16" t="s">
        <v>77</v>
      </c>
      <c r="Q105" s="16" t="s">
        <v>78</v>
      </c>
      <c r="R105" s="16" t="s">
        <v>79</v>
      </c>
      <c r="S105" s="16" t="s">
        <v>80</v>
      </c>
      <c r="T105" s="27"/>
      <c r="U105" s="27"/>
      <c r="V105" s="34"/>
      <c r="W105" s="113"/>
      <c r="Y105" s="37" t="s">
        <v>70</v>
      </c>
      <c r="Z105" s="15">
        <v>20</v>
      </c>
      <c r="AA105" s="27"/>
      <c r="AB105" s="27"/>
      <c r="AC105" s="27"/>
      <c r="AD105" s="27"/>
      <c r="AE105" s="27"/>
      <c r="AF105" s="27"/>
      <c r="AG105" s="34"/>
    </row>
    <row r="106" spans="2:33" x14ac:dyDescent="0.4">
      <c r="B106" s="36" t="s">
        <v>67</v>
      </c>
      <c r="C106" s="14">
        <v>0.68850174704463163</v>
      </c>
      <c r="D106" s="27"/>
      <c r="E106" s="27"/>
      <c r="F106" s="27"/>
      <c r="G106" s="27"/>
      <c r="H106" s="27"/>
      <c r="I106" s="27"/>
      <c r="J106" s="34"/>
      <c r="N106" s="36" t="s">
        <v>72</v>
      </c>
      <c r="O106" s="14">
        <v>4</v>
      </c>
      <c r="P106" s="14">
        <v>8.1387303768733696E-3</v>
      </c>
      <c r="Q106" s="14">
        <v>2.0346825942183424E-3</v>
      </c>
      <c r="R106" s="14">
        <v>4.0593374757399401</v>
      </c>
      <c r="S106" s="14">
        <v>1.9984575237579818E-2</v>
      </c>
      <c r="T106" s="27"/>
      <c r="U106" s="27"/>
      <c r="V106" s="34"/>
      <c r="W106" s="113"/>
      <c r="Y106" s="33"/>
      <c r="Z106" s="27"/>
      <c r="AA106" s="27"/>
      <c r="AB106" s="27"/>
      <c r="AC106" s="27"/>
      <c r="AD106" s="27"/>
      <c r="AE106" s="27"/>
      <c r="AF106" s="27"/>
      <c r="AG106" s="34"/>
    </row>
    <row r="107" spans="2:33" ht="19.5" thickBot="1" x14ac:dyDescent="0.45">
      <c r="B107" s="36" t="s">
        <v>68</v>
      </c>
      <c r="C107" s="14">
        <v>0.50679443282066672</v>
      </c>
      <c r="D107" s="27"/>
      <c r="E107" s="27"/>
      <c r="F107" s="27"/>
      <c r="G107" s="27"/>
      <c r="H107" s="27"/>
      <c r="I107" s="27"/>
      <c r="J107" s="34"/>
      <c r="N107" s="36" t="s">
        <v>73</v>
      </c>
      <c r="O107" s="14">
        <v>15</v>
      </c>
      <c r="P107" s="14">
        <v>7.5185271231266318E-3</v>
      </c>
      <c r="Q107" s="14">
        <v>5.0123514154177542E-4</v>
      </c>
      <c r="R107" s="14"/>
      <c r="S107" s="14"/>
      <c r="T107" s="27"/>
      <c r="U107" s="27"/>
      <c r="V107" s="34"/>
      <c r="W107" s="113"/>
      <c r="Y107" s="33" t="s">
        <v>71</v>
      </c>
      <c r="Z107" s="27"/>
      <c r="AA107" s="27"/>
      <c r="AB107" s="27"/>
      <c r="AC107" s="27"/>
      <c r="AD107" s="27"/>
      <c r="AE107" s="27"/>
      <c r="AF107" s="27"/>
      <c r="AG107" s="34"/>
    </row>
    <row r="108" spans="2:33" ht="19.5" thickBot="1" x14ac:dyDescent="0.45">
      <c r="B108" s="36" t="s">
        <v>69</v>
      </c>
      <c r="C108" s="14">
        <v>2.3958632126410209E-2</v>
      </c>
      <c r="D108" s="27"/>
      <c r="E108" s="27"/>
      <c r="F108" s="27"/>
      <c r="G108" s="27"/>
      <c r="H108" s="27"/>
      <c r="I108" s="27"/>
      <c r="J108" s="34"/>
      <c r="N108" s="37" t="s">
        <v>74</v>
      </c>
      <c r="O108" s="15">
        <v>19</v>
      </c>
      <c r="P108" s="15">
        <v>1.5657257500000001E-2</v>
      </c>
      <c r="Q108" s="15"/>
      <c r="R108" s="15"/>
      <c r="S108" s="15"/>
      <c r="T108" s="27"/>
      <c r="U108" s="27"/>
      <c r="V108" s="34"/>
      <c r="W108" s="113"/>
      <c r="Y108" s="38"/>
      <c r="Z108" s="16" t="s">
        <v>76</v>
      </c>
      <c r="AA108" s="16" t="s">
        <v>77</v>
      </c>
      <c r="AB108" s="16" t="s">
        <v>78</v>
      </c>
      <c r="AC108" s="16" t="s">
        <v>79</v>
      </c>
      <c r="AD108" s="16" t="s">
        <v>80</v>
      </c>
      <c r="AE108" s="27"/>
      <c r="AF108" s="27"/>
      <c r="AG108" s="34"/>
    </row>
    <row r="109" spans="2:33" ht="19.5" thickBot="1" x14ac:dyDescent="0.45">
      <c r="B109" s="37" t="s">
        <v>70</v>
      </c>
      <c r="C109" s="15">
        <v>20</v>
      </c>
      <c r="D109" s="27"/>
      <c r="E109" s="27"/>
      <c r="F109" s="27"/>
      <c r="G109" s="27"/>
      <c r="H109" s="27"/>
      <c r="I109" s="27"/>
      <c r="J109" s="34"/>
      <c r="N109" s="33"/>
      <c r="O109" s="27"/>
      <c r="P109" s="27"/>
      <c r="Q109" s="27"/>
      <c r="R109" s="27"/>
      <c r="S109" s="27"/>
      <c r="T109" s="27"/>
      <c r="U109" s="27"/>
      <c r="V109" s="34"/>
      <c r="W109" s="113"/>
      <c r="Y109" s="36" t="s">
        <v>72</v>
      </c>
      <c r="Z109" s="14">
        <v>5</v>
      </c>
      <c r="AA109" s="14">
        <v>1.590742130904087E-4</v>
      </c>
      <c r="AB109" s="14">
        <v>3.1814842618081738E-5</v>
      </c>
      <c r="AC109" s="14">
        <v>1.0934068550210332</v>
      </c>
      <c r="AD109" s="14">
        <v>0.40648293558038562</v>
      </c>
      <c r="AE109" s="27"/>
      <c r="AF109" s="27"/>
      <c r="AG109" s="34"/>
    </row>
    <row r="110" spans="2:33" x14ac:dyDescent="0.4">
      <c r="B110" s="33"/>
      <c r="C110" s="27"/>
      <c r="D110" s="27"/>
      <c r="E110" s="27"/>
      <c r="F110" s="27"/>
      <c r="G110" s="27"/>
      <c r="H110" s="27"/>
      <c r="I110" s="27"/>
      <c r="J110" s="34"/>
      <c r="N110" s="38"/>
      <c r="O110" s="16" t="s">
        <v>81</v>
      </c>
      <c r="P110" s="16" t="s">
        <v>69</v>
      </c>
      <c r="Q110" s="16" t="s">
        <v>82</v>
      </c>
      <c r="R110" s="16" t="s">
        <v>83</v>
      </c>
      <c r="S110" s="16" t="s">
        <v>84</v>
      </c>
      <c r="T110" s="16" t="s">
        <v>85</v>
      </c>
      <c r="U110" s="16" t="s">
        <v>86</v>
      </c>
      <c r="V110" s="39" t="s">
        <v>87</v>
      </c>
      <c r="W110" s="113"/>
      <c r="Y110" s="36" t="s">
        <v>73</v>
      </c>
      <c r="Z110" s="14">
        <v>14</v>
      </c>
      <c r="AA110" s="14">
        <v>4.0735778690959126E-4</v>
      </c>
      <c r="AB110" s="14">
        <v>2.9096984779256517E-5</v>
      </c>
      <c r="AC110" s="14"/>
      <c r="AD110" s="14"/>
      <c r="AE110" s="27"/>
      <c r="AF110" s="27"/>
      <c r="AG110" s="34"/>
    </row>
    <row r="111" spans="2:33" ht="19.5" thickBot="1" x14ac:dyDescent="0.45">
      <c r="B111" s="33" t="s">
        <v>71</v>
      </c>
      <c r="C111" s="27"/>
      <c r="D111" s="27"/>
      <c r="E111" s="27"/>
      <c r="F111" s="27"/>
      <c r="G111" s="27"/>
      <c r="H111" s="27"/>
      <c r="I111" s="27"/>
      <c r="J111" s="34"/>
      <c r="N111" s="36" t="s">
        <v>75</v>
      </c>
      <c r="O111" s="14">
        <v>0.55056165944252422</v>
      </c>
      <c r="P111" s="14">
        <v>0.19519090887960369</v>
      </c>
      <c r="Q111" s="14">
        <v>2.8206316708229369</v>
      </c>
      <c r="R111" s="14">
        <v>1.291064316058878E-2</v>
      </c>
      <c r="S111" s="14">
        <v>0.13452208541369365</v>
      </c>
      <c r="T111" s="14">
        <v>0.96660123347135474</v>
      </c>
      <c r="U111" s="14">
        <v>0.13452208541369365</v>
      </c>
      <c r="V111" s="40">
        <v>0.96660123347135474</v>
      </c>
      <c r="W111" s="113"/>
      <c r="Y111" s="37" t="s">
        <v>74</v>
      </c>
      <c r="Z111" s="15">
        <v>19</v>
      </c>
      <c r="AA111" s="15">
        <v>5.6643199999999996E-4</v>
      </c>
      <c r="AB111" s="15"/>
      <c r="AC111" s="15"/>
      <c r="AD111" s="15"/>
      <c r="AE111" s="27"/>
      <c r="AF111" s="27"/>
      <c r="AG111" s="34"/>
    </row>
    <row r="112" spans="2:33" ht="19.5" thickBot="1" x14ac:dyDescent="0.45">
      <c r="B112" s="38"/>
      <c r="C112" s="16" t="s">
        <v>76</v>
      </c>
      <c r="D112" s="16" t="s">
        <v>77</v>
      </c>
      <c r="E112" s="16" t="s">
        <v>78</v>
      </c>
      <c r="F112" s="16" t="s">
        <v>79</v>
      </c>
      <c r="G112" s="16" t="s">
        <v>80</v>
      </c>
      <c r="H112" s="27"/>
      <c r="I112" s="27"/>
      <c r="J112" s="34"/>
      <c r="N112" s="36" t="s">
        <v>91</v>
      </c>
      <c r="O112" s="14">
        <v>-5.9112329041944141E-2</v>
      </c>
      <c r="P112" s="14">
        <v>0.1085368550098242</v>
      </c>
      <c r="Q112" s="14">
        <v>-0.54462909429791007</v>
      </c>
      <c r="R112" s="14">
        <v>0.59401372079403236</v>
      </c>
      <c r="S112" s="14">
        <v>-0.29045315932912102</v>
      </c>
      <c r="T112" s="14">
        <v>0.17222850124523276</v>
      </c>
      <c r="U112" s="14">
        <v>-0.29045315932912102</v>
      </c>
      <c r="V112" s="40">
        <v>0.17222850124523276</v>
      </c>
      <c r="W112" s="113"/>
      <c r="Y112" s="33"/>
      <c r="Z112" s="27"/>
      <c r="AA112" s="27"/>
      <c r="AB112" s="27"/>
      <c r="AC112" s="27"/>
      <c r="AD112" s="27"/>
      <c r="AE112" s="27"/>
      <c r="AF112" s="27"/>
      <c r="AG112" s="34"/>
    </row>
    <row r="113" spans="2:33" x14ac:dyDescent="0.4">
      <c r="B113" s="36" t="s">
        <v>72</v>
      </c>
      <c r="C113" s="14">
        <v>7</v>
      </c>
      <c r="D113" s="14">
        <v>1.5224909359576141E-2</v>
      </c>
      <c r="E113" s="14">
        <v>2.1749870513680203E-3</v>
      </c>
      <c r="F113" s="14">
        <v>3.7890700767059551</v>
      </c>
      <c r="G113" s="14">
        <v>2.1060555074762004E-2</v>
      </c>
      <c r="H113" s="27"/>
      <c r="I113" s="27"/>
      <c r="J113" s="34"/>
      <c r="N113" s="36" t="s">
        <v>123</v>
      </c>
      <c r="O113" s="14">
        <v>-0.5488810534056997</v>
      </c>
      <c r="P113" s="14">
        <v>1.0879397754318283</v>
      </c>
      <c r="Q113" s="14">
        <v>-0.50451418892910338</v>
      </c>
      <c r="R113" s="14">
        <v>0.62123024989769871</v>
      </c>
      <c r="S113" s="14">
        <v>-2.8677697933462727</v>
      </c>
      <c r="T113" s="14">
        <v>1.7700076865348735</v>
      </c>
      <c r="U113" s="14">
        <v>-2.8677697933462727</v>
      </c>
      <c r="V113" s="40">
        <v>1.7700076865348735</v>
      </c>
      <c r="W113" s="113"/>
      <c r="Y113" s="38"/>
      <c r="Z113" s="16" t="s">
        <v>81</v>
      </c>
      <c r="AA113" s="16" t="s">
        <v>69</v>
      </c>
      <c r="AB113" s="16" t="s">
        <v>82</v>
      </c>
      <c r="AC113" s="16" t="s">
        <v>83</v>
      </c>
      <c r="AD113" s="16" t="s">
        <v>84</v>
      </c>
      <c r="AE113" s="16" t="s">
        <v>85</v>
      </c>
      <c r="AF113" s="16" t="s">
        <v>86</v>
      </c>
      <c r="AG113" s="39" t="s">
        <v>87</v>
      </c>
    </row>
    <row r="114" spans="2:33" x14ac:dyDescent="0.4">
      <c r="B114" s="36" t="s">
        <v>73</v>
      </c>
      <c r="C114" s="14">
        <v>12</v>
      </c>
      <c r="D114" s="14">
        <v>6.8881926404238637E-3</v>
      </c>
      <c r="E114" s="14">
        <v>5.7401605336865531E-4</v>
      </c>
      <c r="F114" s="14"/>
      <c r="G114" s="14"/>
      <c r="H114" s="27"/>
      <c r="I114" s="27"/>
      <c r="J114" s="34"/>
      <c r="N114" s="36" t="s">
        <v>124</v>
      </c>
      <c r="O114" s="14">
        <v>0.35883249027205083</v>
      </c>
      <c r="P114" s="14">
        <v>0.11941046778552421</v>
      </c>
      <c r="Q114" s="14">
        <v>3.0050337874612287</v>
      </c>
      <c r="R114" s="14">
        <v>8.8812297960037239E-3</v>
      </c>
      <c r="S114" s="14">
        <v>0.10431510297551522</v>
      </c>
      <c r="T114" s="14">
        <v>0.61334987756858639</v>
      </c>
      <c r="U114" s="14">
        <v>0.10431510297551522</v>
      </c>
      <c r="V114" s="40">
        <v>0.61334987756858639</v>
      </c>
      <c r="W114" s="113"/>
      <c r="Y114" s="36" t="s">
        <v>75</v>
      </c>
      <c r="Z114" s="14">
        <v>-3.7818973387265205E-2</v>
      </c>
      <c r="AA114" s="14">
        <v>0.10417840983075892</v>
      </c>
      <c r="AB114" s="14">
        <v>-0.36302121954734484</v>
      </c>
      <c r="AC114" s="14">
        <v>0.72201146317712239</v>
      </c>
      <c r="AD114" s="14">
        <v>-0.26125943996072226</v>
      </c>
      <c r="AE114" s="14">
        <v>0.18562149318619187</v>
      </c>
      <c r="AF114" s="14">
        <v>-0.26125943996072226</v>
      </c>
      <c r="AG114" s="40">
        <v>0.18562149318619187</v>
      </c>
    </row>
    <row r="115" spans="2:33" ht="19.5" thickBot="1" x14ac:dyDescent="0.45">
      <c r="B115" s="37" t="s">
        <v>74</v>
      </c>
      <c r="C115" s="15">
        <v>19</v>
      </c>
      <c r="D115" s="15">
        <v>2.2113102000000006E-2</v>
      </c>
      <c r="E115" s="15"/>
      <c r="F115" s="15"/>
      <c r="G115" s="15"/>
      <c r="H115" s="27"/>
      <c r="I115" s="27"/>
      <c r="J115" s="34"/>
      <c r="N115" s="37" t="s">
        <v>88</v>
      </c>
      <c r="O115" s="15">
        <v>-9.380092152889484E-2</v>
      </c>
      <c r="P115" s="15">
        <v>0.26165552559021976</v>
      </c>
      <c r="Q115" s="15">
        <v>-0.35849012290990945</v>
      </c>
      <c r="R115" s="15">
        <v>0.7249719513924191</v>
      </c>
      <c r="S115" s="15">
        <v>-0.65150647264137262</v>
      </c>
      <c r="T115" s="15">
        <v>0.46390462958358292</v>
      </c>
      <c r="U115" s="15">
        <v>-0.65150647264137262</v>
      </c>
      <c r="V115" s="41">
        <v>0.46390462958358292</v>
      </c>
      <c r="W115" s="113"/>
      <c r="Y115" s="36" t="s">
        <v>91</v>
      </c>
      <c r="Z115" s="14">
        <v>2.356646748607431E-2</v>
      </c>
      <c r="AA115" s="14">
        <v>3.3877281137556635E-2</v>
      </c>
      <c r="AB115" s="14">
        <v>0.69564223263325364</v>
      </c>
      <c r="AC115" s="14">
        <v>0.49803861993364817</v>
      </c>
      <c r="AD115" s="14">
        <v>-4.9093074120606095E-2</v>
      </c>
      <c r="AE115" s="14">
        <v>9.6226009092754722E-2</v>
      </c>
      <c r="AF115" s="14">
        <v>-4.9093074120606095E-2</v>
      </c>
      <c r="AG115" s="40">
        <v>9.6226009092754722E-2</v>
      </c>
    </row>
    <row r="116" spans="2:33" ht="19.5" thickBot="1" x14ac:dyDescent="0.45">
      <c r="B116" s="33"/>
      <c r="C116" s="27"/>
      <c r="D116" s="27"/>
      <c r="E116" s="27"/>
      <c r="F116" s="27"/>
      <c r="G116" s="27"/>
      <c r="H116" s="27"/>
      <c r="I116" s="27"/>
      <c r="J116" s="34"/>
      <c r="W116" s="113"/>
      <c r="Y116" s="36" t="s">
        <v>89</v>
      </c>
      <c r="Z116" s="14">
        <v>-3.6163795120670176E-3</v>
      </c>
      <c r="AA116" s="14">
        <v>7.816999783232767E-2</v>
      </c>
      <c r="AB116" s="14">
        <v>-4.6263011543431848E-2</v>
      </c>
      <c r="AC116" s="14">
        <v>0.96375406496015903</v>
      </c>
      <c r="AD116" s="14">
        <v>-0.17127435025740703</v>
      </c>
      <c r="AE116" s="14">
        <v>0.16404159123327297</v>
      </c>
      <c r="AF116" s="14">
        <v>-0.17127435025740703</v>
      </c>
      <c r="AG116" s="40">
        <v>0.16404159123327297</v>
      </c>
    </row>
    <row r="117" spans="2:33" x14ac:dyDescent="0.4">
      <c r="B117" s="38"/>
      <c r="C117" s="16" t="s">
        <v>81</v>
      </c>
      <c r="D117" s="16" t="s">
        <v>69</v>
      </c>
      <c r="E117" s="16" t="s">
        <v>82</v>
      </c>
      <c r="F117" s="16" t="s">
        <v>83</v>
      </c>
      <c r="G117" s="16" t="s">
        <v>84</v>
      </c>
      <c r="H117" s="16" t="s">
        <v>85</v>
      </c>
      <c r="I117" s="16" t="s">
        <v>86</v>
      </c>
      <c r="J117" s="39" t="s">
        <v>87</v>
      </c>
      <c r="N117" s="30" t="s">
        <v>141</v>
      </c>
      <c r="O117" s="31"/>
      <c r="P117" s="31"/>
      <c r="Q117" s="31"/>
      <c r="R117" s="31"/>
      <c r="S117" s="31"/>
      <c r="T117" s="31"/>
      <c r="U117" s="31"/>
      <c r="V117" s="32"/>
      <c r="W117" s="113"/>
      <c r="Y117" s="36" t="s">
        <v>88</v>
      </c>
      <c r="Z117" s="14">
        <v>0.10901648851634102</v>
      </c>
      <c r="AA117" s="14">
        <v>0.10545642919093698</v>
      </c>
      <c r="AB117" s="14">
        <v>1.0337585802280322</v>
      </c>
      <c r="AC117" s="14">
        <v>0.31877697934634253</v>
      </c>
      <c r="AD117" s="14">
        <v>-0.11716505696772717</v>
      </c>
      <c r="AE117" s="14">
        <v>0.33519803400040921</v>
      </c>
      <c r="AF117" s="14">
        <v>-0.11716505696772717</v>
      </c>
      <c r="AG117" s="40">
        <v>0.33519803400040921</v>
      </c>
    </row>
    <row r="118" spans="2:33" ht="19.5" thickBot="1" x14ac:dyDescent="0.45">
      <c r="B118" s="36" t="s">
        <v>75</v>
      </c>
      <c r="C118" s="14">
        <v>0.80059225558311853</v>
      </c>
      <c r="D118" s="14">
        <v>0.86534080553597781</v>
      </c>
      <c r="E118" s="14">
        <v>0.92517566542727048</v>
      </c>
      <c r="F118" s="14">
        <v>0.37310597728451544</v>
      </c>
      <c r="G118" s="14">
        <v>-1.0848233935532443</v>
      </c>
      <c r="H118" s="14">
        <v>2.6860079047194811</v>
      </c>
      <c r="I118" s="14">
        <v>-1.0848233935532443</v>
      </c>
      <c r="J118" s="40">
        <v>2.6860079047194811</v>
      </c>
      <c r="N118" s="33"/>
      <c r="O118" s="27"/>
      <c r="P118" s="27"/>
      <c r="Q118" s="27"/>
      <c r="R118" s="27"/>
      <c r="S118" s="27"/>
      <c r="T118" s="27"/>
      <c r="U118" s="27"/>
      <c r="V118" s="34"/>
      <c r="W118" s="113"/>
      <c r="Y118" s="36" t="s">
        <v>124</v>
      </c>
      <c r="Z118" s="14">
        <v>-4.4809371559647704E-2</v>
      </c>
      <c r="AA118" s="14">
        <v>4.3929014623490775E-2</v>
      </c>
      <c r="AB118" s="14">
        <v>-1.0200404435132984</v>
      </c>
      <c r="AC118" s="14">
        <v>0.32501353766605368</v>
      </c>
      <c r="AD118" s="14">
        <v>-0.13902773733745727</v>
      </c>
      <c r="AE118" s="14">
        <v>4.9408994218161875E-2</v>
      </c>
      <c r="AF118" s="14">
        <v>-0.13902773733745727</v>
      </c>
      <c r="AG118" s="40">
        <v>4.9408994218161875E-2</v>
      </c>
    </row>
    <row r="119" spans="2:33" ht="19.5" thickBot="1" x14ac:dyDescent="0.45">
      <c r="B119" s="36" t="s">
        <v>121</v>
      </c>
      <c r="C119" s="14">
        <v>-3.2021853378497653E-3</v>
      </c>
      <c r="D119" s="14">
        <v>1.2623516674396969E-3</v>
      </c>
      <c r="E119" s="14">
        <v>-2.5366824637261667</v>
      </c>
      <c r="F119" s="14">
        <v>2.6096949178932922E-2</v>
      </c>
      <c r="G119" s="14">
        <v>-5.9526133464191961E-3</v>
      </c>
      <c r="H119" s="14">
        <v>-4.5175732928033488E-4</v>
      </c>
      <c r="I119" s="14">
        <v>-5.9526133464191961E-3</v>
      </c>
      <c r="J119" s="40">
        <v>-4.5175732928033488E-4</v>
      </c>
      <c r="N119" s="35" t="s">
        <v>65</v>
      </c>
      <c r="O119" s="17"/>
      <c r="P119" s="27"/>
      <c r="Q119" s="27"/>
      <c r="R119" s="27"/>
      <c r="S119" s="27"/>
      <c r="T119" s="27"/>
      <c r="U119" s="27"/>
      <c r="V119" s="34"/>
      <c r="W119" s="113"/>
      <c r="Y119" s="37" t="s">
        <v>95</v>
      </c>
      <c r="Z119" s="15">
        <v>-3.0973085430027153E-3</v>
      </c>
      <c r="AA119" s="15">
        <v>5.5521764789495066E-3</v>
      </c>
      <c r="AB119" s="15">
        <v>-0.55785484390595919</v>
      </c>
      <c r="AC119" s="15">
        <v>0.58575412373061231</v>
      </c>
      <c r="AD119" s="15">
        <v>-1.5005542744023964E-2</v>
      </c>
      <c r="AE119" s="15">
        <v>8.8109256580185327E-3</v>
      </c>
      <c r="AF119" s="15">
        <v>-1.5005542744023964E-2</v>
      </c>
      <c r="AG119" s="41">
        <v>8.8109256580185327E-3</v>
      </c>
    </row>
    <row r="120" spans="2:33" ht="19.5" thickBot="1" x14ac:dyDescent="0.45">
      <c r="B120" s="36" t="s">
        <v>91</v>
      </c>
      <c r="C120" s="14">
        <v>9.0930305664244759E-2</v>
      </c>
      <c r="D120" s="14">
        <v>0.18376498806593386</v>
      </c>
      <c r="E120" s="14">
        <v>0.49481844513068762</v>
      </c>
      <c r="F120" s="14">
        <v>0.62966358008250489</v>
      </c>
      <c r="G120" s="14">
        <v>-0.30945920797745707</v>
      </c>
      <c r="H120" s="14">
        <v>0.49131981930594659</v>
      </c>
      <c r="I120" s="14">
        <v>-0.30945920797745707</v>
      </c>
      <c r="J120" s="40">
        <v>0.49131981930594659</v>
      </c>
      <c r="N120" s="36" t="s">
        <v>66</v>
      </c>
      <c r="O120" s="14">
        <v>0.37004038741867473</v>
      </c>
      <c r="P120" s="27"/>
      <c r="Q120" s="27"/>
      <c r="R120" s="27"/>
      <c r="S120" s="27"/>
      <c r="T120" s="27"/>
      <c r="U120" s="27"/>
      <c r="V120" s="34"/>
      <c r="W120" s="113"/>
    </row>
    <row r="121" spans="2:33" x14ac:dyDescent="0.4">
      <c r="B121" s="36" t="s">
        <v>89</v>
      </c>
      <c r="C121" s="14">
        <v>-0.27322196619130956</v>
      </c>
      <c r="D121" s="14">
        <v>0.41677012410823672</v>
      </c>
      <c r="E121" s="14">
        <v>-0.65556994224555509</v>
      </c>
      <c r="F121" s="14">
        <v>0.5244705484476746</v>
      </c>
      <c r="G121" s="14">
        <v>-1.1812860596203389</v>
      </c>
      <c r="H121" s="14">
        <v>0.63484212723771971</v>
      </c>
      <c r="I121" s="14">
        <v>-1.1812860596203389</v>
      </c>
      <c r="J121" s="40">
        <v>0.63484212723771971</v>
      </c>
      <c r="N121" s="36" t="s">
        <v>67</v>
      </c>
      <c r="O121" s="14">
        <v>0.13692988832096289</v>
      </c>
      <c r="P121" s="27"/>
      <c r="Q121" s="27"/>
      <c r="R121" s="27"/>
      <c r="S121" s="27"/>
      <c r="T121" s="27"/>
      <c r="U121" s="27"/>
      <c r="V121" s="34"/>
      <c r="W121" s="113"/>
      <c r="Y121" s="30" t="s">
        <v>137</v>
      </c>
      <c r="Z121" s="31"/>
      <c r="AA121" s="31"/>
      <c r="AB121" s="31"/>
      <c r="AC121" s="31"/>
      <c r="AD121" s="31"/>
      <c r="AE121" s="31"/>
      <c r="AF121" s="31"/>
      <c r="AG121" s="32"/>
    </row>
    <row r="122" spans="2:33" ht="19.5" thickBot="1" x14ac:dyDescent="0.45">
      <c r="B122" s="36" t="s">
        <v>88</v>
      </c>
      <c r="C122" s="14">
        <v>0.9886043674489664</v>
      </c>
      <c r="D122" s="14">
        <v>0.51506616699726349</v>
      </c>
      <c r="E122" s="14">
        <v>1.9193735306132402</v>
      </c>
      <c r="F122" s="14">
        <v>7.9026425088676619E-2</v>
      </c>
      <c r="G122" s="14">
        <v>-0.13362840533219456</v>
      </c>
      <c r="H122" s="14">
        <v>2.1108371402301271</v>
      </c>
      <c r="I122" s="14">
        <v>-0.13362840533219456</v>
      </c>
      <c r="J122" s="40">
        <v>2.1108371402301271</v>
      </c>
      <c r="N122" s="36" t="s">
        <v>68</v>
      </c>
      <c r="O122" s="14">
        <v>-9.3222141460113678E-2</v>
      </c>
      <c r="P122" s="27"/>
      <c r="Q122" s="27"/>
      <c r="R122" s="27"/>
      <c r="S122" s="27"/>
      <c r="T122" s="27"/>
      <c r="U122" s="27"/>
      <c r="V122" s="34"/>
      <c r="W122" s="113"/>
      <c r="Y122" s="33"/>
      <c r="Z122" s="27"/>
      <c r="AA122" s="27"/>
      <c r="AB122" s="27"/>
      <c r="AC122" s="27"/>
      <c r="AD122" s="27"/>
      <c r="AE122" s="27"/>
      <c r="AF122" s="27"/>
      <c r="AG122" s="34"/>
    </row>
    <row r="123" spans="2:33" x14ac:dyDescent="0.4">
      <c r="B123" s="36" t="s">
        <v>123</v>
      </c>
      <c r="C123" s="14">
        <v>0.12448508750654284</v>
      </c>
      <c r="D123" s="14">
        <v>1.2653419204897169</v>
      </c>
      <c r="E123" s="14">
        <v>9.8380592226300537E-2</v>
      </c>
      <c r="F123" s="14">
        <v>0.92325433724642092</v>
      </c>
      <c r="G123" s="14">
        <v>-2.6324581227722224</v>
      </c>
      <c r="H123" s="14">
        <v>2.8814282977853081</v>
      </c>
      <c r="I123" s="14">
        <v>-2.6324581227722224</v>
      </c>
      <c r="J123" s="40">
        <v>2.8814282977853081</v>
      </c>
      <c r="N123" s="36" t="s">
        <v>69</v>
      </c>
      <c r="O123" s="14">
        <v>2.1998480954618149E-2</v>
      </c>
      <c r="P123" s="27"/>
      <c r="Q123" s="27"/>
      <c r="R123" s="27"/>
      <c r="S123" s="27"/>
      <c r="T123" s="27"/>
      <c r="U123" s="27"/>
      <c r="V123" s="34"/>
      <c r="W123" s="113"/>
      <c r="Y123" s="35" t="s">
        <v>65</v>
      </c>
      <c r="Z123" s="17"/>
      <c r="AA123" s="27"/>
      <c r="AB123" s="27"/>
      <c r="AC123" s="27"/>
      <c r="AD123" s="27"/>
      <c r="AE123" s="27"/>
      <c r="AF123" s="27"/>
      <c r="AG123" s="34"/>
    </row>
    <row r="124" spans="2:33" ht="19.5" thickBot="1" x14ac:dyDescent="0.45">
      <c r="B124" s="36" t="s">
        <v>124</v>
      </c>
      <c r="C124" s="14">
        <v>0.16953059382696969</v>
      </c>
      <c r="D124" s="14">
        <v>0.23300460816114521</v>
      </c>
      <c r="E124" s="14">
        <v>0.72758472531892115</v>
      </c>
      <c r="F124" s="14">
        <v>0.48082345835442197</v>
      </c>
      <c r="G124" s="14">
        <v>-0.33814283580611892</v>
      </c>
      <c r="H124" s="14">
        <v>0.67720402346005826</v>
      </c>
      <c r="I124" s="14">
        <v>-0.33814283580611892</v>
      </c>
      <c r="J124" s="40">
        <v>0.67720402346005826</v>
      </c>
      <c r="N124" s="37" t="s">
        <v>70</v>
      </c>
      <c r="O124" s="15">
        <v>20</v>
      </c>
      <c r="P124" s="27"/>
      <c r="Q124" s="27"/>
      <c r="R124" s="27"/>
      <c r="S124" s="27"/>
      <c r="T124" s="27"/>
      <c r="U124" s="27"/>
      <c r="V124" s="34"/>
      <c r="W124" s="113"/>
      <c r="Y124" s="36" t="s">
        <v>66</v>
      </c>
      <c r="Z124" s="14">
        <v>0.8738835926917653</v>
      </c>
      <c r="AA124" s="27"/>
      <c r="AB124" s="27"/>
      <c r="AC124" s="27"/>
      <c r="AD124" s="27"/>
      <c r="AE124" s="27"/>
      <c r="AF124" s="27"/>
      <c r="AG124" s="34"/>
    </row>
    <row r="125" spans="2:33" ht="19.5" thickBot="1" x14ac:dyDescent="0.45">
      <c r="B125" s="37" t="s">
        <v>125</v>
      </c>
      <c r="C125" s="15">
        <v>2.9302882542344287E-3</v>
      </c>
      <c r="D125" s="15">
        <v>7.2509202119002639E-3</v>
      </c>
      <c r="E125" s="15">
        <v>0.40412639618144164</v>
      </c>
      <c r="F125" s="15">
        <v>0.69322934212799858</v>
      </c>
      <c r="G125" s="15">
        <v>-1.2868109730347285E-2</v>
      </c>
      <c r="H125" s="15">
        <v>1.8728686238816142E-2</v>
      </c>
      <c r="I125" s="15">
        <v>-1.2868109730347285E-2</v>
      </c>
      <c r="J125" s="41">
        <v>1.8728686238816142E-2</v>
      </c>
      <c r="N125" s="33"/>
      <c r="O125" s="27"/>
      <c r="P125" s="27"/>
      <c r="Q125" s="27"/>
      <c r="R125" s="27"/>
      <c r="S125" s="27"/>
      <c r="T125" s="27"/>
      <c r="U125" s="27"/>
      <c r="V125" s="34"/>
      <c r="W125" s="113"/>
      <c r="Y125" s="36" t="s">
        <v>67</v>
      </c>
      <c r="Z125" s="14">
        <v>0.76367253357586717</v>
      </c>
      <c r="AA125" s="27"/>
      <c r="AB125" s="27"/>
      <c r="AC125" s="27"/>
      <c r="AD125" s="27"/>
      <c r="AE125" s="27"/>
      <c r="AF125" s="27"/>
      <c r="AG125" s="34"/>
    </row>
    <row r="126" spans="2:33" ht="19.5" thickBot="1" x14ac:dyDescent="0.45">
      <c r="N126" s="33" t="s">
        <v>71</v>
      </c>
      <c r="O126" s="27"/>
      <c r="P126" s="27"/>
      <c r="Q126" s="27"/>
      <c r="R126" s="27"/>
      <c r="S126" s="27"/>
      <c r="T126" s="27"/>
      <c r="U126" s="27"/>
      <c r="V126" s="34"/>
      <c r="W126" s="113"/>
      <c r="Y126" s="36" t="s">
        <v>68</v>
      </c>
      <c r="Z126" s="14">
        <v>0.6792698669958197</v>
      </c>
      <c r="AA126" s="27"/>
      <c r="AB126" s="27"/>
      <c r="AC126" s="27"/>
      <c r="AD126" s="27"/>
      <c r="AE126" s="27"/>
      <c r="AF126" s="27"/>
      <c r="AG126" s="34"/>
    </row>
    <row r="127" spans="2:33" ht="19.5" thickBot="1" x14ac:dyDescent="0.45">
      <c r="B127" s="104" t="s">
        <v>64</v>
      </c>
      <c r="C127" s="105" t="s">
        <v>102</v>
      </c>
      <c r="D127" s="31"/>
      <c r="E127" s="31"/>
      <c r="F127" s="31"/>
      <c r="G127" s="31"/>
      <c r="H127" s="31"/>
      <c r="I127" s="31"/>
      <c r="J127" s="32"/>
      <c r="N127" s="38"/>
      <c r="O127" s="16" t="s">
        <v>76</v>
      </c>
      <c r="P127" s="16" t="s">
        <v>77</v>
      </c>
      <c r="Q127" s="16" t="s">
        <v>78</v>
      </c>
      <c r="R127" s="16" t="s">
        <v>79</v>
      </c>
      <c r="S127" s="16" t="s">
        <v>80</v>
      </c>
      <c r="T127" s="27"/>
      <c r="U127" s="27"/>
      <c r="V127" s="34"/>
      <c r="W127" s="113"/>
      <c r="Y127" s="36" t="s">
        <v>69</v>
      </c>
      <c r="Z127" s="14">
        <v>3.1662240787676016E-2</v>
      </c>
      <c r="AA127" s="27"/>
      <c r="AB127" s="27"/>
      <c r="AC127" s="27"/>
      <c r="AD127" s="27"/>
      <c r="AE127" s="27"/>
      <c r="AF127" s="27"/>
      <c r="AG127" s="34"/>
    </row>
    <row r="128" spans="2:33" ht="19.5" thickBot="1" x14ac:dyDescent="0.45">
      <c r="B128" s="33"/>
      <c r="C128" s="27"/>
      <c r="D128" s="27"/>
      <c r="E128" s="27"/>
      <c r="F128" s="27"/>
      <c r="G128" s="27"/>
      <c r="H128" s="27"/>
      <c r="I128" s="27"/>
      <c r="J128" s="34"/>
      <c r="N128" s="36" t="s">
        <v>72</v>
      </c>
      <c r="O128" s="14">
        <v>4</v>
      </c>
      <c r="P128" s="14">
        <v>1.1516720353395276E-3</v>
      </c>
      <c r="Q128" s="14">
        <v>2.879180088348819E-4</v>
      </c>
      <c r="R128" s="14">
        <v>0.59495407644769549</v>
      </c>
      <c r="S128" s="14">
        <v>0.67172852565020547</v>
      </c>
      <c r="T128" s="27"/>
      <c r="U128" s="27"/>
      <c r="V128" s="34"/>
      <c r="W128" s="113"/>
      <c r="Y128" s="37" t="s">
        <v>70</v>
      </c>
      <c r="Z128" s="15">
        <v>20</v>
      </c>
      <c r="AA128" s="27"/>
      <c r="AB128" s="27"/>
      <c r="AC128" s="27"/>
      <c r="AD128" s="27"/>
      <c r="AE128" s="27"/>
      <c r="AF128" s="27"/>
      <c r="AG128" s="34"/>
    </row>
    <row r="129" spans="2:33" x14ac:dyDescent="0.4">
      <c r="B129" s="35" t="s">
        <v>65</v>
      </c>
      <c r="C129" s="17"/>
      <c r="D129" s="27"/>
      <c r="E129" s="27"/>
      <c r="F129" s="27"/>
      <c r="G129" s="27"/>
      <c r="H129" s="27"/>
      <c r="I129" s="27"/>
      <c r="J129" s="34"/>
      <c r="N129" s="36" t="s">
        <v>73</v>
      </c>
      <c r="O129" s="14">
        <v>15</v>
      </c>
      <c r="P129" s="14">
        <v>7.2589974646604626E-3</v>
      </c>
      <c r="Q129" s="14">
        <v>4.8393316431069751E-4</v>
      </c>
      <c r="R129" s="14"/>
      <c r="S129" s="14"/>
      <c r="T129" s="27"/>
      <c r="U129" s="27"/>
      <c r="V129" s="34"/>
      <c r="W129" s="113"/>
      <c r="Y129" s="33"/>
      <c r="Z129" s="27"/>
      <c r="AA129" s="27"/>
      <c r="AB129" s="27"/>
      <c r="AC129" s="27"/>
      <c r="AD129" s="27"/>
      <c r="AE129" s="27"/>
      <c r="AF129" s="27"/>
      <c r="AG129" s="34"/>
    </row>
    <row r="130" spans="2:33" ht="19.5" thickBot="1" x14ac:dyDescent="0.45">
      <c r="B130" s="36" t="s">
        <v>66</v>
      </c>
      <c r="C130" s="14">
        <v>0.60627808717405696</v>
      </c>
      <c r="D130" s="27"/>
      <c r="E130" s="27"/>
      <c r="F130" s="27"/>
      <c r="G130" s="27"/>
      <c r="H130" s="27"/>
      <c r="I130" s="27"/>
      <c r="J130" s="34"/>
      <c r="N130" s="37" t="s">
        <v>74</v>
      </c>
      <c r="O130" s="15">
        <v>19</v>
      </c>
      <c r="P130" s="15">
        <v>8.4106694999999902E-3</v>
      </c>
      <c r="Q130" s="15"/>
      <c r="R130" s="15"/>
      <c r="S130" s="15"/>
      <c r="T130" s="27"/>
      <c r="U130" s="27"/>
      <c r="V130" s="34"/>
      <c r="W130" s="113"/>
      <c r="Y130" s="33" t="s">
        <v>71</v>
      </c>
      <c r="Z130" s="27"/>
      <c r="AA130" s="27"/>
      <c r="AB130" s="27"/>
      <c r="AC130" s="27"/>
      <c r="AD130" s="27"/>
      <c r="AE130" s="27"/>
      <c r="AF130" s="27"/>
      <c r="AG130" s="34"/>
    </row>
    <row r="131" spans="2:33" ht="19.5" thickBot="1" x14ac:dyDescent="0.45">
      <c r="B131" s="36" t="s">
        <v>67</v>
      </c>
      <c r="C131" s="14">
        <v>0.36757311898743339</v>
      </c>
      <c r="D131" s="27"/>
      <c r="E131" s="27"/>
      <c r="F131" s="27"/>
      <c r="G131" s="27"/>
      <c r="H131" s="27"/>
      <c r="I131" s="27"/>
      <c r="J131" s="34"/>
      <c r="N131" s="33"/>
      <c r="O131" s="27"/>
      <c r="P131" s="27"/>
      <c r="Q131" s="27"/>
      <c r="R131" s="27"/>
      <c r="S131" s="27"/>
      <c r="T131" s="27"/>
      <c r="U131" s="27"/>
      <c r="V131" s="34"/>
      <c r="W131" s="113"/>
      <c r="Y131" s="38"/>
      <c r="Z131" s="16" t="s">
        <v>76</v>
      </c>
      <c r="AA131" s="16" t="s">
        <v>77</v>
      </c>
      <c r="AB131" s="16" t="s">
        <v>78</v>
      </c>
      <c r="AC131" s="16" t="s">
        <v>79</v>
      </c>
      <c r="AD131" s="16" t="s">
        <v>80</v>
      </c>
      <c r="AE131" s="27"/>
      <c r="AF131" s="27"/>
      <c r="AG131" s="34"/>
    </row>
    <row r="132" spans="2:33" x14ac:dyDescent="0.4">
      <c r="B132" s="36" t="s">
        <v>68</v>
      </c>
      <c r="C132" s="14">
        <v>-1.342561603230467E-3</v>
      </c>
      <c r="D132" s="27"/>
      <c r="E132" s="27"/>
      <c r="F132" s="27"/>
      <c r="G132" s="27"/>
      <c r="H132" s="27"/>
      <c r="I132" s="27"/>
      <c r="J132" s="34"/>
      <c r="N132" s="38"/>
      <c r="O132" s="16" t="s">
        <v>81</v>
      </c>
      <c r="P132" s="16" t="s">
        <v>69</v>
      </c>
      <c r="Q132" s="16" t="s">
        <v>82</v>
      </c>
      <c r="R132" s="16" t="s">
        <v>83</v>
      </c>
      <c r="S132" s="16" t="s">
        <v>84</v>
      </c>
      <c r="T132" s="16" t="s">
        <v>85</v>
      </c>
      <c r="U132" s="16" t="s">
        <v>86</v>
      </c>
      <c r="V132" s="39" t="s">
        <v>87</v>
      </c>
      <c r="W132" s="113"/>
      <c r="Y132" s="36" t="s">
        <v>72</v>
      </c>
      <c r="Z132" s="14">
        <v>5</v>
      </c>
      <c r="AA132" s="14">
        <v>4.5352820616245154E-2</v>
      </c>
      <c r="AB132" s="14">
        <v>9.0705641232490305E-3</v>
      </c>
      <c r="AC132" s="14">
        <v>9.0479669010409864</v>
      </c>
      <c r="AD132" s="14">
        <v>5.1808996094779064E-4</v>
      </c>
      <c r="AE132" s="27"/>
      <c r="AF132" s="27"/>
      <c r="AG132" s="34"/>
    </row>
    <row r="133" spans="2:33" x14ac:dyDescent="0.4">
      <c r="B133" s="36" t="s">
        <v>69</v>
      </c>
      <c r="C133" s="14">
        <v>5.4637199100499145E-3</v>
      </c>
      <c r="D133" s="27"/>
      <c r="E133" s="27"/>
      <c r="F133" s="27"/>
      <c r="G133" s="27"/>
      <c r="H133" s="27"/>
      <c r="I133" s="27"/>
      <c r="J133" s="34"/>
      <c r="N133" s="36" t="s">
        <v>75</v>
      </c>
      <c r="O133" s="14">
        <v>0.70752325180555775</v>
      </c>
      <c r="P133" s="14">
        <v>0.1514003411300153</v>
      </c>
      <c r="Q133" s="14">
        <v>4.673194568286811</v>
      </c>
      <c r="R133" s="14">
        <v>3.0019053435531584E-4</v>
      </c>
      <c r="S133" s="14">
        <v>0.38482106350639184</v>
      </c>
      <c r="T133" s="14">
        <v>1.0302254401047237</v>
      </c>
      <c r="U133" s="14">
        <v>0.38482106350639184</v>
      </c>
      <c r="V133" s="40">
        <v>1.0302254401047237</v>
      </c>
      <c r="W133" s="113"/>
      <c r="Y133" s="36" t="s">
        <v>73</v>
      </c>
      <c r="Z133" s="14">
        <v>14</v>
      </c>
      <c r="AA133" s="14">
        <v>1.4034964883754848E-2</v>
      </c>
      <c r="AB133" s="14">
        <v>1.0024974916967749E-3</v>
      </c>
      <c r="AC133" s="14"/>
      <c r="AD133" s="14"/>
      <c r="AE133" s="27"/>
      <c r="AF133" s="27"/>
      <c r="AG133" s="34"/>
    </row>
    <row r="134" spans="2:33" ht="19.5" thickBot="1" x14ac:dyDescent="0.45">
      <c r="B134" s="37" t="s">
        <v>70</v>
      </c>
      <c r="C134" s="15">
        <v>20</v>
      </c>
      <c r="D134" s="27"/>
      <c r="E134" s="27"/>
      <c r="F134" s="27"/>
      <c r="G134" s="27"/>
      <c r="H134" s="27"/>
      <c r="I134" s="27"/>
      <c r="J134" s="34"/>
      <c r="N134" s="36" t="s">
        <v>89</v>
      </c>
      <c r="O134" s="14">
        <v>-9.0563037202678318E-2</v>
      </c>
      <c r="P134" s="14">
        <v>0.25262352130531984</v>
      </c>
      <c r="Q134" s="14">
        <v>-0.35849012290990978</v>
      </c>
      <c r="R134" s="14">
        <v>0.72497195139241877</v>
      </c>
      <c r="S134" s="14">
        <v>-0.62901732688661227</v>
      </c>
      <c r="T134" s="14">
        <v>0.44789125248125561</v>
      </c>
      <c r="U134" s="14">
        <v>-0.62901732688661227</v>
      </c>
      <c r="V134" s="40">
        <v>0.44789125248125561</v>
      </c>
      <c r="W134" s="113"/>
      <c r="Y134" s="37" t="s">
        <v>74</v>
      </c>
      <c r="Z134" s="15">
        <v>19</v>
      </c>
      <c r="AA134" s="15">
        <v>5.9387785499999998E-2</v>
      </c>
      <c r="AB134" s="15"/>
      <c r="AC134" s="15"/>
      <c r="AD134" s="15"/>
      <c r="AE134" s="27"/>
      <c r="AF134" s="27"/>
      <c r="AG134" s="34"/>
    </row>
    <row r="135" spans="2:33" ht="19.5" thickBot="1" x14ac:dyDescent="0.45">
      <c r="B135" s="33"/>
      <c r="C135" s="27"/>
      <c r="D135" s="27"/>
      <c r="E135" s="27"/>
      <c r="F135" s="27"/>
      <c r="G135" s="27"/>
      <c r="H135" s="27"/>
      <c r="I135" s="27"/>
      <c r="J135" s="34"/>
      <c r="N135" s="36" t="s">
        <v>91</v>
      </c>
      <c r="O135" s="14">
        <v>1.2651080624441154E-2</v>
      </c>
      <c r="P135" s="14">
        <v>0.10764687741809106</v>
      </c>
      <c r="Q135" s="14">
        <v>0.11752389783965086</v>
      </c>
      <c r="R135" s="14">
        <v>0.90800413744049002</v>
      </c>
      <c r="S135" s="14">
        <v>-0.21679280732927778</v>
      </c>
      <c r="T135" s="14">
        <v>0.24209496857816007</v>
      </c>
      <c r="U135" s="14">
        <v>-0.21679280732927778</v>
      </c>
      <c r="V135" s="40">
        <v>0.24209496857816007</v>
      </c>
      <c r="W135" s="113"/>
      <c r="Y135" s="33"/>
      <c r="Z135" s="27"/>
      <c r="AA135" s="27"/>
      <c r="AB135" s="27"/>
      <c r="AC135" s="27"/>
      <c r="AD135" s="27"/>
      <c r="AE135" s="27"/>
      <c r="AF135" s="27"/>
      <c r="AG135" s="34"/>
    </row>
    <row r="136" spans="2:33" ht="19.5" thickBot="1" x14ac:dyDescent="0.45">
      <c r="B136" s="33" t="s">
        <v>71</v>
      </c>
      <c r="C136" s="27"/>
      <c r="D136" s="27"/>
      <c r="E136" s="27"/>
      <c r="F136" s="27"/>
      <c r="G136" s="27"/>
      <c r="H136" s="27"/>
      <c r="I136" s="27"/>
      <c r="J136" s="34"/>
      <c r="N136" s="36" t="s">
        <v>123</v>
      </c>
      <c r="O136" s="14">
        <v>1.0653449460392779</v>
      </c>
      <c r="P136" s="14">
        <v>1.0423452405619613</v>
      </c>
      <c r="Q136" s="14">
        <v>1.0220653432109659</v>
      </c>
      <c r="R136" s="14">
        <v>0.3229519256589003</v>
      </c>
      <c r="S136" s="14">
        <v>-1.1563613432729081</v>
      </c>
      <c r="T136" s="14">
        <v>3.2870512353514636</v>
      </c>
      <c r="U136" s="14">
        <v>-1.1563613432729081</v>
      </c>
      <c r="V136" s="40">
        <v>3.2870512353514636</v>
      </c>
      <c r="W136" s="113"/>
      <c r="Y136" s="38"/>
      <c r="Z136" s="16" t="s">
        <v>81</v>
      </c>
      <c r="AA136" s="16" t="s">
        <v>69</v>
      </c>
      <c r="AB136" s="16" t="s">
        <v>82</v>
      </c>
      <c r="AC136" s="16" t="s">
        <v>83</v>
      </c>
      <c r="AD136" s="16" t="s">
        <v>84</v>
      </c>
      <c r="AE136" s="16" t="s">
        <v>85</v>
      </c>
      <c r="AF136" s="16" t="s">
        <v>86</v>
      </c>
      <c r="AG136" s="39" t="s">
        <v>87</v>
      </c>
    </row>
    <row r="137" spans="2:33" ht="19.5" thickBot="1" x14ac:dyDescent="0.45">
      <c r="B137" s="38"/>
      <c r="C137" s="16" t="s">
        <v>76</v>
      </c>
      <c r="D137" s="16" t="s">
        <v>77</v>
      </c>
      <c r="E137" s="16" t="s">
        <v>78</v>
      </c>
      <c r="F137" s="16" t="s">
        <v>79</v>
      </c>
      <c r="G137" s="16" t="s">
        <v>80</v>
      </c>
      <c r="H137" s="27"/>
      <c r="I137" s="27"/>
      <c r="J137" s="34"/>
      <c r="N137" s="37" t="s">
        <v>124</v>
      </c>
      <c r="O137" s="15">
        <v>-1.8101531397221687E-2</v>
      </c>
      <c r="P137" s="15">
        <v>0.14843368441841723</v>
      </c>
      <c r="Q137" s="15">
        <v>-0.12195029361526581</v>
      </c>
      <c r="R137" s="15">
        <v>0.90455716486526805</v>
      </c>
      <c r="S137" s="15">
        <v>-0.33448044059662002</v>
      </c>
      <c r="T137" s="15">
        <v>0.29827737780217661</v>
      </c>
      <c r="U137" s="15">
        <v>-0.33448044059662002</v>
      </c>
      <c r="V137" s="41">
        <v>0.29827737780217661</v>
      </c>
      <c r="W137" s="113"/>
      <c r="Y137" s="36" t="s">
        <v>75</v>
      </c>
      <c r="Z137" s="14">
        <v>-1.3630013331427704</v>
      </c>
      <c r="AA137" s="14">
        <v>0.49472437792356427</v>
      </c>
      <c r="AB137" s="14">
        <v>-2.7550721047212199</v>
      </c>
      <c r="AC137" s="14">
        <v>1.548992674898284E-2</v>
      </c>
      <c r="AD137" s="14">
        <v>-2.4240795931016477</v>
      </c>
      <c r="AE137" s="14">
        <v>-0.30192307318389289</v>
      </c>
      <c r="AF137" s="14">
        <v>-2.4240795931016477</v>
      </c>
      <c r="AG137" s="40">
        <v>-0.30192307318389289</v>
      </c>
    </row>
    <row r="138" spans="2:33" x14ac:dyDescent="0.4">
      <c r="B138" s="36" t="s">
        <v>72</v>
      </c>
      <c r="C138" s="14">
        <v>7</v>
      </c>
      <c r="D138" s="14">
        <v>2.0820517693428985E-4</v>
      </c>
      <c r="E138" s="14">
        <v>2.9743596704898552E-5</v>
      </c>
      <c r="F138" s="14">
        <v>0.99636079008330336</v>
      </c>
      <c r="G138" s="14">
        <v>0.4782472687830559</v>
      </c>
      <c r="H138" s="27"/>
      <c r="I138" s="27"/>
      <c r="J138" s="34"/>
      <c r="W138" s="113"/>
      <c r="Y138" s="36" t="s">
        <v>123</v>
      </c>
      <c r="Z138" s="14">
        <v>-1.5438466540038334</v>
      </c>
      <c r="AA138" s="14">
        <v>1.5135151393472226</v>
      </c>
      <c r="AB138" s="14">
        <v>-1.020040443513299</v>
      </c>
      <c r="AC138" s="14">
        <v>0.32501353766605323</v>
      </c>
      <c r="AD138" s="14">
        <v>-4.7900137768378173</v>
      </c>
      <c r="AE138" s="14">
        <v>1.7023204688301503</v>
      </c>
      <c r="AF138" s="14">
        <v>-4.7900137768378173</v>
      </c>
      <c r="AG138" s="40">
        <v>1.7023204688301503</v>
      </c>
    </row>
    <row r="139" spans="2:33" x14ac:dyDescent="0.4">
      <c r="B139" s="36" t="s">
        <v>73</v>
      </c>
      <c r="C139" s="14">
        <v>12</v>
      </c>
      <c r="D139" s="14">
        <v>3.5822682306571011E-4</v>
      </c>
      <c r="E139" s="14">
        <v>2.9852235255475841E-5</v>
      </c>
      <c r="F139" s="14"/>
      <c r="G139" s="14"/>
      <c r="H139" s="27"/>
      <c r="I139" s="27"/>
      <c r="J139" s="34"/>
      <c r="W139" s="113"/>
      <c r="Y139" s="36" t="s">
        <v>91</v>
      </c>
      <c r="Z139" s="14">
        <v>0.52201038338071282</v>
      </c>
      <c r="AA139" s="14">
        <v>0.14643868471322452</v>
      </c>
      <c r="AB139" s="14">
        <v>3.5647027587210451</v>
      </c>
      <c r="AC139" s="14">
        <v>3.108827756469942E-3</v>
      </c>
      <c r="AD139" s="14">
        <v>0.20793064181159637</v>
      </c>
      <c r="AE139" s="14">
        <v>0.83609012494982926</v>
      </c>
      <c r="AF139" s="14">
        <v>0.20793064181159637</v>
      </c>
      <c r="AG139" s="40">
        <v>0.83609012494982926</v>
      </c>
    </row>
    <row r="140" spans="2:33" ht="19.5" thickBot="1" x14ac:dyDescent="0.45">
      <c r="B140" s="37" t="s">
        <v>74</v>
      </c>
      <c r="C140" s="15">
        <v>19</v>
      </c>
      <c r="D140" s="15">
        <v>5.6643199999999996E-4</v>
      </c>
      <c r="E140" s="15"/>
      <c r="F140" s="15"/>
      <c r="G140" s="15"/>
      <c r="H140" s="27"/>
      <c r="I140" s="27"/>
      <c r="J140" s="34"/>
      <c r="W140" s="113"/>
      <c r="Y140" s="36" t="s">
        <v>89</v>
      </c>
      <c r="Z140" s="14">
        <v>1.2940430983320206</v>
      </c>
      <c r="AA140" s="14">
        <v>0.3015831261856553</v>
      </c>
      <c r="AB140" s="14">
        <v>4.2908338894776374</v>
      </c>
      <c r="AC140" s="14">
        <v>7.4667092394742037E-4</v>
      </c>
      <c r="AD140" s="14">
        <v>0.64721162398839172</v>
      </c>
      <c r="AE140" s="14">
        <v>1.9408745726756496</v>
      </c>
      <c r="AF140" s="14">
        <v>0.64721162398839172</v>
      </c>
      <c r="AG140" s="40">
        <v>1.9408745726756496</v>
      </c>
    </row>
    <row r="141" spans="2:33" ht="19.5" thickBot="1" x14ac:dyDescent="0.45">
      <c r="B141" s="33"/>
      <c r="C141" s="27"/>
      <c r="D141" s="27"/>
      <c r="E141" s="27"/>
      <c r="F141" s="27"/>
      <c r="G141" s="27"/>
      <c r="H141" s="27"/>
      <c r="I141" s="27"/>
      <c r="J141" s="34"/>
      <c r="W141" s="113"/>
      <c r="Y141" s="36" t="s">
        <v>88</v>
      </c>
      <c r="Z141" s="14">
        <v>1.1414194753652409</v>
      </c>
      <c r="AA141" s="14">
        <v>0.56510965834572591</v>
      </c>
      <c r="AB141" s="14">
        <v>2.0198194430202729</v>
      </c>
      <c r="AC141" s="14">
        <v>6.2967711703315526E-2</v>
      </c>
      <c r="AD141" s="14">
        <v>-7.0620197068450574E-2</v>
      </c>
      <c r="AE141" s="14">
        <v>2.3534591477989322</v>
      </c>
      <c r="AF141" s="14">
        <v>-7.0620197068450574E-2</v>
      </c>
      <c r="AG141" s="40">
        <v>2.3534591477989322</v>
      </c>
    </row>
    <row r="142" spans="2:33" ht="19.5" thickBot="1" x14ac:dyDescent="0.45">
      <c r="B142" s="38"/>
      <c r="C142" s="16" t="s">
        <v>81</v>
      </c>
      <c r="D142" s="16" t="s">
        <v>69</v>
      </c>
      <c r="E142" s="16" t="s">
        <v>82</v>
      </c>
      <c r="F142" s="16" t="s">
        <v>83</v>
      </c>
      <c r="G142" s="16" t="s">
        <v>84</v>
      </c>
      <c r="H142" s="16" t="s">
        <v>85</v>
      </c>
      <c r="I142" s="16" t="s">
        <v>86</v>
      </c>
      <c r="J142" s="39" t="s">
        <v>87</v>
      </c>
      <c r="W142" s="113"/>
      <c r="Y142" s="37" t="s">
        <v>95</v>
      </c>
      <c r="Z142" s="15">
        <v>-7.4011636633291925E-2</v>
      </c>
      <c r="AA142" s="15">
        <v>2.635212124746935E-2</v>
      </c>
      <c r="AB142" s="15">
        <v>-2.808564666891832</v>
      </c>
      <c r="AC142" s="15">
        <v>1.3943242498014399E-2</v>
      </c>
      <c r="AD142" s="15">
        <v>-0.13053131548326011</v>
      </c>
      <c r="AE142" s="15">
        <v>-1.7491957783323742E-2</v>
      </c>
      <c r="AF142" s="15">
        <v>-0.13053131548326011</v>
      </c>
      <c r="AG142" s="41">
        <v>-1.7491957783323742E-2</v>
      </c>
    </row>
    <row r="143" spans="2:33" ht="19.5" thickBot="1" x14ac:dyDescent="0.45">
      <c r="B143" s="36" t="s">
        <v>75</v>
      </c>
      <c r="C143" s="14">
        <v>-1.0599075280949936E-2</v>
      </c>
      <c r="D143" s="14">
        <v>0.20423319213719152</v>
      </c>
      <c r="E143" s="14">
        <v>-5.1896928065591402E-2</v>
      </c>
      <c r="F143" s="14">
        <v>0.95946472156681561</v>
      </c>
      <c r="G143" s="14">
        <v>-0.45558497455335495</v>
      </c>
      <c r="H143" s="14">
        <v>0.43438682399145506</v>
      </c>
      <c r="I143" s="14">
        <v>-0.45558497455335495</v>
      </c>
      <c r="J143" s="40">
        <v>0.43438682399145506</v>
      </c>
      <c r="W143" s="113"/>
    </row>
    <row r="144" spans="2:33" x14ac:dyDescent="0.4">
      <c r="B144" s="36" t="s">
        <v>122</v>
      </c>
      <c r="C144" s="14">
        <v>6.4739620019950463E-3</v>
      </c>
      <c r="D144" s="14">
        <v>6.5805275771294816E-2</v>
      </c>
      <c r="E144" s="14">
        <v>9.8380592226301092E-2</v>
      </c>
      <c r="F144" s="14">
        <v>0.92325433724642048</v>
      </c>
      <c r="G144" s="14">
        <v>-0.13690341710829212</v>
      </c>
      <c r="H144" s="14">
        <v>0.14985134111228221</v>
      </c>
      <c r="I144" s="14">
        <v>-0.13690341710829212</v>
      </c>
      <c r="J144" s="40">
        <v>0.14985134111228221</v>
      </c>
      <c r="W144" s="113"/>
      <c r="Y144" s="30" t="s">
        <v>145</v>
      </c>
      <c r="Z144" s="31"/>
      <c r="AA144" s="31"/>
      <c r="AB144" s="31"/>
      <c r="AC144" s="31"/>
      <c r="AD144" s="31"/>
      <c r="AE144" s="31"/>
      <c r="AF144" s="31"/>
      <c r="AG144" s="32"/>
    </row>
    <row r="145" spans="2:33" ht="19.5" thickBot="1" x14ac:dyDescent="0.45">
      <c r="B145" s="36" t="s">
        <v>121</v>
      </c>
      <c r="C145" s="14">
        <v>-3.0809955866935209E-4</v>
      </c>
      <c r="D145" s="14">
        <v>3.4554546466003381E-4</v>
      </c>
      <c r="E145" s="14">
        <v>-0.89163247728479667</v>
      </c>
      <c r="F145" s="14">
        <v>0.39011846645350723</v>
      </c>
      <c r="G145" s="14">
        <v>-1.0609784503039577E-3</v>
      </c>
      <c r="H145" s="14">
        <v>4.4477933296525348E-4</v>
      </c>
      <c r="I145" s="14">
        <v>-1.0609784503039577E-3</v>
      </c>
      <c r="J145" s="40">
        <v>4.4477933296525348E-4</v>
      </c>
      <c r="W145" s="113"/>
      <c r="Y145" s="33"/>
      <c r="Z145" s="27"/>
      <c r="AA145" s="27"/>
      <c r="AB145" s="27"/>
      <c r="AC145" s="27"/>
      <c r="AD145" s="27"/>
      <c r="AE145" s="27"/>
      <c r="AF145" s="27"/>
      <c r="AG145" s="34"/>
    </row>
    <row r="146" spans="2:33" x14ac:dyDescent="0.4">
      <c r="B146" s="36" t="s">
        <v>91</v>
      </c>
      <c r="C146" s="14">
        <v>5.0979228000065498E-2</v>
      </c>
      <c r="D146" s="14">
        <v>3.969228806369255E-2</v>
      </c>
      <c r="E146" s="14">
        <v>1.2843610304918998</v>
      </c>
      <c r="F146" s="14">
        <v>0.22325742936804219</v>
      </c>
      <c r="G146" s="14">
        <v>-3.5502838471955227E-2</v>
      </c>
      <c r="H146" s="14">
        <v>0.13746129447208622</v>
      </c>
      <c r="I146" s="14">
        <v>-3.5502838471955227E-2</v>
      </c>
      <c r="J146" s="40">
        <v>0.13746129447208622</v>
      </c>
      <c r="W146" s="113"/>
      <c r="Y146" s="35" t="s">
        <v>65</v>
      </c>
      <c r="Z146" s="17"/>
      <c r="AA146" s="27"/>
      <c r="AB146" s="27"/>
      <c r="AC146" s="27"/>
      <c r="AD146" s="27"/>
      <c r="AE146" s="27"/>
      <c r="AF146" s="27"/>
      <c r="AG146" s="34"/>
    </row>
    <row r="147" spans="2:33" x14ac:dyDescent="0.4">
      <c r="B147" s="36" t="s">
        <v>89</v>
      </c>
      <c r="C147" s="14">
        <v>2.254562529027539E-2</v>
      </c>
      <c r="D147" s="14">
        <v>9.6511413550923547E-2</v>
      </c>
      <c r="E147" s="14">
        <v>0.23360579293949885</v>
      </c>
      <c r="F147" s="14">
        <v>0.81922862955825604</v>
      </c>
      <c r="G147" s="14">
        <v>-0.18773468076379643</v>
      </c>
      <c r="H147" s="14">
        <v>0.23282593134434723</v>
      </c>
      <c r="I147" s="14">
        <v>-0.18773468076379643</v>
      </c>
      <c r="J147" s="40">
        <v>0.23282593134434723</v>
      </c>
      <c r="W147" s="113"/>
      <c r="Y147" s="36" t="s">
        <v>66</v>
      </c>
      <c r="Z147" s="14">
        <v>0.87093983657852458</v>
      </c>
      <c r="AA147" s="27"/>
      <c r="AB147" s="27"/>
      <c r="AC147" s="27"/>
      <c r="AD147" s="27"/>
      <c r="AE147" s="27"/>
      <c r="AF147" s="27"/>
      <c r="AG147" s="34"/>
    </row>
    <row r="148" spans="2:33" x14ac:dyDescent="0.4">
      <c r="B148" s="36" t="s">
        <v>88</v>
      </c>
      <c r="C148" s="14">
        <v>0.11186555741157775</v>
      </c>
      <c r="D148" s="14">
        <v>0.13034418622359675</v>
      </c>
      <c r="E148" s="14">
        <v>0.85823204434818323</v>
      </c>
      <c r="F148" s="14">
        <v>0.40758004297965378</v>
      </c>
      <c r="G148" s="14">
        <v>-0.17213002780492928</v>
      </c>
      <c r="H148" s="14">
        <v>0.39586114262808481</v>
      </c>
      <c r="I148" s="14">
        <v>-0.17213002780492928</v>
      </c>
      <c r="J148" s="40">
        <v>0.39586114262808481</v>
      </c>
      <c r="W148" s="113"/>
      <c r="Y148" s="36" t="s">
        <v>67</v>
      </c>
      <c r="Z148" s="14">
        <v>0.75853619893942714</v>
      </c>
      <c r="AA148" s="27"/>
      <c r="AB148" s="27"/>
      <c r="AC148" s="27"/>
      <c r="AD148" s="27"/>
      <c r="AE148" s="27"/>
      <c r="AF148" s="27"/>
      <c r="AG148" s="34"/>
    </row>
    <row r="149" spans="2:33" x14ac:dyDescent="0.4">
      <c r="B149" s="36" t="s">
        <v>124</v>
      </c>
      <c r="C149" s="14">
        <v>-7.6379645176910718E-2</v>
      </c>
      <c r="D149" s="14">
        <v>4.9617174338064479E-2</v>
      </c>
      <c r="E149" s="14">
        <v>-1.5393791806139805</v>
      </c>
      <c r="F149" s="14">
        <v>0.14965508483253878</v>
      </c>
      <c r="G149" s="14">
        <v>-0.18448618119652116</v>
      </c>
      <c r="H149" s="14">
        <v>3.1726890842699737E-2</v>
      </c>
      <c r="I149" s="14">
        <v>-0.18448618119652116</v>
      </c>
      <c r="J149" s="40">
        <v>3.1726890842699737E-2</v>
      </c>
      <c r="W149" s="113"/>
      <c r="Y149" s="36" t="s">
        <v>68</v>
      </c>
      <c r="Z149" s="14">
        <v>0.67229912713207973</v>
      </c>
      <c r="AA149" s="27"/>
      <c r="AB149" s="27"/>
      <c r="AC149" s="27"/>
      <c r="AD149" s="27"/>
      <c r="AE149" s="27"/>
      <c r="AF149" s="27"/>
      <c r="AG149" s="34"/>
    </row>
    <row r="150" spans="2:33" ht="19.5" thickBot="1" x14ac:dyDescent="0.45">
      <c r="B150" s="37" t="s">
        <v>125</v>
      </c>
      <c r="C150" s="15">
        <v>9.7920375196619558E-4</v>
      </c>
      <c r="D150" s="15">
        <v>1.6405989162436956E-3</v>
      </c>
      <c r="E150" s="15">
        <v>0.59685749043902458</v>
      </c>
      <c r="F150" s="15">
        <v>0.56169469397226623</v>
      </c>
      <c r="G150" s="15">
        <v>-2.5953542150837189E-3</v>
      </c>
      <c r="H150" s="15">
        <v>4.5537617190161105E-3</v>
      </c>
      <c r="I150" s="15">
        <v>-2.5953542150837189E-3</v>
      </c>
      <c r="J150" s="41">
        <v>4.5537617190161105E-3</v>
      </c>
      <c r="W150" s="113"/>
      <c r="Y150" s="36" t="s">
        <v>69</v>
      </c>
      <c r="Z150" s="14">
        <v>0.25681635350337023</v>
      </c>
      <c r="AA150" s="27"/>
      <c r="AB150" s="27"/>
      <c r="AC150" s="27"/>
      <c r="AD150" s="27"/>
      <c r="AE150" s="27"/>
      <c r="AF150" s="27"/>
      <c r="AG150" s="34"/>
    </row>
    <row r="151" spans="2:33" ht="19.5" thickBot="1" x14ac:dyDescent="0.45">
      <c r="W151" s="113"/>
      <c r="Y151" s="37" t="s">
        <v>70</v>
      </c>
      <c r="Z151" s="15">
        <v>20</v>
      </c>
      <c r="AA151" s="27"/>
      <c r="AB151" s="27"/>
      <c r="AC151" s="27"/>
      <c r="AD151" s="27"/>
      <c r="AE151" s="27"/>
      <c r="AF151" s="27"/>
      <c r="AG151" s="34"/>
    </row>
    <row r="152" spans="2:33" ht="19.5" thickBot="1" x14ac:dyDescent="0.45">
      <c r="B152" s="104" t="s">
        <v>134</v>
      </c>
      <c r="C152" s="105" t="s">
        <v>103</v>
      </c>
      <c r="D152" s="31"/>
      <c r="E152" s="31"/>
      <c r="F152" s="31"/>
      <c r="G152" s="31"/>
      <c r="H152" s="31"/>
      <c r="I152" s="31"/>
      <c r="J152" s="32"/>
      <c r="W152" s="113"/>
      <c r="Y152" s="33"/>
      <c r="Z152" s="27"/>
      <c r="AA152" s="27"/>
      <c r="AB152" s="27"/>
      <c r="AC152" s="27"/>
      <c r="AD152" s="27"/>
      <c r="AE152" s="27"/>
      <c r="AF152" s="27"/>
      <c r="AG152" s="34"/>
    </row>
    <row r="153" spans="2:33" ht="19.5" thickBot="1" x14ac:dyDescent="0.45">
      <c r="B153" s="33"/>
      <c r="C153" s="27"/>
      <c r="D153" s="27"/>
      <c r="E153" s="27"/>
      <c r="F153" s="27"/>
      <c r="G153" s="27"/>
      <c r="H153" s="27"/>
      <c r="I153" s="27"/>
      <c r="J153" s="34"/>
      <c r="W153" s="113"/>
      <c r="Y153" s="33" t="s">
        <v>71</v>
      </c>
      <c r="Z153" s="27"/>
      <c r="AA153" s="27"/>
      <c r="AB153" s="27"/>
      <c r="AC153" s="27"/>
      <c r="AD153" s="27"/>
      <c r="AE153" s="27"/>
      <c r="AF153" s="27"/>
      <c r="AG153" s="34"/>
    </row>
    <row r="154" spans="2:33" x14ac:dyDescent="0.4">
      <c r="B154" s="35" t="s">
        <v>65</v>
      </c>
      <c r="C154" s="17"/>
      <c r="D154" s="27"/>
      <c r="E154" s="27"/>
      <c r="F154" s="27"/>
      <c r="G154" s="27"/>
      <c r="H154" s="27"/>
      <c r="I154" s="27"/>
      <c r="J154" s="34"/>
      <c r="W154" s="113"/>
      <c r="Y154" s="38"/>
      <c r="Z154" s="16" t="s">
        <v>76</v>
      </c>
      <c r="AA154" s="16" t="s">
        <v>77</v>
      </c>
      <c r="AB154" s="16" t="s">
        <v>78</v>
      </c>
      <c r="AC154" s="16" t="s">
        <v>79</v>
      </c>
      <c r="AD154" s="16" t="s">
        <v>80</v>
      </c>
      <c r="AE154" s="27"/>
      <c r="AF154" s="27"/>
      <c r="AG154" s="34"/>
    </row>
    <row r="155" spans="2:33" x14ac:dyDescent="0.4">
      <c r="B155" s="36" t="s">
        <v>66</v>
      </c>
      <c r="C155" s="14">
        <v>0.91076347778740652</v>
      </c>
      <c r="D155" s="27"/>
      <c r="E155" s="27"/>
      <c r="F155" s="27"/>
      <c r="G155" s="27"/>
      <c r="H155" s="27"/>
      <c r="I155" s="27"/>
      <c r="J155" s="34"/>
      <c r="W155" s="113"/>
      <c r="Y155" s="36" t="s">
        <v>72</v>
      </c>
      <c r="Z155" s="14">
        <v>5</v>
      </c>
      <c r="AA155" s="14">
        <v>2.9006655980252467</v>
      </c>
      <c r="AB155" s="14">
        <v>0.58013311960504932</v>
      </c>
      <c r="AC155" s="14">
        <v>8.7959410383737051</v>
      </c>
      <c r="AD155" s="14">
        <v>5.9714280063934101E-4</v>
      </c>
      <c r="AE155" s="27"/>
      <c r="AF155" s="27"/>
      <c r="AG155" s="34"/>
    </row>
    <row r="156" spans="2:33" x14ac:dyDescent="0.4">
      <c r="B156" s="36" t="s">
        <v>67</v>
      </c>
      <c r="C156" s="14">
        <v>0.82949011247141202</v>
      </c>
      <c r="D156" s="27"/>
      <c r="E156" s="27"/>
      <c r="F156" s="27"/>
      <c r="G156" s="27"/>
      <c r="H156" s="27"/>
      <c r="I156" s="27"/>
      <c r="J156" s="34"/>
      <c r="W156" s="113"/>
      <c r="Y156" s="36" t="s">
        <v>73</v>
      </c>
      <c r="Z156" s="14">
        <v>14</v>
      </c>
      <c r="AA156" s="14">
        <v>0.92336495197475255</v>
      </c>
      <c r="AB156" s="14">
        <v>6.5954639426768033E-2</v>
      </c>
      <c r="AC156" s="14"/>
      <c r="AD156" s="14"/>
      <c r="AE156" s="27"/>
      <c r="AF156" s="27"/>
      <c r="AG156" s="34"/>
    </row>
    <row r="157" spans="2:33" ht="19.5" thickBot="1" x14ac:dyDescent="0.45">
      <c r="B157" s="36" t="s">
        <v>68</v>
      </c>
      <c r="C157" s="14">
        <v>0.73002601141306844</v>
      </c>
      <c r="D157" s="27"/>
      <c r="E157" s="27"/>
      <c r="F157" s="27"/>
      <c r="G157" s="27"/>
      <c r="H157" s="27"/>
      <c r="I157" s="27"/>
      <c r="J157" s="34"/>
      <c r="W157" s="113"/>
      <c r="Y157" s="37" t="s">
        <v>74</v>
      </c>
      <c r="Z157" s="15">
        <v>19</v>
      </c>
      <c r="AA157" s="15">
        <v>3.8240305499999994</v>
      </c>
      <c r="AB157" s="15"/>
      <c r="AC157" s="15"/>
      <c r="AD157" s="15"/>
      <c r="AE157" s="27"/>
      <c r="AF157" s="27"/>
      <c r="AG157" s="34"/>
    </row>
    <row r="158" spans="2:33" ht="19.5" thickBot="1" x14ac:dyDescent="0.45">
      <c r="B158" s="36" t="s">
        <v>69</v>
      </c>
      <c r="C158" s="14">
        <v>2.9049103007059339E-2</v>
      </c>
      <c r="D158" s="27"/>
      <c r="E158" s="27"/>
      <c r="F158" s="27"/>
      <c r="G158" s="27"/>
      <c r="H158" s="27"/>
      <c r="I158" s="27"/>
      <c r="J158" s="34"/>
      <c r="W158" s="113"/>
      <c r="Y158" s="33"/>
      <c r="Z158" s="27"/>
      <c r="AA158" s="27"/>
      <c r="AB158" s="27"/>
      <c r="AC158" s="27"/>
      <c r="AD158" s="27"/>
      <c r="AE158" s="27"/>
      <c r="AF158" s="27"/>
      <c r="AG158" s="34"/>
    </row>
    <row r="159" spans="2:33" ht="19.5" thickBot="1" x14ac:dyDescent="0.45">
      <c r="B159" s="37" t="s">
        <v>70</v>
      </c>
      <c r="C159" s="15">
        <v>20</v>
      </c>
      <c r="D159" s="27"/>
      <c r="E159" s="27"/>
      <c r="F159" s="27"/>
      <c r="G159" s="27"/>
      <c r="H159" s="27"/>
      <c r="I159" s="27"/>
      <c r="J159" s="34"/>
      <c r="W159" s="113"/>
      <c r="Y159" s="38"/>
      <c r="Z159" s="16" t="s">
        <v>81</v>
      </c>
      <c r="AA159" s="16" t="s">
        <v>69</v>
      </c>
      <c r="AB159" s="16" t="s">
        <v>82</v>
      </c>
      <c r="AC159" s="16" t="s">
        <v>83</v>
      </c>
      <c r="AD159" s="16" t="s">
        <v>84</v>
      </c>
      <c r="AE159" s="16" t="s">
        <v>85</v>
      </c>
      <c r="AF159" s="16" t="s">
        <v>86</v>
      </c>
      <c r="AG159" s="39" t="s">
        <v>87</v>
      </c>
    </row>
    <row r="160" spans="2:33" x14ac:dyDescent="0.4">
      <c r="B160" s="33"/>
      <c r="C160" s="27"/>
      <c r="D160" s="27"/>
      <c r="E160" s="27"/>
      <c r="F160" s="27"/>
      <c r="G160" s="27"/>
      <c r="H160" s="27"/>
      <c r="I160" s="27"/>
      <c r="J160" s="34"/>
      <c r="W160" s="113"/>
      <c r="Y160" s="36" t="s">
        <v>75</v>
      </c>
      <c r="Z160" s="14">
        <v>-15.499788714403024</v>
      </c>
      <c r="AA160" s="14">
        <v>2.769897092228907</v>
      </c>
      <c r="AB160" s="14">
        <v>-5.595799482186</v>
      </c>
      <c r="AC160" s="14">
        <v>6.5954516188509524E-5</v>
      </c>
      <c r="AD160" s="14">
        <v>-21.440627124717821</v>
      </c>
      <c r="AE160" s="14">
        <v>-9.5589503040882295</v>
      </c>
      <c r="AF160" s="14">
        <v>-21.440627124717821</v>
      </c>
      <c r="AG160" s="40">
        <v>-9.5589503040882295</v>
      </c>
    </row>
    <row r="161" spans="2:33" ht="19.5" thickBot="1" x14ac:dyDescent="0.45">
      <c r="B161" s="33" t="s">
        <v>71</v>
      </c>
      <c r="C161" s="27"/>
      <c r="D161" s="27"/>
      <c r="E161" s="27"/>
      <c r="F161" s="27"/>
      <c r="G161" s="27"/>
      <c r="H161" s="27"/>
      <c r="I161" s="27"/>
      <c r="J161" s="34"/>
      <c r="W161" s="113"/>
      <c r="Y161" s="36" t="s">
        <v>124</v>
      </c>
      <c r="Z161" s="14">
        <v>-4.8692498963480979</v>
      </c>
      <c r="AA161" s="14">
        <v>1.7337147168972871</v>
      </c>
      <c r="AB161" s="14">
        <v>-2.8085646668918334</v>
      </c>
      <c r="AC161" s="14">
        <v>1.3943242498014359E-2</v>
      </c>
      <c r="AD161" s="14">
        <v>-8.587698141796583</v>
      </c>
      <c r="AE161" s="14">
        <v>-1.1508016508996119</v>
      </c>
      <c r="AF161" s="14">
        <v>-8.587698141796583</v>
      </c>
      <c r="AG161" s="40">
        <v>-1.1508016508996119</v>
      </c>
    </row>
    <row r="162" spans="2:33" x14ac:dyDescent="0.4">
      <c r="B162" s="38"/>
      <c r="C162" s="16" t="s">
        <v>76</v>
      </c>
      <c r="D162" s="16" t="s">
        <v>77</v>
      </c>
      <c r="E162" s="16" t="s">
        <v>78</v>
      </c>
      <c r="F162" s="16" t="s">
        <v>79</v>
      </c>
      <c r="G162" s="16" t="s">
        <v>80</v>
      </c>
      <c r="H162" s="27"/>
      <c r="I162" s="27"/>
      <c r="J162" s="34"/>
      <c r="W162" s="113"/>
      <c r="Y162" s="36" t="s">
        <v>123</v>
      </c>
      <c r="Z162" s="14">
        <v>-7.0207229270307989</v>
      </c>
      <c r="AA162" s="14">
        <v>12.585214601478514</v>
      </c>
      <c r="AB162" s="14">
        <v>-0.55785484390595952</v>
      </c>
      <c r="AC162" s="14">
        <v>0.58575412373061209</v>
      </c>
      <c r="AD162" s="14">
        <v>-34.01332366887069</v>
      </c>
      <c r="AE162" s="14">
        <v>19.971877814809091</v>
      </c>
      <c r="AF162" s="14">
        <v>-34.01332366887069</v>
      </c>
      <c r="AG162" s="40">
        <v>19.971877814809091</v>
      </c>
    </row>
    <row r="163" spans="2:33" x14ac:dyDescent="0.4">
      <c r="B163" s="36" t="s">
        <v>72</v>
      </c>
      <c r="C163" s="14">
        <v>7</v>
      </c>
      <c r="D163" s="14">
        <v>4.9261580873823076E-2</v>
      </c>
      <c r="E163" s="14">
        <v>7.0373686962604395E-3</v>
      </c>
      <c r="F163" s="14">
        <v>8.3395929148834647</v>
      </c>
      <c r="G163" s="14">
        <v>8.2632960732101877E-4</v>
      </c>
      <c r="H163" s="27"/>
      <c r="I163" s="27"/>
      <c r="J163" s="34"/>
      <c r="W163" s="113"/>
      <c r="Y163" s="36" t="s">
        <v>91</v>
      </c>
      <c r="Z163" s="14">
        <v>3.9431754642123171</v>
      </c>
      <c r="AA163" s="14">
        <v>1.2572778778847937</v>
      </c>
      <c r="AB163" s="14">
        <v>3.1362800010815399</v>
      </c>
      <c r="AC163" s="14">
        <v>7.2876825815604337E-3</v>
      </c>
      <c r="AD163" s="14">
        <v>1.2465826087114649</v>
      </c>
      <c r="AE163" s="14">
        <v>6.6397683197131698</v>
      </c>
      <c r="AF163" s="14">
        <v>1.2465826087114649</v>
      </c>
      <c r="AG163" s="40">
        <v>6.6397683197131698</v>
      </c>
    </row>
    <row r="164" spans="2:33" x14ac:dyDescent="0.4">
      <c r="B164" s="36" t="s">
        <v>73</v>
      </c>
      <c r="C164" s="14">
        <v>12</v>
      </c>
      <c r="D164" s="14">
        <v>1.0126204626176928E-2</v>
      </c>
      <c r="E164" s="14">
        <v>8.4385038551474398E-4</v>
      </c>
      <c r="F164" s="14"/>
      <c r="G164" s="14"/>
      <c r="H164" s="27"/>
      <c r="I164" s="27"/>
      <c r="J164" s="34"/>
      <c r="W164" s="113"/>
      <c r="Y164" s="36" t="s">
        <v>89</v>
      </c>
      <c r="Z164" s="14">
        <v>8.4338665950018807</v>
      </c>
      <c r="AA164" s="14">
        <v>2.961803826045462</v>
      </c>
      <c r="AB164" s="14">
        <v>2.8475439598113428</v>
      </c>
      <c r="AC164" s="14">
        <v>1.291232281682721E-2</v>
      </c>
      <c r="AD164" s="14">
        <v>2.0814291766755533</v>
      </c>
      <c r="AE164" s="14">
        <v>14.786304013328209</v>
      </c>
      <c r="AF164" s="14">
        <v>2.0814291766755533</v>
      </c>
      <c r="AG164" s="40">
        <v>14.786304013328209</v>
      </c>
    </row>
    <row r="165" spans="2:33" ht="19.5" thickBot="1" x14ac:dyDescent="0.45">
      <c r="B165" s="37" t="s">
        <v>74</v>
      </c>
      <c r="C165" s="15">
        <v>19</v>
      </c>
      <c r="D165" s="15">
        <v>5.9387785500000005E-2</v>
      </c>
      <c r="E165" s="15"/>
      <c r="F165" s="15"/>
      <c r="G165" s="15"/>
      <c r="H165" s="27"/>
      <c r="I165" s="27"/>
      <c r="J165" s="34"/>
      <c r="W165" s="113"/>
      <c r="Y165" s="37" t="s">
        <v>88</v>
      </c>
      <c r="Z165" s="15">
        <v>15.895041306912795</v>
      </c>
      <c r="AA165" s="15">
        <v>3.0142852808918255</v>
      </c>
      <c r="AB165" s="15">
        <v>5.2732372107161627</v>
      </c>
      <c r="AC165" s="15">
        <v>1.1775896778366494E-4</v>
      </c>
      <c r="AD165" s="15">
        <v>9.430042362869429</v>
      </c>
      <c r="AE165" s="15">
        <v>22.36004025095616</v>
      </c>
      <c r="AF165" s="15">
        <v>9.430042362869429</v>
      </c>
      <c r="AG165" s="41">
        <v>22.36004025095616</v>
      </c>
    </row>
    <row r="166" spans="2:33" ht="19.5" thickBot="1" x14ac:dyDescent="0.45">
      <c r="B166" s="33"/>
      <c r="C166" s="27"/>
      <c r="D166" s="27"/>
      <c r="E166" s="27"/>
      <c r="F166" s="27"/>
      <c r="G166" s="27"/>
      <c r="H166" s="27"/>
      <c r="I166" s="27"/>
      <c r="J166" s="34"/>
    </row>
    <row r="167" spans="2:33" x14ac:dyDescent="0.4">
      <c r="B167" s="38"/>
      <c r="C167" s="16" t="s">
        <v>81</v>
      </c>
      <c r="D167" s="16" t="s">
        <v>69</v>
      </c>
      <c r="E167" s="16" t="s">
        <v>82</v>
      </c>
      <c r="F167" s="16" t="s">
        <v>83</v>
      </c>
      <c r="G167" s="16" t="s">
        <v>84</v>
      </c>
      <c r="H167" s="16" t="s">
        <v>85</v>
      </c>
      <c r="I167" s="16" t="s">
        <v>86</v>
      </c>
      <c r="J167" s="39" t="s">
        <v>87</v>
      </c>
    </row>
    <row r="168" spans="2:33" x14ac:dyDescent="0.4">
      <c r="B168" s="36" t="s">
        <v>75</v>
      </c>
      <c r="C168" s="14">
        <v>-0.74227353426048892</v>
      </c>
      <c r="D168" s="14">
        <v>1.0646243327435874</v>
      </c>
      <c r="E168" s="14">
        <v>-0.69721639026191973</v>
      </c>
      <c r="F168" s="14">
        <v>0.49895285411220125</v>
      </c>
      <c r="G168" s="14">
        <v>-3.0618906892181297</v>
      </c>
      <c r="H168" s="14">
        <v>1.5773436206971516</v>
      </c>
      <c r="I168" s="14">
        <v>-3.0618906892181297</v>
      </c>
      <c r="J168" s="40">
        <v>1.5773436206971516</v>
      </c>
    </row>
    <row r="169" spans="2:33" x14ac:dyDescent="0.4">
      <c r="B169" s="36" t="s">
        <v>123</v>
      </c>
      <c r="C169" s="14">
        <v>-2.1590675698628874</v>
      </c>
      <c r="D169" s="14">
        <v>1.4025573406818101</v>
      </c>
      <c r="E169" s="14">
        <v>-1.5393791806139798</v>
      </c>
      <c r="F169" s="14">
        <v>0.14965508483253886</v>
      </c>
      <c r="G169" s="14">
        <v>-5.2149774980843651</v>
      </c>
      <c r="H169" s="14">
        <v>0.89684235835859027</v>
      </c>
      <c r="I169" s="14">
        <v>-5.2149774980843651</v>
      </c>
      <c r="J169" s="40">
        <v>0.89684235835859027</v>
      </c>
    </row>
    <row r="170" spans="2:33" x14ac:dyDescent="0.4">
      <c r="B170" s="36" t="s">
        <v>122</v>
      </c>
      <c r="C170" s="14">
        <v>0.24922379107323406</v>
      </c>
      <c r="D170" s="14">
        <v>0.3425357658023836</v>
      </c>
      <c r="E170" s="14">
        <v>0.7275847253189226</v>
      </c>
      <c r="F170" s="14">
        <v>0.48082345835442108</v>
      </c>
      <c r="G170" s="14">
        <v>-0.49709753007688845</v>
      </c>
      <c r="H170" s="14">
        <v>0.99554511222335651</v>
      </c>
      <c r="I170" s="14">
        <v>-0.49709753007688845</v>
      </c>
      <c r="J170" s="40">
        <v>0.99554511222335651</v>
      </c>
    </row>
    <row r="171" spans="2:33" x14ac:dyDescent="0.4">
      <c r="B171" s="36" t="s">
        <v>121</v>
      </c>
      <c r="C171" s="14">
        <v>-2.3161111933197344E-3</v>
      </c>
      <c r="D171" s="14">
        <v>1.7753236745760414E-3</v>
      </c>
      <c r="E171" s="14">
        <v>-1.3046134778058636</v>
      </c>
      <c r="F171" s="14">
        <v>0.21649048568737467</v>
      </c>
      <c r="G171" s="14">
        <v>-6.1842091922979809E-3</v>
      </c>
      <c r="H171" s="14">
        <v>1.5519868056585121E-3</v>
      </c>
      <c r="I171" s="14">
        <v>-6.1842091922979809E-3</v>
      </c>
      <c r="J171" s="40">
        <v>1.5519868056585121E-3</v>
      </c>
    </row>
    <row r="172" spans="2:33" x14ac:dyDescent="0.4">
      <c r="B172" s="36" t="s">
        <v>91</v>
      </c>
      <c r="C172" s="14">
        <v>0.56160094073951272</v>
      </c>
      <c r="D172" s="14">
        <v>0.15612168011128008</v>
      </c>
      <c r="E172" s="14">
        <v>3.5972002116503998</v>
      </c>
      <c r="F172" s="14">
        <v>3.6646915017799712E-3</v>
      </c>
      <c r="G172" s="14">
        <v>0.22144102112385272</v>
      </c>
      <c r="H172" s="14">
        <v>0.90176086035517278</v>
      </c>
      <c r="I172" s="14">
        <v>0.22144102112385272</v>
      </c>
      <c r="J172" s="40">
        <v>0.90176086035517278</v>
      </c>
    </row>
    <row r="173" spans="2:33" x14ac:dyDescent="0.4">
      <c r="B173" s="36" t="s">
        <v>89</v>
      </c>
      <c r="C173" s="14">
        <v>1.0997573477090494</v>
      </c>
      <c r="D173" s="14">
        <v>0.40460542756309087</v>
      </c>
      <c r="E173" s="14">
        <v>2.7180983565465451</v>
      </c>
      <c r="F173" s="14">
        <v>1.8673415781051604E-2</v>
      </c>
      <c r="G173" s="14">
        <v>0.21819785118159263</v>
      </c>
      <c r="H173" s="14">
        <v>1.9813168442365061</v>
      </c>
      <c r="I173" s="14">
        <v>0.21819785118159263</v>
      </c>
      <c r="J173" s="40">
        <v>1.9813168442365061</v>
      </c>
    </row>
    <row r="174" spans="2:33" x14ac:dyDescent="0.4">
      <c r="B174" s="36" t="s">
        <v>88</v>
      </c>
      <c r="C174" s="14">
        <v>0.49419297778081756</v>
      </c>
      <c r="D174" s="14">
        <v>0.69955768518177841</v>
      </c>
      <c r="E174" s="14">
        <v>0.70643635006654626</v>
      </c>
      <c r="F174" s="14">
        <v>0.49340564323284808</v>
      </c>
      <c r="G174" s="14">
        <v>-1.0300122817855493</v>
      </c>
      <c r="H174" s="14">
        <v>2.0183982373471845</v>
      </c>
      <c r="I174" s="14">
        <v>-1.0300122817855493</v>
      </c>
      <c r="J174" s="40">
        <v>2.0183982373471845</v>
      </c>
    </row>
    <row r="175" spans="2:33" ht="19.5" thickBot="1" x14ac:dyDescent="0.45">
      <c r="B175" s="37" t="s">
        <v>125</v>
      </c>
      <c r="C175" s="15">
        <v>1.1141524636396402E-2</v>
      </c>
      <c r="D175" s="15">
        <v>8.2461037566981601E-3</v>
      </c>
      <c r="E175" s="15">
        <v>1.3511259335472641</v>
      </c>
      <c r="F175" s="15">
        <v>0.2015797157443277</v>
      </c>
      <c r="G175" s="15">
        <v>-6.8251920234646771E-3</v>
      </c>
      <c r="H175" s="15">
        <v>2.9108241296257484E-2</v>
      </c>
      <c r="I175" s="15">
        <v>-6.8251920234646771E-3</v>
      </c>
      <c r="J175" s="41">
        <v>2.9108241296257484E-2</v>
      </c>
    </row>
    <row r="176" spans="2:33" ht="19.5" thickBot="1" x14ac:dyDescent="0.45"/>
    <row r="177" spans="2:10" ht="19.5" thickBot="1" x14ac:dyDescent="0.45">
      <c r="B177" s="104" t="s">
        <v>64</v>
      </c>
      <c r="C177" s="105" t="s">
        <v>133</v>
      </c>
      <c r="D177" s="31"/>
      <c r="E177" s="31"/>
      <c r="F177" s="31"/>
      <c r="G177" s="31"/>
      <c r="H177" s="31"/>
      <c r="I177" s="31"/>
      <c r="J177" s="32"/>
    </row>
    <row r="178" spans="2:10" ht="19.5" thickBot="1" x14ac:dyDescent="0.45">
      <c r="B178" s="33"/>
      <c r="C178" s="27"/>
      <c r="D178" s="27"/>
      <c r="E178" s="27"/>
      <c r="F178" s="27"/>
      <c r="G178" s="27"/>
      <c r="H178" s="27"/>
      <c r="I178" s="27"/>
      <c r="J178" s="34"/>
    </row>
    <row r="179" spans="2:10" x14ac:dyDescent="0.4">
      <c r="B179" s="35" t="s">
        <v>65</v>
      </c>
      <c r="C179" s="17"/>
      <c r="D179" s="27"/>
      <c r="E179" s="27"/>
      <c r="F179" s="27"/>
      <c r="G179" s="27"/>
      <c r="H179" s="27"/>
      <c r="I179" s="27"/>
      <c r="J179" s="34"/>
    </row>
    <row r="180" spans="2:10" x14ac:dyDescent="0.4">
      <c r="B180" s="36" t="s">
        <v>66</v>
      </c>
      <c r="C180" s="14">
        <v>0.88921686681530965</v>
      </c>
      <c r="D180" s="27"/>
      <c r="E180" s="27"/>
      <c r="F180" s="27"/>
      <c r="G180" s="27"/>
      <c r="H180" s="27"/>
      <c r="I180" s="27"/>
      <c r="J180" s="34"/>
    </row>
    <row r="181" spans="2:10" x14ac:dyDescent="0.4">
      <c r="B181" s="36" t="s">
        <v>67</v>
      </c>
      <c r="C181" s="14">
        <v>0.79070663622883608</v>
      </c>
      <c r="D181" s="27"/>
      <c r="E181" s="27"/>
      <c r="F181" s="27"/>
      <c r="G181" s="27"/>
      <c r="H181" s="27"/>
      <c r="I181" s="27"/>
      <c r="J181" s="34"/>
    </row>
    <row r="182" spans="2:10" x14ac:dyDescent="0.4">
      <c r="B182" s="36" t="s">
        <v>68</v>
      </c>
      <c r="C182" s="14">
        <v>0.66861884069565714</v>
      </c>
      <c r="D182" s="27"/>
      <c r="E182" s="27"/>
      <c r="F182" s="27"/>
      <c r="G182" s="27"/>
      <c r="H182" s="27"/>
      <c r="I182" s="27"/>
      <c r="J182" s="34"/>
    </row>
    <row r="183" spans="2:10" x14ac:dyDescent="0.4">
      <c r="B183" s="36" t="s">
        <v>69</v>
      </c>
      <c r="C183" s="14">
        <v>0.94742067925109297</v>
      </c>
      <c r="D183" s="27"/>
      <c r="E183" s="27"/>
      <c r="F183" s="27"/>
      <c r="G183" s="27"/>
      <c r="H183" s="27"/>
      <c r="I183" s="27"/>
      <c r="J183" s="34"/>
    </row>
    <row r="184" spans="2:10" ht="19.5" thickBot="1" x14ac:dyDescent="0.45">
      <c r="B184" s="37" t="s">
        <v>70</v>
      </c>
      <c r="C184" s="15">
        <v>20</v>
      </c>
      <c r="D184" s="27"/>
      <c r="E184" s="27"/>
      <c r="F184" s="27"/>
      <c r="G184" s="27"/>
      <c r="H184" s="27"/>
      <c r="I184" s="27"/>
      <c r="J184" s="34"/>
    </row>
    <row r="185" spans="2:10" x14ac:dyDescent="0.4">
      <c r="B185" s="33"/>
      <c r="C185" s="27"/>
      <c r="D185" s="27"/>
      <c r="E185" s="27"/>
      <c r="F185" s="27"/>
      <c r="G185" s="27"/>
      <c r="H185" s="27"/>
      <c r="I185" s="27"/>
      <c r="J185" s="34"/>
    </row>
    <row r="186" spans="2:10" ht="19.5" thickBot="1" x14ac:dyDescent="0.45">
      <c r="B186" s="33" t="s">
        <v>71</v>
      </c>
      <c r="C186" s="27"/>
      <c r="D186" s="27"/>
      <c r="E186" s="27"/>
      <c r="F186" s="27"/>
      <c r="G186" s="27"/>
      <c r="H186" s="27"/>
      <c r="I186" s="27"/>
      <c r="J186" s="34"/>
    </row>
    <row r="187" spans="2:10" x14ac:dyDescent="0.4">
      <c r="B187" s="38"/>
      <c r="C187" s="16" t="s">
        <v>76</v>
      </c>
      <c r="D187" s="16" t="s">
        <v>77</v>
      </c>
      <c r="E187" s="16" t="s">
        <v>78</v>
      </c>
      <c r="F187" s="16" t="s">
        <v>79</v>
      </c>
      <c r="G187" s="16" t="s">
        <v>80</v>
      </c>
      <c r="H187" s="27"/>
      <c r="I187" s="27"/>
      <c r="J187" s="34"/>
    </row>
    <row r="188" spans="2:10" x14ac:dyDescent="0.4">
      <c r="B188" s="36" t="s">
        <v>72</v>
      </c>
      <c r="C188" s="14">
        <v>7</v>
      </c>
      <c r="D188" s="14">
        <v>40.693673039623796</v>
      </c>
      <c r="E188" s="14">
        <v>5.8133818628033991</v>
      </c>
      <c r="F188" s="14">
        <v>6.4765411872307208</v>
      </c>
      <c r="G188" s="14">
        <v>2.5608771331921639E-3</v>
      </c>
      <c r="H188" s="27"/>
      <c r="I188" s="27"/>
      <c r="J188" s="34"/>
    </row>
    <row r="189" spans="2:10" x14ac:dyDescent="0.4">
      <c r="B189" s="36" t="s">
        <v>73</v>
      </c>
      <c r="C189" s="14">
        <v>12</v>
      </c>
      <c r="D189" s="14">
        <v>10.771271321671229</v>
      </c>
      <c r="E189" s="14">
        <v>0.89760594347260236</v>
      </c>
      <c r="F189" s="14"/>
      <c r="G189" s="14"/>
      <c r="H189" s="27"/>
      <c r="I189" s="27"/>
      <c r="J189" s="34"/>
    </row>
    <row r="190" spans="2:10" ht="19.5" thickBot="1" x14ac:dyDescent="0.45">
      <c r="B190" s="37" t="s">
        <v>74</v>
      </c>
      <c r="C190" s="15">
        <v>19</v>
      </c>
      <c r="D190" s="15">
        <v>51.464944361295025</v>
      </c>
      <c r="E190" s="15"/>
      <c r="F190" s="15"/>
      <c r="G190" s="15"/>
      <c r="H190" s="27"/>
      <c r="I190" s="27"/>
      <c r="J190" s="34"/>
    </row>
    <row r="191" spans="2:10" ht="19.5" thickBot="1" x14ac:dyDescent="0.45">
      <c r="B191" s="33"/>
      <c r="C191" s="27"/>
      <c r="D191" s="27"/>
      <c r="E191" s="27"/>
      <c r="F191" s="27"/>
      <c r="G191" s="27"/>
      <c r="H191" s="27"/>
      <c r="I191" s="27"/>
      <c r="J191" s="34"/>
    </row>
    <row r="192" spans="2:10" x14ac:dyDescent="0.4">
      <c r="B192" s="38"/>
      <c r="C192" s="16" t="s">
        <v>81</v>
      </c>
      <c r="D192" s="16" t="s">
        <v>69</v>
      </c>
      <c r="E192" s="16" t="s">
        <v>82</v>
      </c>
      <c r="F192" s="16" t="s">
        <v>83</v>
      </c>
      <c r="G192" s="16" t="s">
        <v>84</v>
      </c>
      <c r="H192" s="16" t="s">
        <v>85</v>
      </c>
      <c r="I192" s="16" t="s">
        <v>86</v>
      </c>
      <c r="J192" s="39" t="s">
        <v>87</v>
      </c>
    </row>
    <row r="193" spans="2:10" x14ac:dyDescent="0.4">
      <c r="B193" s="36" t="s">
        <v>75</v>
      </c>
      <c r="C193" s="14">
        <v>98.594288155453725</v>
      </c>
      <c r="D193" s="14">
        <v>21.080720250857386</v>
      </c>
      <c r="E193" s="14">
        <v>4.6769885934729265</v>
      </c>
      <c r="F193" s="14">
        <v>5.3502817024527979E-4</v>
      </c>
      <c r="G193" s="14">
        <v>52.663344414259896</v>
      </c>
      <c r="H193" s="14">
        <v>144.52523189664754</v>
      </c>
      <c r="I193" s="14">
        <v>52.663344414259896</v>
      </c>
      <c r="J193" s="40">
        <v>144.52523189664754</v>
      </c>
    </row>
    <row r="194" spans="2:10" x14ac:dyDescent="0.4">
      <c r="B194" s="36" t="s">
        <v>124</v>
      </c>
      <c r="C194" s="14">
        <v>11.851269969943161</v>
      </c>
      <c r="D194" s="14">
        <v>8.7714029282442016</v>
      </c>
      <c r="E194" s="14">
        <v>1.351125933547265</v>
      </c>
      <c r="F194" s="14">
        <v>0.20157971574432756</v>
      </c>
      <c r="G194" s="14">
        <v>-7.2599752642960027</v>
      </c>
      <c r="H194" s="14">
        <v>30.962515204182324</v>
      </c>
      <c r="I194" s="14">
        <v>-7.2599752642960027</v>
      </c>
      <c r="J194" s="40">
        <v>30.962515204182324</v>
      </c>
    </row>
    <row r="195" spans="2:10" x14ac:dyDescent="0.4">
      <c r="B195" s="36" t="s">
        <v>123</v>
      </c>
      <c r="C195" s="14">
        <v>29.442991458212614</v>
      </c>
      <c r="D195" s="14">
        <v>49.330019191944032</v>
      </c>
      <c r="E195" s="14">
        <v>0.59685749043902414</v>
      </c>
      <c r="F195" s="14">
        <v>0.56169469397226668</v>
      </c>
      <c r="G195" s="14">
        <v>-78.037887244925642</v>
      </c>
      <c r="H195" s="14">
        <v>136.92387016135086</v>
      </c>
      <c r="I195" s="14">
        <v>-78.037887244925642</v>
      </c>
      <c r="J195" s="40">
        <v>136.92387016135086</v>
      </c>
    </row>
    <row r="196" spans="2:10" x14ac:dyDescent="0.4">
      <c r="B196" s="36" t="s">
        <v>122</v>
      </c>
      <c r="C196" s="14">
        <v>4.5821787346416576</v>
      </c>
      <c r="D196" s="14">
        <v>11.338479193485744</v>
      </c>
      <c r="E196" s="14">
        <v>0.40412639618144208</v>
      </c>
      <c r="F196" s="14">
        <v>0.69322934212799814</v>
      </c>
      <c r="G196" s="14">
        <v>-20.122245201040009</v>
      </c>
      <c r="H196" s="14">
        <v>29.286602670323326</v>
      </c>
      <c r="I196" s="14">
        <v>-20.122245201040009</v>
      </c>
      <c r="J196" s="40">
        <v>29.286602670323326</v>
      </c>
    </row>
    <row r="197" spans="2:10" x14ac:dyDescent="0.4">
      <c r="B197" s="36" t="s">
        <v>121</v>
      </c>
      <c r="C197" s="14">
        <v>1.4928485239521847E-2</v>
      </c>
      <c r="D197" s="14">
        <v>6.1721042395116943E-2</v>
      </c>
      <c r="E197" s="14">
        <v>0.24187027082198004</v>
      </c>
      <c r="F197" s="14">
        <v>0.81296462212363207</v>
      </c>
      <c r="G197" s="14">
        <v>-0.11955011379139387</v>
      </c>
      <c r="H197" s="14">
        <v>0.14940708427043756</v>
      </c>
      <c r="I197" s="14">
        <v>-0.11955011379139387</v>
      </c>
      <c r="J197" s="40">
        <v>0.14940708427043756</v>
      </c>
    </row>
    <row r="198" spans="2:10" x14ac:dyDescent="0.4">
      <c r="B198" s="36" t="s">
        <v>91</v>
      </c>
      <c r="C198" s="14">
        <v>-10.384557873103597</v>
      </c>
      <c r="D198" s="14">
        <v>6.7005481196755579</v>
      </c>
      <c r="E198" s="14">
        <v>-1.5498072228763309</v>
      </c>
      <c r="F198" s="14">
        <v>0.14714769821575371</v>
      </c>
      <c r="G198" s="14">
        <v>-24.983798082055326</v>
      </c>
      <c r="H198" s="14">
        <v>4.2146823358481313</v>
      </c>
      <c r="I198" s="14">
        <v>-24.983798082055326</v>
      </c>
      <c r="J198" s="40">
        <v>4.2146823358481313</v>
      </c>
    </row>
    <row r="199" spans="2:10" x14ac:dyDescent="0.4">
      <c r="B199" s="36" t="s">
        <v>89</v>
      </c>
      <c r="C199" s="14">
        <v>-41.148428398574602</v>
      </c>
      <c r="D199" s="14">
        <v>11.842465319052481</v>
      </c>
      <c r="E199" s="14">
        <v>-3.4746505301032116</v>
      </c>
      <c r="F199" s="14">
        <v>4.591421815806968E-3</v>
      </c>
      <c r="G199" s="14">
        <v>-66.950943770615353</v>
      </c>
      <c r="H199" s="14">
        <v>-15.345913026533847</v>
      </c>
      <c r="I199" s="14">
        <v>-66.950943770615353</v>
      </c>
      <c r="J199" s="40">
        <v>-15.345913026533847</v>
      </c>
    </row>
    <row r="200" spans="2:10" ht="19.5" thickBot="1" x14ac:dyDescent="0.45">
      <c r="B200" s="37" t="s">
        <v>88</v>
      </c>
      <c r="C200" s="15">
        <v>-63.149579959298272</v>
      </c>
      <c r="D200" s="15">
        <v>14.487308639970477</v>
      </c>
      <c r="E200" s="15">
        <v>-4.3589586947204682</v>
      </c>
      <c r="F200" s="15">
        <v>9.3006564705980926E-4</v>
      </c>
      <c r="G200" s="15">
        <v>-94.714713891414831</v>
      </c>
      <c r="H200" s="15">
        <v>-31.584446027181709</v>
      </c>
      <c r="I200" s="15">
        <v>-94.714713891414831</v>
      </c>
      <c r="J200" s="41">
        <v>-31.584446027181709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76C8-2CE5-47A7-9D11-274E7423077C}">
  <dimension ref="B1:V176"/>
  <sheetViews>
    <sheetView tabSelected="1" topLeftCell="I67" zoomScale="70" zoomScaleNormal="70" workbookViewId="0">
      <selection activeCell="R116" sqref="R116"/>
    </sheetView>
  </sheetViews>
  <sheetFormatPr defaultRowHeight="18.75" x14ac:dyDescent="0.4"/>
  <cols>
    <col min="2" max="2" width="18" customWidth="1"/>
    <col min="3" max="3" width="22.625" customWidth="1"/>
    <col min="4" max="4" width="17" customWidth="1"/>
    <col min="5" max="5" width="18" customWidth="1"/>
    <col min="7" max="7" width="17.375" customWidth="1"/>
    <col min="8" max="8" width="16.875" customWidth="1"/>
    <col min="9" max="9" width="17.125" customWidth="1"/>
    <col min="10" max="10" width="17" customWidth="1"/>
    <col min="11" max="11" width="71.625" customWidth="1"/>
    <col min="12" max="12" width="16.625" customWidth="1"/>
    <col min="13" max="13" width="12.625" customWidth="1"/>
    <col min="14" max="14" width="16" customWidth="1"/>
    <col min="15" max="15" width="16.25" customWidth="1"/>
    <col min="16" max="16" width="17" customWidth="1"/>
    <col min="17" max="17" width="14.75" customWidth="1"/>
    <col min="18" max="18" width="14" customWidth="1"/>
    <col min="19" max="19" width="14.25" customWidth="1"/>
    <col min="20" max="20" width="15.125" customWidth="1"/>
    <col min="21" max="21" width="11.875" customWidth="1"/>
    <col min="22" max="22" width="16.125" customWidth="1"/>
  </cols>
  <sheetData>
    <row r="1" spans="2:20" ht="19.5" thickBot="1" x14ac:dyDescent="0.45"/>
    <row r="2" spans="2:20" x14ac:dyDescent="0.4">
      <c r="B2" s="30" t="s">
        <v>64</v>
      </c>
      <c r="C2" s="31"/>
      <c r="D2" s="31"/>
      <c r="E2" s="31"/>
      <c r="F2" s="31"/>
      <c r="G2" s="31"/>
      <c r="H2" s="31"/>
      <c r="I2" s="31"/>
      <c r="J2" s="32"/>
      <c r="L2" s="30" t="s">
        <v>64</v>
      </c>
      <c r="M2" s="31"/>
      <c r="N2" s="31"/>
      <c r="O2" s="31"/>
      <c r="P2" s="31"/>
      <c r="Q2" s="31"/>
      <c r="R2" s="31"/>
      <c r="S2" s="31"/>
      <c r="T2" s="32"/>
    </row>
    <row r="3" spans="2:20" ht="19.5" thickBot="1" x14ac:dyDescent="0.45">
      <c r="B3" s="33"/>
      <c r="C3" s="27"/>
      <c r="D3" s="27"/>
      <c r="E3" s="27"/>
      <c r="F3" s="27"/>
      <c r="G3" s="27"/>
      <c r="H3" s="27"/>
      <c r="I3" s="27"/>
      <c r="J3" s="34"/>
      <c r="L3" s="33"/>
      <c r="M3" s="27"/>
      <c r="N3" s="27"/>
      <c r="O3" s="27"/>
      <c r="P3" s="27"/>
      <c r="Q3" s="27"/>
      <c r="R3" s="27"/>
      <c r="S3" s="27"/>
      <c r="T3" s="34"/>
    </row>
    <row r="4" spans="2:20" x14ac:dyDescent="0.4">
      <c r="B4" s="35" t="s">
        <v>65</v>
      </c>
      <c r="C4" s="17"/>
      <c r="D4" s="27"/>
      <c r="E4" s="27"/>
      <c r="F4" s="27"/>
      <c r="G4" s="27"/>
      <c r="H4" s="27"/>
      <c r="I4" s="27"/>
      <c r="J4" s="34"/>
      <c r="L4" s="35" t="s">
        <v>65</v>
      </c>
      <c r="M4" s="17"/>
      <c r="N4" s="27"/>
      <c r="O4" s="27"/>
      <c r="P4" s="27"/>
      <c r="Q4" s="27"/>
      <c r="R4" s="27"/>
      <c r="S4" s="27"/>
      <c r="T4" s="34"/>
    </row>
    <row r="5" spans="2:20" x14ac:dyDescent="0.4">
      <c r="B5" s="36" t="s">
        <v>66</v>
      </c>
      <c r="C5">
        <v>0.70224222720143359</v>
      </c>
      <c r="D5" s="27"/>
      <c r="E5" s="27"/>
      <c r="F5" s="27"/>
      <c r="G5" s="27"/>
      <c r="H5" s="27"/>
      <c r="I5" s="27"/>
      <c r="J5" s="34"/>
      <c r="L5" s="36" t="s">
        <v>66</v>
      </c>
      <c r="M5" s="14">
        <v>0.87113120463740268</v>
      </c>
      <c r="N5" s="27"/>
      <c r="O5" s="27"/>
      <c r="P5" s="27"/>
      <c r="Q5" s="27"/>
      <c r="R5" s="27"/>
      <c r="S5" s="27"/>
      <c r="T5" s="34"/>
    </row>
    <row r="6" spans="2:20" x14ac:dyDescent="0.4">
      <c r="B6" s="36" t="s">
        <v>67</v>
      </c>
      <c r="C6" s="55">
        <v>0.49314414566482989</v>
      </c>
      <c r="D6" s="27"/>
      <c r="E6" s="27"/>
      <c r="F6" s="27"/>
      <c r="G6" s="27"/>
      <c r="H6" s="27"/>
      <c r="I6" s="27"/>
      <c r="J6" s="34"/>
      <c r="L6" s="36" t="s">
        <v>67</v>
      </c>
      <c r="M6" s="43">
        <v>0.75886957569301239</v>
      </c>
      <c r="N6" s="27"/>
      <c r="O6" s="27"/>
      <c r="P6" s="27"/>
      <c r="Q6" s="27"/>
      <c r="R6" s="27"/>
      <c r="S6" s="27"/>
      <c r="T6" s="34"/>
    </row>
    <row r="7" spans="2:20" x14ac:dyDescent="0.4">
      <c r="B7" s="36" t="s">
        <v>68</v>
      </c>
      <c r="C7" s="14">
        <v>0.11414489730264732</v>
      </c>
      <c r="D7" s="27"/>
      <c r="E7" s="27"/>
      <c r="F7" s="27"/>
      <c r="G7" s="27"/>
      <c r="H7" s="27"/>
      <c r="I7" s="27"/>
      <c r="J7" s="34"/>
      <c r="L7" s="36" t="s">
        <v>68</v>
      </c>
      <c r="M7" s="14">
        <v>0.49094688201858161</v>
      </c>
      <c r="N7" s="27"/>
      <c r="O7" s="27"/>
      <c r="P7" s="27"/>
      <c r="Q7" s="27"/>
      <c r="R7" s="27"/>
      <c r="S7" s="27"/>
      <c r="T7" s="34"/>
    </row>
    <row r="8" spans="2:20" x14ac:dyDescent="0.4">
      <c r="B8" s="36" t="s">
        <v>69</v>
      </c>
      <c r="C8" s="14">
        <v>2.2414746610428979</v>
      </c>
      <c r="D8" s="27"/>
      <c r="E8" s="27"/>
      <c r="F8" s="27"/>
      <c r="G8" s="27"/>
      <c r="H8" s="27"/>
      <c r="I8" s="27"/>
      <c r="J8" s="34"/>
      <c r="L8" s="36" t="s">
        <v>69</v>
      </c>
      <c r="M8" s="14">
        <v>1.7852003924650457</v>
      </c>
      <c r="N8" s="27"/>
      <c r="O8" s="27"/>
      <c r="P8" s="27"/>
      <c r="Q8" s="27"/>
      <c r="R8" s="27"/>
      <c r="S8" s="27"/>
      <c r="T8" s="34"/>
    </row>
    <row r="9" spans="2:20" ht="19.5" thickBot="1" x14ac:dyDescent="0.45">
      <c r="B9" s="37" t="s">
        <v>70</v>
      </c>
      <c r="C9" s="15">
        <v>20</v>
      </c>
      <c r="D9" s="27"/>
      <c r="E9" s="27"/>
      <c r="F9" s="27"/>
      <c r="G9" s="27"/>
      <c r="H9" s="27"/>
      <c r="I9" s="27"/>
      <c r="J9" s="34"/>
      <c r="L9" s="37" t="s">
        <v>70</v>
      </c>
      <c r="M9" s="15">
        <v>20</v>
      </c>
      <c r="N9" s="27"/>
      <c r="O9" s="27"/>
      <c r="P9" s="27"/>
      <c r="Q9" s="27"/>
      <c r="R9" s="27"/>
      <c r="S9" s="27"/>
      <c r="T9" s="34"/>
    </row>
    <row r="10" spans="2:20" x14ac:dyDescent="0.4">
      <c r="B10" s="33"/>
      <c r="C10" s="27"/>
      <c r="D10" s="27"/>
      <c r="E10" s="27"/>
      <c r="F10" s="27"/>
      <c r="G10" s="27"/>
      <c r="H10" s="27"/>
      <c r="I10" s="27"/>
      <c r="J10" s="34"/>
      <c r="L10" s="33"/>
      <c r="M10" s="27"/>
      <c r="N10" s="27"/>
      <c r="O10" s="27"/>
      <c r="P10" s="27"/>
      <c r="Q10" s="27"/>
      <c r="R10" s="27"/>
      <c r="S10" s="27"/>
      <c r="T10" s="34"/>
    </row>
    <row r="11" spans="2:20" ht="19.5" thickBot="1" x14ac:dyDescent="0.45">
      <c r="B11" s="33" t="s">
        <v>71</v>
      </c>
      <c r="C11" s="27"/>
      <c r="D11" s="27"/>
      <c r="E11" s="27"/>
      <c r="F11" s="27"/>
      <c r="G11" s="27"/>
      <c r="H11" s="27"/>
      <c r="I11" s="27"/>
      <c r="J11" s="34"/>
      <c r="L11" s="33" t="s">
        <v>71</v>
      </c>
      <c r="M11" s="27"/>
      <c r="N11" s="27"/>
      <c r="O11" s="27"/>
      <c r="P11" s="27"/>
      <c r="Q11" s="27"/>
      <c r="R11" s="27"/>
      <c r="S11" s="27"/>
      <c r="T11" s="34"/>
    </row>
    <row r="12" spans="2:20" x14ac:dyDescent="0.4">
      <c r="B12" s="38"/>
      <c r="C12" s="16" t="s">
        <v>76</v>
      </c>
      <c r="D12" s="16" t="s">
        <v>77</v>
      </c>
      <c r="E12" s="16" t="s">
        <v>78</v>
      </c>
      <c r="F12" s="16" t="s">
        <v>79</v>
      </c>
      <c r="G12" s="62" t="s">
        <v>80</v>
      </c>
      <c r="H12" s="56" t="s">
        <v>96</v>
      </c>
      <c r="I12" s="57"/>
      <c r="J12" s="58"/>
      <c r="L12" s="38"/>
      <c r="M12" s="16" t="s">
        <v>76</v>
      </c>
      <c r="N12" s="16" t="s">
        <v>77</v>
      </c>
      <c r="O12" s="16" t="s">
        <v>78</v>
      </c>
      <c r="P12" s="16" t="s">
        <v>79</v>
      </c>
      <c r="Q12" s="16" t="s">
        <v>80</v>
      </c>
      <c r="R12" s="27"/>
      <c r="S12" s="27"/>
      <c r="T12" s="34"/>
    </row>
    <row r="13" spans="2:20" ht="19.5" thickBot="1" x14ac:dyDescent="0.45">
      <c r="B13" s="36" t="s">
        <v>72</v>
      </c>
      <c r="C13" s="14">
        <v>8</v>
      </c>
      <c r="D13" s="14">
        <v>58.65949612683152</v>
      </c>
      <c r="E13" s="14">
        <v>7.33243701585394</v>
      </c>
      <c r="F13" s="14">
        <v>1.6679100315527138</v>
      </c>
      <c r="G13" s="55">
        <v>0.21205415668078217</v>
      </c>
      <c r="H13" s="59"/>
      <c r="I13" s="60" t="s">
        <v>97</v>
      </c>
      <c r="J13" s="61"/>
      <c r="L13" s="36" t="s">
        <v>72</v>
      </c>
      <c r="M13" s="14">
        <v>10</v>
      </c>
      <c r="N13" s="14">
        <v>90.267536028683821</v>
      </c>
      <c r="O13" s="14">
        <v>9.0267536028683821</v>
      </c>
      <c r="P13" s="14">
        <v>2.8324199241411083</v>
      </c>
      <c r="Q13" s="43">
        <v>6.6290773336676212E-2</v>
      </c>
      <c r="R13" s="27"/>
      <c r="S13" s="27"/>
      <c r="T13" s="34"/>
    </row>
    <row r="14" spans="2:20" x14ac:dyDescent="0.4">
      <c r="B14" s="36" t="s">
        <v>73</v>
      </c>
      <c r="C14" s="14">
        <v>12</v>
      </c>
      <c r="D14" s="14">
        <v>60.290503873168483</v>
      </c>
      <c r="E14" s="14">
        <v>5.0242086560973735</v>
      </c>
      <c r="F14" s="14"/>
      <c r="G14" s="14"/>
      <c r="H14" s="27"/>
      <c r="I14" s="27"/>
      <c r="J14" s="34"/>
      <c r="L14" s="36" t="s">
        <v>73</v>
      </c>
      <c r="M14" s="14">
        <v>9</v>
      </c>
      <c r="N14" s="14">
        <v>28.682463971316178</v>
      </c>
      <c r="O14" s="14">
        <v>3.1869404412573532</v>
      </c>
      <c r="P14" s="14"/>
      <c r="Q14" s="14"/>
      <c r="R14" s="27"/>
      <c r="S14" s="27"/>
      <c r="T14" s="34"/>
    </row>
    <row r="15" spans="2:20" ht="19.5" thickBot="1" x14ac:dyDescent="0.45">
      <c r="B15" s="37" t="s">
        <v>74</v>
      </c>
      <c r="C15" s="15">
        <v>20</v>
      </c>
      <c r="D15" s="15">
        <v>118.95</v>
      </c>
      <c r="E15" s="15"/>
      <c r="F15" s="15"/>
      <c r="G15" s="15"/>
      <c r="H15" s="27"/>
      <c r="I15" s="27"/>
      <c r="J15" s="34"/>
      <c r="L15" s="37" t="s">
        <v>74</v>
      </c>
      <c r="M15" s="15">
        <v>19</v>
      </c>
      <c r="N15" s="15">
        <v>118.95</v>
      </c>
      <c r="O15" s="15"/>
      <c r="P15" s="15"/>
      <c r="Q15" s="15"/>
      <c r="R15" s="27"/>
      <c r="S15" s="27"/>
      <c r="T15" s="34"/>
    </row>
    <row r="16" spans="2:20" ht="19.5" thickBot="1" x14ac:dyDescent="0.45">
      <c r="B16" s="33"/>
      <c r="C16" s="27"/>
      <c r="D16" s="27"/>
      <c r="E16" s="27"/>
      <c r="F16" s="27"/>
      <c r="G16" s="27"/>
      <c r="H16" s="27"/>
      <c r="I16" s="27"/>
      <c r="J16" s="34"/>
      <c r="L16" s="33"/>
      <c r="M16" s="27"/>
      <c r="N16" s="27"/>
      <c r="O16" s="27"/>
      <c r="P16" s="27"/>
      <c r="Q16" s="27"/>
      <c r="R16" s="27"/>
      <c r="S16" s="27"/>
      <c r="T16" s="34"/>
    </row>
    <row r="17" spans="2:20" x14ac:dyDescent="0.4">
      <c r="B17" s="38"/>
      <c r="C17" s="16" t="s">
        <v>81</v>
      </c>
      <c r="D17" s="16" t="s">
        <v>69</v>
      </c>
      <c r="E17" s="16" t="s">
        <v>82</v>
      </c>
      <c r="F17" s="16" t="s">
        <v>83</v>
      </c>
      <c r="G17" s="16" t="s">
        <v>84</v>
      </c>
      <c r="H17" s="16" t="s">
        <v>85</v>
      </c>
      <c r="I17" s="16" t="s">
        <v>86</v>
      </c>
      <c r="J17" s="39" t="s">
        <v>87</v>
      </c>
      <c r="L17" s="38"/>
      <c r="M17" s="16" t="s">
        <v>81</v>
      </c>
      <c r="N17" s="16" t="s">
        <v>69</v>
      </c>
      <c r="O17" s="16" t="s">
        <v>82</v>
      </c>
      <c r="P17" s="94" t="s">
        <v>83</v>
      </c>
      <c r="Q17" s="16" t="s">
        <v>84</v>
      </c>
      <c r="R17" s="16" t="s">
        <v>85</v>
      </c>
      <c r="S17" s="16" t="s">
        <v>86</v>
      </c>
      <c r="T17" s="39" t="s">
        <v>87</v>
      </c>
    </row>
    <row r="18" spans="2:20" x14ac:dyDescent="0.4">
      <c r="B18" s="36" t="s">
        <v>75</v>
      </c>
      <c r="C18" s="14">
        <v>190.68426276854987</v>
      </c>
      <c r="D18" s="14">
        <v>195.89093637152291</v>
      </c>
      <c r="E18" s="14">
        <v>0.97342054870217087</v>
      </c>
      <c r="F18" s="14">
        <v>0.34955843575072121</v>
      </c>
      <c r="G18" s="14">
        <v>-236.12542261325095</v>
      </c>
      <c r="H18" s="14">
        <v>617.49394815035066</v>
      </c>
      <c r="I18" s="14">
        <v>-236.12542261325095</v>
      </c>
      <c r="J18" s="40">
        <v>617.49394815035066</v>
      </c>
      <c r="L18" s="36" t="s">
        <v>75</v>
      </c>
      <c r="M18" s="14">
        <v>55.149443401345351</v>
      </c>
      <c r="N18" s="14">
        <v>314.56453722886891</v>
      </c>
      <c r="O18" s="14">
        <v>0.17531996418661797</v>
      </c>
      <c r="P18" s="55">
        <v>0.86470919720510253</v>
      </c>
      <c r="Q18" s="14">
        <v>-656.4449776532432</v>
      </c>
      <c r="R18" s="14">
        <v>766.74386445593393</v>
      </c>
      <c r="S18" s="14">
        <v>-656.4449776532432</v>
      </c>
      <c r="T18" s="40">
        <v>766.74386445593393</v>
      </c>
    </row>
    <row r="19" spans="2:20" x14ac:dyDescent="0.4">
      <c r="B19" s="36" t="s">
        <v>88</v>
      </c>
      <c r="C19" s="14">
        <v>-5.8988719493312374</v>
      </c>
      <c r="D19" s="14">
        <v>43.177691132127734</v>
      </c>
      <c r="E19" s="14">
        <v>-0.13661851281672618</v>
      </c>
      <c r="F19" s="14">
        <v>0.89359763563172856</v>
      </c>
      <c r="G19" s="14">
        <v>-99.97497934342006</v>
      </c>
      <c r="H19" s="14">
        <v>88.177235444757585</v>
      </c>
      <c r="I19" s="14">
        <v>-99.97497934342006</v>
      </c>
      <c r="J19" s="40">
        <v>88.177235444757585</v>
      </c>
      <c r="L19" s="36" t="s">
        <v>88</v>
      </c>
      <c r="M19" s="14">
        <v>75.705547347858541</v>
      </c>
      <c r="N19" s="14">
        <v>63.579180589889923</v>
      </c>
      <c r="O19" s="14">
        <v>1.1907285788438882</v>
      </c>
      <c r="P19" s="55">
        <v>0.26421724362491056</v>
      </c>
      <c r="Q19" s="14">
        <v>-68.120551428401583</v>
      </c>
      <c r="R19" s="14">
        <v>219.53164612411865</v>
      </c>
      <c r="S19" s="14">
        <v>-68.120551428401583</v>
      </c>
      <c r="T19" s="40">
        <v>219.53164612411865</v>
      </c>
    </row>
    <row r="20" spans="2:20" x14ac:dyDescent="0.4">
      <c r="B20" s="36" t="s">
        <v>89</v>
      </c>
      <c r="C20" s="14">
        <v>-11.021161385477836</v>
      </c>
      <c r="D20" s="14">
        <v>28.873166706026019</v>
      </c>
      <c r="E20" s="14">
        <v>-0.38170947778920444</v>
      </c>
      <c r="F20" s="14">
        <v>0.70935006346574347</v>
      </c>
      <c r="G20" s="14">
        <v>-73.930387437687997</v>
      </c>
      <c r="H20" s="14">
        <v>51.888064666732319</v>
      </c>
      <c r="I20" s="14">
        <v>-73.930387437687997</v>
      </c>
      <c r="J20" s="40">
        <v>51.888064666732319</v>
      </c>
      <c r="L20" s="36" t="s">
        <v>89</v>
      </c>
      <c r="M20" s="14">
        <v>11.004802106535072</v>
      </c>
      <c r="N20" s="14">
        <v>49.839312416673529</v>
      </c>
      <c r="O20" s="14">
        <v>0.22080565667782895</v>
      </c>
      <c r="P20" s="55">
        <v>0.83017161137100759</v>
      </c>
      <c r="Q20" s="14">
        <v>-101.73955546578048</v>
      </c>
      <c r="R20" s="14">
        <v>123.74915967885062</v>
      </c>
      <c r="S20" s="14">
        <v>-101.73955546578048</v>
      </c>
      <c r="T20" s="40">
        <v>123.74915967885062</v>
      </c>
    </row>
    <row r="21" spans="2:20" x14ac:dyDescent="0.4">
      <c r="B21" s="36" t="s">
        <v>91</v>
      </c>
      <c r="C21" s="14">
        <v>9.4573119333726421</v>
      </c>
      <c r="D21" s="14">
        <v>14.080213361064409</v>
      </c>
      <c r="E21" s="14">
        <v>0.6716739079767543</v>
      </c>
      <c r="F21" s="14">
        <v>0.51451444520379863</v>
      </c>
      <c r="G21" s="14">
        <v>-21.220837582166418</v>
      </c>
      <c r="H21" s="14">
        <v>40.135461448911705</v>
      </c>
      <c r="I21" s="14">
        <v>-21.220837582166418</v>
      </c>
      <c r="J21" s="40">
        <v>40.135461448911705</v>
      </c>
      <c r="L21" s="36" t="s">
        <v>91</v>
      </c>
      <c r="M21" s="14">
        <v>40.045487824968873</v>
      </c>
      <c r="N21" s="14">
        <v>21.3503933990558</v>
      </c>
      <c r="O21" s="14">
        <v>1.8756323162991388</v>
      </c>
      <c r="P21" s="55">
        <v>9.3455346522845387E-2</v>
      </c>
      <c r="Q21" s="14">
        <v>-8.2524575312647244</v>
      </c>
      <c r="R21" s="14">
        <v>88.343433181202471</v>
      </c>
      <c r="S21" s="14">
        <v>-8.2524575312647244</v>
      </c>
      <c r="T21" s="40">
        <v>88.343433181202471</v>
      </c>
    </row>
    <row r="22" spans="2:20" x14ac:dyDescent="0.4">
      <c r="B22" s="36" t="s">
        <v>90</v>
      </c>
      <c r="C22" s="14">
        <v>-2.6091391535111277</v>
      </c>
      <c r="D22" s="14">
        <v>2.3662358816027149</v>
      </c>
      <c r="E22" s="14">
        <v>-1.1026538705616651</v>
      </c>
      <c r="F22" s="14">
        <v>0.29180064520347437</v>
      </c>
      <c r="G22" s="14">
        <v>-7.7647242503660685</v>
      </c>
      <c r="H22" s="14">
        <v>2.5464459433438127</v>
      </c>
      <c r="I22" s="14">
        <v>-7.7647242503660685</v>
      </c>
      <c r="J22" s="40">
        <v>2.5464459433438127</v>
      </c>
      <c r="L22" s="36" t="s">
        <v>121</v>
      </c>
      <c r="M22" s="14">
        <v>-0.18528215997254296</v>
      </c>
      <c r="N22" s="14">
        <v>0.12566902064946936</v>
      </c>
      <c r="O22" s="14">
        <v>-1.4743662281681458</v>
      </c>
      <c r="P22" s="55">
        <v>0.17448167662249586</v>
      </c>
      <c r="Q22" s="14">
        <v>-0.46956523517657567</v>
      </c>
      <c r="R22" s="14">
        <v>9.9000915231489711E-2</v>
      </c>
      <c r="S22" s="14">
        <v>-0.46956523517657567</v>
      </c>
      <c r="T22" s="40">
        <v>9.9000915231489711E-2</v>
      </c>
    </row>
    <row r="23" spans="2:20" x14ac:dyDescent="0.4">
      <c r="B23" s="36" t="s">
        <v>95</v>
      </c>
      <c r="C23" s="14">
        <v>2.6045518484680228</v>
      </c>
      <c r="D23" s="14">
        <v>2.6670870001399187</v>
      </c>
      <c r="E23" s="14">
        <v>0.97655301395544458</v>
      </c>
      <c r="F23" s="14">
        <v>0.34806707430366435</v>
      </c>
      <c r="G23" s="14">
        <v>-3.2065315252755129</v>
      </c>
      <c r="H23" s="14">
        <v>8.4156352222115594</v>
      </c>
      <c r="I23" s="14">
        <v>-3.2065315252755129</v>
      </c>
      <c r="J23" s="40">
        <v>8.4156352222115594</v>
      </c>
      <c r="L23" s="36" t="s">
        <v>122</v>
      </c>
      <c r="M23" s="14">
        <v>-24.33372897935886</v>
      </c>
      <c r="N23" s="14">
        <v>23.366300899989877</v>
      </c>
      <c r="O23" s="14">
        <v>-1.0414027056961079</v>
      </c>
      <c r="P23" s="55">
        <v>0.32485471367063334</v>
      </c>
      <c r="Q23" s="14">
        <v>-77.191973928369109</v>
      </c>
      <c r="R23" s="14">
        <v>28.524515969651389</v>
      </c>
      <c r="S23" s="14">
        <v>-77.191973928369109</v>
      </c>
      <c r="T23" s="40">
        <v>28.524515969651389</v>
      </c>
    </row>
    <row r="24" spans="2:20" x14ac:dyDescent="0.4">
      <c r="B24" s="36" t="s">
        <v>92</v>
      </c>
      <c r="C24" s="14">
        <v>-2.4722665706250995</v>
      </c>
      <c r="D24" s="14">
        <v>2.6959376730358096</v>
      </c>
      <c r="E24" s="14">
        <v>-0.91703402320913407</v>
      </c>
      <c r="F24" s="14">
        <v>0.37718697574836058</v>
      </c>
      <c r="G24" s="14">
        <v>-8.3462101606187353</v>
      </c>
      <c r="H24" s="14">
        <v>3.4016770193685364</v>
      </c>
      <c r="I24" s="14">
        <v>-8.3462101606187353</v>
      </c>
      <c r="J24" s="40">
        <v>3.4016770193685364</v>
      </c>
      <c r="L24" s="36" t="s">
        <v>123</v>
      </c>
      <c r="M24" s="14">
        <v>-297.67652848757007</v>
      </c>
      <c r="N24" s="14">
        <v>145.66286784835199</v>
      </c>
      <c r="O24" s="14">
        <v>-2.0435992568639922</v>
      </c>
      <c r="P24" s="55">
        <v>7.1348643346007573E-2</v>
      </c>
      <c r="Q24" s="14">
        <v>-627.18882834444798</v>
      </c>
      <c r="R24" s="14">
        <v>31.835771369307793</v>
      </c>
      <c r="S24" s="14">
        <v>-627.18882834444798</v>
      </c>
      <c r="T24" s="40">
        <v>31.835771369307793</v>
      </c>
    </row>
    <row r="25" spans="2:20" x14ac:dyDescent="0.4">
      <c r="B25" s="36" t="s">
        <v>93</v>
      </c>
      <c r="C25" s="14">
        <v>0</v>
      </c>
      <c r="D25" s="14">
        <v>0</v>
      </c>
      <c r="E25" s="14">
        <v>65535</v>
      </c>
      <c r="F25" s="14" t="e">
        <v>#NUM!</v>
      </c>
      <c r="G25" s="14">
        <v>0</v>
      </c>
      <c r="H25" s="14">
        <v>0</v>
      </c>
      <c r="I25" s="14">
        <v>0</v>
      </c>
      <c r="J25" s="40">
        <v>0</v>
      </c>
      <c r="L25" s="36" t="s">
        <v>124</v>
      </c>
      <c r="M25" s="14">
        <v>-34.853095181043216</v>
      </c>
      <c r="N25" s="14">
        <v>22.283795392077849</v>
      </c>
      <c r="O25" s="14">
        <v>-1.5640556093704712</v>
      </c>
      <c r="P25" s="55">
        <v>0.15224287039163178</v>
      </c>
      <c r="Q25" s="14">
        <v>-85.262542541561771</v>
      </c>
      <c r="R25" s="14">
        <v>15.556352179475333</v>
      </c>
      <c r="S25" s="14">
        <v>-85.262542541561771</v>
      </c>
      <c r="T25" s="40">
        <v>15.556352179475333</v>
      </c>
    </row>
    <row r="26" spans="2:20" ht="19.5" thickBot="1" x14ac:dyDescent="0.45">
      <c r="B26" s="37" t="s">
        <v>94</v>
      </c>
      <c r="C26" s="15">
        <v>-4.2790714715348113</v>
      </c>
      <c r="D26" s="15">
        <v>4.2809431540640297</v>
      </c>
      <c r="E26" s="15">
        <v>-0.99956278734338211</v>
      </c>
      <c r="F26" s="15" t="e">
        <v>#NUM!</v>
      </c>
      <c r="G26" s="15">
        <v>-13.60644533868561</v>
      </c>
      <c r="H26" s="15">
        <v>5.0483023956159876</v>
      </c>
      <c r="I26" s="15">
        <v>-13.60644533868561</v>
      </c>
      <c r="J26" s="41">
        <v>5.0483023956159876</v>
      </c>
      <c r="L26" s="36" t="s">
        <v>125</v>
      </c>
      <c r="M26" s="14">
        <v>-0.38395264917466532</v>
      </c>
      <c r="N26" s="14">
        <v>0.64137417667300856</v>
      </c>
      <c r="O26" s="14">
        <v>-0.598640642450461</v>
      </c>
      <c r="P26" s="55">
        <v>0.56417354676947018</v>
      </c>
      <c r="Q26" s="14">
        <v>-1.8348418369693134</v>
      </c>
      <c r="R26" s="14">
        <v>1.0669365386199825</v>
      </c>
      <c r="S26" s="14">
        <v>-1.8348418369693134</v>
      </c>
      <c r="T26" s="40">
        <v>1.0669365386199825</v>
      </c>
    </row>
    <row r="27" spans="2:20" ht="19.5" thickBot="1" x14ac:dyDescent="0.45">
      <c r="L27" s="36" t="s">
        <v>90</v>
      </c>
      <c r="M27" s="14">
        <v>-0.39235891215713348</v>
      </c>
      <c r="N27" s="14">
        <v>3.1860608979101932</v>
      </c>
      <c r="O27" s="14">
        <v>-0.12314859154590869</v>
      </c>
      <c r="P27" s="55">
        <v>0.90469569112558612</v>
      </c>
      <c r="Q27" s="14">
        <v>-7.5997293934759584</v>
      </c>
      <c r="R27" s="14">
        <v>6.8150115691616913</v>
      </c>
      <c r="S27" s="14">
        <v>-7.5997293934759584</v>
      </c>
      <c r="T27" s="40">
        <v>6.8150115691616913</v>
      </c>
    </row>
    <row r="28" spans="2:20" ht="19.5" thickBot="1" x14ac:dyDescent="0.45">
      <c r="B28" s="30" t="s">
        <v>64</v>
      </c>
      <c r="C28" s="31"/>
      <c r="D28" s="31"/>
      <c r="E28" s="31"/>
      <c r="F28" s="31"/>
      <c r="G28" s="31"/>
      <c r="H28" s="31"/>
      <c r="I28" s="31"/>
      <c r="J28" s="32"/>
      <c r="L28" s="37" t="s">
        <v>95</v>
      </c>
      <c r="M28" s="15">
        <v>-1.4165820383937968</v>
      </c>
      <c r="N28" s="15">
        <v>2.1473194181080282</v>
      </c>
      <c r="O28" s="15">
        <v>-0.65969786630157079</v>
      </c>
      <c r="P28" s="95">
        <v>0.52596736776230435</v>
      </c>
      <c r="Q28" s="15">
        <v>-6.2741560408825467</v>
      </c>
      <c r="R28" s="15">
        <v>3.4409919640949536</v>
      </c>
      <c r="S28" s="15">
        <v>-6.2741560408825467</v>
      </c>
      <c r="T28" s="41">
        <v>3.4409919640949536</v>
      </c>
    </row>
    <row r="29" spans="2:20" ht="19.5" thickBot="1" x14ac:dyDescent="0.45">
      <c r="B29" s="33"/>
      <c r="C29" s="27"/>
      <c r="D29" s="27"/>
      <c r="E29" s="27"/>
      <c r="F29" s="27"/>
      <c r="G29" s="27"/>
      <c r="H29" s="27"/>
      <c r="I29" s="27"/>
      <c r="J29" s="34"/>
    </row>
    <row r="30" spans="2:20" x14ac:dyDescent="0.4">
      <c r="B30" s="35" t="s">
        <v>65</v>
      </c>
      <c r="C30" s="17"/>
      <c r="D30" s="27"/>
      <c r="E30" s="27"/>
      <c r="F30" s="27"/>
      <c r="G30" s="27"/>
      <c r="H30" s="27"/>
      <c r="I30" s="27"/>
      <c r="J30" s="34"/>
    </row>
    <row r="31" spans="2:20" x14ac:dyDescent="0.4">
      <c r="B31" s="36" t="s">
        <v>66</v>
      </c>
      <c r="C31">
        <v>0.63779913030423041</v>
      </c>
      <c r="D31" s="27"/>
      <c r="E31" s="27"/>
      <c r="F31" s="27"/>
      <c r="G31" s="27"/>
      <c r="H31" s="27"/>
      <c r="I31" s="27"/>
      <c r="J31" s="34"/>
    </row>
    <row r="32" spans="2:20" x14ac:dyDescent="0.4">
      <c r="B32" s="36" t="s">
        <v>67</v>
      </c>
      <c r="C32" s="55">
        <v>0.40678773061683271</v>
      </c>
      <c r="D32" s="27"/>
      <c r="E32" s="27"/>
      <c r="F32" s="27"/>
      <c r="G32" s="27"/>
      <c r="H32" s="27"/>
      <c r="I32" s="27"/>
      <c r="J32" s="34"/>
    </row>
    <row r="33" spans="2:22" x14ac:dyDescent="0.4">
      <c r="B33" s="36" t="s">
        <v>68</v>
      </c>
      <c r="C33" s="14">
        <v>0.37383149342887895</v>
      </c>
      <c r="D33" s="27"/>
      <c r="E33" s="27"/>
      <c r="F33" s="27"/>
      <c r="G33" s="27"/>
      <c r="H33" s="27"/>
      <c r="I33" s="27"/>
      <c r="J33" s="34"/>
    </row>
    <row r="34" spans="2:22" x14ac:dyDescent="0.4">
      <c r="B34" s="36" t="s">
        <v>69</v>
      </c>
      <c r="C34" s="14">
        <v>1.9799354569043652</v>
      </c>
      <c r="D34" s="27"/>
      <c r="E34" s="27"/>
      <c r="F34" s="27"/>
      <c r="G34" s="27"/>
      <c r="H34" s="27"/>
      <c r="I34" s="27"/>
      <c r="J34" s="34"/>
    </row>
    <row r="35" spans="2:22" ht="19.5" thickBot="1" x14ac:dyDescent="0.45">
      <c r="B35" s="37" t="s">
        <v>70</v>
      </c>
      <c r="C35" s="15">
        <v>20</v>
      </c>
      <c r="D35" s="27"/>
      <c r="E35" s="27"/>
      <c r="F35" s="27"/>
      <c r="G35" s="27"/>
      <c r="H35" s="27"/>
      <c r="I35" s="27"/>
      <c r="J35" s="34"/>
    </row>
    <row r="36" spans="2:22" x14ac:dyDescent="0.4">
      <c r="B36" s="33"/>
      <c r="C36" s="27"/>
      <c r="D36" s="27"/>
      <c r="E36" s="27"/>
      <c r="F36" s="27"/>
      <c r="G36" s="27"/>
      <c r="H36" s="27"/>
      <c r="I36" s="27"/>
      <c r="J36" s="34"/>
    </row>
    <row r="37" spans="2:22" ht="19.5" thickBot="1" x14ac:dyDescent="0.45">
      <c r="B37" s="33" t="s">
        <v>71</v>
      </c>
      <c r="C37" s="27"/>
      <c r="D37" s="27"/>
      <c r="E37" s="27"/>
      <c r="F37" s="27"/>
      <c r="G37" s="27"/>
      <c r="H37" s="27"/>
      <c r="I37" s="27"/>
      <c r="J37" s="34"/>
    </row>
    <row r="38" spans="2:22" x14ac:dyDescent="0.4">
      <c r="B38" s="38"/>
      <c r="C38" s="16" t="s">
        <v>76</v>
      </c>
      <c r="D38" s="16" t="s">
        <v>77</v>
      </c>
      <c r="E38" s="16" t="s">
        <v>78</v>
      </c>
      <c r="F38" s="16" t="s">
        <v>79</v>
      </c>
      <c r="G38" s="16" t="s">
        <v>80</v>
      </c>
      <c r="H38" s="27"/>
      <c r="I38" s="27"/>
      <c r="J38" s="34"/>
    </row>
    <row r="39" spans="2:22" x14ac:dyDescent="0.4">
      <c r="B39" s="36" t="s">
        <v>72</v>
      </c>
      <c r="C39" s="14">
        <v>1</v>
      </c>
      <c r="D39" s="14">
        <v>48.387400556872251</v>
      </c>
      <c r="E39" s="14">
        <v>48.387400556872251</v>
      </c>
      <c r="F39" s="14">
        <v>12.343269903565414</v>
      </c>
      <c r="G39" s="19">
        <v>2.4823238208026331E-3</v>
      </c>
      <c r="H39" s="27"/>
      <c r="I39" s="27"/>
      <c r="J39" s="34"/>
    </row>
    <row r="40" spans="2:22" x14ac:dyDescent="0.4">
      <c r="B40" s="36" t="s">
        <v>73</v>
      </c>
      <c r="C40" s="14">
        <v>18</v>
      </c>
      <c r="D40" s="14">
        <v>70.562599443127752</v>
      </c>
      <c r="E40" s="14">
        <v>3.9201444135070975</v>
      </c>
      <c r="F40" s="14"/>
      <c r="G40" s="14"/>
      <c r="H40" s="27"/>
      <c r="I40" s="27"/>
      <c r="J40" s="34"/>
    </row>
    <row r="41" spans="2:22" ht="19.5" thickBot="1" x14ac:dyDescent="0.45">
      <c r="B41" s="37" t="s">
        <v>74</v>
      </c>
      <c r="C41" s="15">
        <v>19</v>
      </c>
      <c r="D41" s="15">
        <v>118.95</v>
      </c>
      <c r="E41" s="15"/>
      <c r="F41" s="15"/>
      <c r="G41" s="15"/>
      <c r="H41" s="27"/>
      <c r="I41" s="27"/>
      <c r="J41" s="34"/>
    </row>
    <row r="42" spans="2:22" ht="19.5" thickBot="1" x14ac:dyDescent="0.45">
      <c r="B42" s="33"/>
      <c r="C42" s="27"/>
      <c r="D42" s="27"/>
      <c r="E42" s="27"/>
      <c r="F42" s="27"/>
      <c r="G42" s="27"/>
      <c r="H42" s="27"/>
      <c r="I42" s="27"/>
      <c r="J42" s="34"/>
    </row>
    <row r="43" spans="2:22" x14ac:dyDescent="0.4">
      <c r="B43" s="38"/>
      <c r="C43" s="16" t="s">
        <v>81</v>
      </c>
      <c r="D43" s="16" t="s">
        <v>69</v>
      </c>
      <c r="E43" s="16" t="s">
        <v>82</v>
      </c>
      <c r="F43" s="16" t="s">
        <v>83</v>
      </c>
      <c r="G43" s="16" t="s">
        <v>84</v>
      </c>
      <c r="H43" s="16" t="s">
        <v>85</v>
      </c>
      <c r="I43" s="16" t="s">
        <v>86</v>
      </c>
      <c r="J43" s="39" t="s">
        <v>87</v>
      </c>
    </row>
    <row r="44" spans="2:22" ht="19.5" thickBot="1" x14ac:dyDescent="0.45">
      <c r="B44" s="36" t="s">
        <v>75</v>
      </c>
      <c r="C44" s="14">
        <v>248.84807579943194</v>
      </c>
      <c r="D44" s="14">
        <v>68.825078146511018</v>
      </c>
      <c r="E44" s="14">
        <v>3.6156599091641848</v>
      </c>
      <c r="F44" s="14">
        <v>1.9771040180037395E-3</v>
      </c>
      <c r="G44" s="14">
        <v>104.25195220011514</v>
      </c>
      <c r="H44" s="14">
        <v>393.44419939874876</v>
      </c>
      <c r="I44" s="14">
        <v>104.25195220011514</v>
      </c>
      <c r="J44" s="40">
        <v>393.44419939874876</v>
      </c>
    </row>
    <row r="45" spans="2:22" ht="19.5" thickBot="1" x14ac:dyDescent="0.45">
      <c r="B45" s="37" t="s">
        <v>90</v>
      </c>
      <c r="C45" s="63">
        <v>-3.4731746232075684</v>
      </c>
      <c r="D45" s="15">
        <v>0.98857928617996826</v>
      </c>
      <c r="E45" s="15">
        <v>-3.5132990057160534</v>
      </c>
      <c r="F45" s="18">
        <v>2.4823238208026405E-3</v>
      </c>
      <c r="G45" s="15">
        <v>-5.550102634068816</v>
      </c>
      <c r="H45" s="15">
        <v>-1.3962466123463209</v>
      </c>
      <c r="I45" s="15">
        <v>-5.550102634068816</v>
      </c>
      <c r="J45" s="41">
        <v>-1.3962466123463209</v>
      </c>
      <c r="K45" s="64" t="s">
        <v>98</v>
      </c>
      <c r="L45" s="30" t="s">
        <v>64</v>
      </c>
      <c r="M45" s="31"/>
      <c r="N45" s="31"/>
      <c r="O45" s="31"/>
      <c r="P45" s="31"/>
      <c r="Q45" s="31"/>
      <c r="R45" s="31"/>
      <c r="S45" s="31"/>
      <c r="T45" s="32"/>
      <c r="U45" s="91"/>
      <c r="V45" s="29"/>
    </row>
    <row r="46" spans="2:22" ht="19.5" thickBot="1" x14ac:dyDescent="0.45">
      <c r="K46" s="64" t="s">
        <v>99</v>
      </c>
      <c r="L46" s="33"/>
      <c r="M46" s="27"/>
      <c r="N46" s="27"/>
      <c r="O46" s="27"/>
      <c r="P46" s="27"/>
      <c r="Q46" s="27"/>
      <c r="R46" s="27"/>
      <c r="S46" s="27"/>
      <c r="T46" s="34"/>
      <c r="U46" s="92"/>
      <c r="V46" s="93"/>
    </row>
    <row r="47" spans="2:22" x14ac:dyDescent="0.4">
      <c r="B47" s="30" t="s">
        <v>64</v>
      </c>
      <c r="C47" s="31"/>
      <c r="D47" s="31"/>
      <c r="E47" s="31"/>
      <c r="F47" s="31"/>
      <c r="G47" s="31"/>
      <c r="H47" s="31"/>
      <c r="I47" s="31"/>
      <c r="J47" s="32"/>
      <c r="L47" s="35" t="s">
        <v>65</v>
      </c>
      <c r="M47" s="17"/>
      <c r="N47" s="27"/>
      <c r="O47" s="27"/>
      <c r="P47" s="27"/>
      <c r="Q47" s="27"/>
      <c r="R47" s="27"/>
      <c r="S47" s="27"/>
      <c r="T47" s="34"/>
      <c r="U47" s="92"/>
      <c r="V47" s="93"/>
    </row>
    <row r="48" spans="2:22" ht="19.5" thickBot="1" x14ac:dyDescent="0.45">
      <c r="B48" s="33"/>
      <c r="C48" s="27"/>
      <c r="D48" s="27"/>
      <c r="E48" s="27"/>
      <c r="F48" s="27"/>
      <c r="G48" s="27"/>
      <c r="H48" s="27"/>
      <c r="I48" s="27"/>
      <c r="J48" s="34"/>
      <c r="L48" s="36" t="s">
        <v>66</v>
      </c>
      <c r="M48" s="14">
        <v>0.95242954936095348</v>
      </c>
      <c r="N48" s="27"/>
      <c r="O48" s="27"/>
      <c r="P48" s="27"/>
      <c r="Q48" s="27"/>
      <c r="R48" s="27"/>
      <c r="S48" s="27"/>
      <c r="T48" s="34"/>
      <c r="U48" s="92"/>
      <c r="V48" s="93"/>
    </row>
    <row r="49" spans="2:22" x14ac:dyDescent="0.4">
      <c r="B49" s="35" t="s">
        <v>65</v>
      </c>
      <c r="C49" s="17"/>
      <c r="D49" s="27"/>
      <c r="E49" s="27"/>
      <c r="F49" s="27"/>
      <c r="G49" s="27"/>
      <c r="H49" s="27"/>
      <c r="I49" s="27"/>
      <c r="J49" s="34"/>
      <c r="L49" s="36" t="s">
        <v>67</v>
      </c>
      <c r="M49" s="43">
        <v>0.90712204649590888</v>
      </c>
      <c r="N49" s="27"/>
      <c r="O49" s="27"/>
      <c r="P49" s="27"/>
      <c r="Q49" s="27"/>
      <c r="R49" s="27"/>
      <c r="S49" s="27"/>
      <c r="T49" s="34"/>
      <c r="U49" s="92"/>
      <c r="V49" s="93"/>
    </row>
    <row r="50" spans="2:22" x14ac:dyDescent="0.4">
      <c r="B50" s="36" t="s">
        <v>66</v>
      </c>
      <c r="C50">
        <v>0.88107696700419991</v>
      </c>
      <c r="D50" s="27"/>
      <c r="E50" s="27"/>
      <c r="F50" s="27"/>
      <c r="G50" s="27"/>
      <c r="H50" s="27"/>
      <c r="I50" s="27"/>
      <c r="J50" s="34"/>
      <c r="L50" s="36" t="s">
        <v>68</v>
      </c>
      <c r="M50" s="14">
        <v>0.83957444394747904</v>
      </c>
      <c r="N50" s="27"/>
      <c r="O50" s="27"/>
      <c r="P50" s="27"/>
      <c r="Q50" s="27"/>
      <c r="R50" s="27"/>
      <c r="S50" s="27"/>
      <c r="T50" s="34"/>
      <c r="U50" s="92"/>
      <c r="V50" s="93"/>
    </row>
    <row r="51" spans="2:22" x14ac:dyDescent="0.4">
      <c r="B51" s="36" t="s">
        <v>67</v>
      </c>
      <c r="C51" s="43">
        <v>0.77629662178532</v>
      </c>
      <c r="D51" s="27"/>
      <c r="E51" s="27"/>
      <c r="F51" s="27"/>
      <c r="G51" s="27"/>
      <c r="H51" s="27"/>
      <c r="I51" s="27"/>
      <c r="J51" s="34"/>
      <c r="L51" s="36" t="s">
        <v>69</v>
      </c>
      <c r="M51" s="14">
        <v>0.18403460902432023</v>
      </c>
      <c r="N51" s="27"/>
      <c r="O51" s="27"/>
      <c r="P51" s="27"/>
      <c r="Q51" s="27"/>
      <c r="R51" s="27"/>
      <c r="S51" s="27"/>
      <c r="T51" s="34"/>
      <c r="U51" s="92"/>
      <c r="V51" s="93"/>
    </row>
    <row r="52" spans="2:22" ht="19.5" thickBot="1" x14ac:dyDescent="0.45">
      <c r="B52" s="36" t="s">
        <v>68</v>
      </c>
      <c r="C52" s="14">
        <v>0.59612583184008305</v>
      </c>
      <c r="D52" s="27"/>
      <c r="E52" s="27"/>
      <c r="F52" s="27"/>
      <c r="G52" s="27"/>
      <c r="H52" s="27"/>
      <c r="I52" s="27"/>
      <c r="J52" s="34"/>
      <c r="L52" s="37" t="s">
        <v>70</v>
      </c>
      <c r="M52" s="15">
        <v>20</v>
      </c>
      <c r="N52" s="27"/>
      <c r="O52" s="27"/>
      <c r="P52" s="27"/>
      <c r="Q52" s="27"/>
      <c r="R52" s="27"/>
      <c r="S52" s="27"/>
      <c r="T52" s="34"/>
      <c r="U52" s="92"/>
      <c r="V52" s="93"/>
    </row>
    <row r="53" spans="2:22" x14ac:dyDescent="0.4">
      <c r="B53" s="36" t="s">
        <v>69</v>
      </c>
      <c r="C53" s="14">
        <v>0.26272664614320329</v>
      </c>
      <c r="D53" s="27"/>
      <c r="E53" s="27"/>
      <c r="F53" s="27"/>
      <c r="G53" s="27"/>
      <c r="H53" s="27"/>
      <c r="I53" s="27"/>
      <c r="J53" s="34"/>
      <c r="L53" s="33"/>
      <c r="M53" s="27"/>
      <c r="N53" s="27"/>
      <c r="O53" s="27"/>
      <c r="P53" s="27"/>
      <c r="Q53" s="27"/>
      <c r="R53" s="27"/>
      <c r="S53" s="27"/>
      <c r="T53" s="34"/>
      <c r="U53" s="92"/>
      <c r="V53" s="93"/>
    </row>
    <row r="54" spans="2:22" ht="19.5" thickBot="1" x14ac:dyDescent="0.45">
      <c r="B54" s="37" t="s">
        <v>70</v>
      </c>
      <c r="C54" s="15">
        <v>20</v>
      </c>
      <c r="D54" s="27"/>
      <c r="E54" s="27"/>
      <c r="F54" s="27"/>
      <c r="G54" s="27"/>
      <c r="H54" s="27"/>
      <c r="I54" s="27"/>
      <c r="J54" s="34"/>
      <c r="L54" s="33" t="s">
        <v>71</v>
      </c>
      <c r="M54" s="27"/>
      <c r="N54" s="27"/>
      <c r="O54" s="27"/>
      <c r="P54" s="27"/>
      <c r="Q54" s="27"/>
      <c r="R54" s="27"/>
      <c r="S54" s="27"/>
      <c r="T54" s="34"/>
      <c r="U54" s="92"/>
      <c r="V54" s="93"/>
    </row>
    <row r="55" spans="2:22" x14ac:dyDescent="0.4">
      <c r="B55" s="33"/>
      <c r="C55" s="27"/>
      <c r="D55" s="27"/>
      <c r="E55" s="27"/>
      <c r="F55" s="27"/>
      <c r="G55" s="27"/>
      <c r="H55" s="27"/>
      <c r="I55" s="27"/>
      <c r="J55" s="34"/>
      <c r="L55" s="38"/>
      <c r="M55" s="16" t="s">
        <v>76</v>
      </c>
      <c r="N55" s="16" t="s">
        <v>77</v>
      </c>
      <c r="O55" s="16" t="s">
        <v>78</v>
      </c>
      <c r="P55" s="16" t="s">
        <v>79</v>
      </c>
      <c r="Q55" s="16" t="s">
        <v>80</v>
      </c>
      <c r="R55" s="27"/>
      <c r="S55" s="27"/>
      <c r="T55" s="34"/>
      <c r="U55" s="92"/>
      <c r="V55" s="93"/>
    </row>
    <row r="56" spans="2:22" ht="19.5" thickBot="1" x14ac:dyDescent="0.45">
      <c r="B56" s="33" t="s">
        <v>71</v>
      </c>
      <c r="C56" s="27"/>
      <c r="D56" s="27"/>
      <c r="E56" s="27"/>
      <c r="F56" s="27"/>
      <c r="G56" s="27"/>
      <c r="H56" s="27"/>
      <c r="I56" s="27"/>
      <c r="J56" s="34"/>
      <c r="L56" s="36" t="s">
        <v>72</v>
      </c>
      <c r="M56" s="14">
        <v>8</v>
      </c>
      <c r="N56" s="14">
        <v>3.6386876394939485</v>
      </c>
      <c r="O56" s="14">
        <v>0.45483595493674356</v>
      </c>
      <c r="P56" s="14">
        <v>13.429374430358587</v>
      </c>
      <c r="Q56" s="43">
        <v>1.1385520652477452E-4</v>
      </c>
      <c r="R56" s="27"/>
      <c r="S56" s="27"/>
      <c r="T56" s="34"/>
      <c r="U56" s="92"/>
      <c r="V56" s="93"/>
    </row>
    <row r="57" spans="2:22" x14ac:dyDescent="0.4">
      <c r="B57" s="38"/>
      <c r="C57" s="16" t="s">
        <v>76</v>
      </c>
      <c r="D57" s="16" t="s">
        <v>77</v>
      </c>
      <c r="E57" s="16" t="s">
        <v>78</v>
      </c>
      <c r="F57" s="16" t="s">
        <v>79</v>
      </c>
      <c r="G57" s="16" t="s">
        <v>80</v>
      </c>
      <c r="H57" s="27"/>
      <c r="I57" s="27"/>
      <c r="J57" s="34"/>
      <c r="L57" s="36" t="s">
        <v>73</v>
      </c>
      <c r="M57" s="14">
        <v>11</v>
      </c>
      <c r="N57" s="14">
        <v>0.37255611050607851</v>
      </c>
      <c r="O57" s="14">
        <v>3.386873731873441E-2</v>
      </c>
      <c r="P57" s="14"/>
      <c r="Q57" s="14"/>
      <c r="R57" s="27"/>
      <c r="S57" s="27"/>
      <c r="T57" s="34"/>
      <c r="U57" s="92"/>
      <c r="V57" s="93"/>
    </row>
    <row r="58" spans="2:22" ht="19.5" thickBot="1" x14ac:dyDescent="0.45">
      <c r="B58" s="36" t="s">
        <v>72</v>
      </c>
      <c r="C58" s="14">
        <v>7</v>
      </c>
      <c r="D58" s="14">
        <v>3.1139149722824997</v>
      </c>
      <c r="E58" s="14">
        <v>0.4448449960403571</v>
      </c>
      <c r="F58" s="14">
        <v>7.5187778892371586</v>
      </c>
      <c r="G58" s="19">
        <v>1.325999178020301E-3</v>
      </c>
      <c r="H58" s="27"/>
      <c r="I58" s="27"/>
      <c r="J58" s="34"/>
      <c r="L58" s="37" t="s">
        <v>74</v>
      </c>
      <c r="M58" s="15">
        <v>19</v>
      </c>
      <c r="N58" s="15">
        <v>4.0112437500000269</v>
      </c>
      <c r="O58" s="15"/>
      <c r="P58" s="15"/>
      <c r="Q58" s="15"/>
      <c r="R58" s="27"/>
      <c r="S58" s="27"/>
      <c r="T58" s="34"/>
      <c r="U58" s="92"/>
      <c r="V58" s="93"/>
    </row>
    <row r="59" spans="2:22" ht="19.5" thickBot="1" x14ac:dyDescent="0.45">
      <c r="B59" s="36" t="s">
        <v>73</v>
      </c>
      <c r="C59" s="14">
        <v>13</v>
      </c>
      <c r="D59" s="14">
        <v>0.89732877771752728</v>
      </c>
      <c r="E59" s="14">
        <v>6.9025290593655947E-2</v>
      </c>
      <c r="F59" s="14"/>
      <c r="G59" s="14"/>
      <c r="H59" s="27"/>
      <c r="I59" s="27"/>
      <c r="J59" s="34"/>
      <c r="L59" s="33"/>
      <c r="M59" s="27"/>
      <c r="N59" s="27"/>
      <c r="O59" s="27"/>
      <c r="P59" s="27"/>
      <c r="Q59" s="27"/>
      <c r="R59" s="27"/>
      <c r="S59" s="27"/>
      <c r="T59" s="34"/>
      <c r="U59" s="92" t="s">
        <v>127</v>
      </c>
      <c r="V59" s="93"/>
    </row>
    <row r="60" spans="2:22" ht="19.5" thickBot="1" x14ac:dyDescent="0.45">
      <c r="B60" s="37" t="s">
        <v>74</v>
      </c>
      <c r="C60" s="15">
        <v>20</v>
      </c>
      <c r="D60" s="15">
        <v>4.0112437500000269</v>
      </c>
      <c r="E60" s="15"/>
      <c r="F60" s="15"/>
      <c r="G60" s="15"/>
      <c r="H60" s="27"/>
      <c r="I60" s="27"/>
      <c r="J60" s="34"/>
      <c r="L60" s="38"/>
      <c r="M60" s="16" t="s">
        <v>81</v>
      </c>
      <c r="N60" s="16" t="s">
        <v>69</v>
      </c>
      <c r="O60" s="16" t="s">
        <v>82</v>
      </c>
      <c r="P60" s="16" t="s">
        <v>83</v>
      </c>
      <c r="Q60" s="16" t="s">
        <v>84</v>
      </c>
      <c r="R60" s="16" t="s">
        <v>85</v>
      </c>
      <c r="S60" s="16" t="s">
        <v>86</v>
      </c>
      <c r="T60" s="39" t="s">
        <v>87</v>
      </c>
      <c r="U60" s="28" t="s">
        <v>126</v>
      </c>
      <c r="V60" s="102" t="s">
        <v>130</v>
      </c>
    </row>
    <row r="61" spans="2:22" ht="19.5" thickBot="1" x14ac:dyDescent="0.45">
      <c r="B61" s="33"/>
      <c r="C61" s="27"/>
      <c r="D61" s="27"/>
      <c r="E61" s="27"/>
      <c r="F61" s="27"/>
      <c r="G61" s="27"/>
      <c r="H61" s="27"/>
      <c r="I61" s="27"/>
      <c r="J61" s="34"/>
      <c r="L61" s="36" t="s">
        <v>75</v>
      </c>
      <c r="M61" s="14">
        <v>98.104481107844023</v>
      </c>
      <c r="N61" s="14">
        <v>6.8799634612695995</v>
      </c>
      <c r="O61" s="14">
        <v>14.259447984007204</v>
      </c>
      <c r="P61" s="14">
        <v>1.9396284416776158E-8</v>
      </c>
      <c r="Q61" s="14">
        <v>82.961783627616938</v>
      </c>
      <c r="R61" s="14">
        <v>113.24717858807111</v>
      </c>
      <c r="S61" s="14">
        <v>82.961783627616938</v>
      </c>
      <c r="T61" s="40">
        <v>113.24717858807111</v>
      </c>
      <c r="U61" s="103"/>
      <c r="V61" s="103"/>
    </row>
    <row r="62" spans="2:22" x14ac:dyDescent="0.4">
      <c r="B62" s="38"/>
      <c r="C62" s="16" t="s">
        <v>81</v>
      </c>
      <c r="D62" s="16" t="s">
        <v>69</v>
      </c>
      <c r="E62" s="16" t="s">
        <v>82</v>
      </c>
      <c r="F62" s="16" t="s">
        <v>83</v>
      </c>
      <c r="G62" s="16" t="s">
        <v>84</v>
      </c>
      <c r="H62" s="16" t="s">
        <v>85</v>
      </c>
      <c r="I62" s="16" t="s">
        <v>86</v>
      </c>
      <c r="J62" s="39" t="s">
        <v>87</v>
      </c>
      <c r="L62" s="36" t="s">
        <v>88</v>
      </c>
      <c r="M62" s="14">
        <v>-15.656619650880982</v>
      </c>
      <c r="N62" s="14">
        <v>4.523121232513966</v>
      </c>
      <c r="O62" s="14">
        <v>-3.4614636323110402</v>
      </c>
      <c r="P62" s="14">
        <v>5.3194142882969217E-3</v>
      </c>
      <c r="Q62" s="14">
        <v>-25.611942360939622</v>
      </c>
      <c r="R62" s="14">
        <v>-5.701296940822342</v>
      </c>
      <c r="S62" s="14">
        <v>-25.611942360939622</v>
      </c>
      <c r="T62" s="40">
        <v>-5.701296940822342</v>
      </c>
      <c r="U62" s="96">
        <f>1/(1 - V62)</f>
        <v>5.0805182795318373</v>
      </c>
      <c r="V62" s="101">
        <v>0.80316968762247054</v>
      </c>
    </row>
    <row r="63" spans="2:22" x14ac:dyDescent="0.4">
      <c r="B63" s="36" t="s">
        <v>75</v>
      </c>
      <c r="C63" s="14">
        <v>81.411202400927195</v>
      </c>
      <c r="D63" s="14">
        <v>4.1668953055594011</v>
      </c>
      <c r="E63" s="14">
        <v>19.537616482062734</v>
      </c>
      <c r="F63" s="14">
        <v>5.1012789676204474E-11</v>
      </c>
      <c r="G63" s="14">
        <v>72.409172388034719</v>
      </c>
      <c r="H63" s="14">
        <v>90.413232413819671</v>
      </c>
      <c r="I63" s="14">
        <v>72.409172388034719</v>
      </c>
      <c r="J63" s="40">
        <v>90.413232413819671</v>
      </c>
      <c r="L63" s="36" t="s">
        <v>89</v>
      </c>
      <c r="M63" s="14">
        <v>-13.120033651192506</v>
      </c>
      <c r="N63" s="14">
        <v>3.2581796008799238</v>
      </c>
      <c r="O63" s="14">
        <v>-4.026798782869192</v>
      </c>
      <c r="P63" s="14">
        <v>1.9928527214346371E-3</v>
      </c>
      <c r="Q63" s="14">
        <v>-20.291238601642515</v>
      </c>
      <c r="R63" s="14">
        <v>-5.9488287007424958</v>
      </c>
      <c r="S63" s="14">
        <v>-20.291238601642515</v>
      </c>
      <c r="T63" s="40">
        <v>-5.9488287007424958</v>
      </c>
      <c r="U63" s="96">
        <f>1/(1 - V63)</f>
        <v>4.9075725529398593</v>
      </c>
      <c r="V63" s="101">
        <v>0.79623327231281493</v>
      </c>
    </row>
    <row r="64" spans="2:22" x14ac:dyDescent="0.4">
      <c r="B64" s="36" t="s">
        <v>88</v>
      </c>
      <c r="C64" s="14">
        <v>-6.0347091048454926</v>
      </c>
      <c r="D64" s="14">
        <v>4.7761465531762273</v>
      </c>
      <c r="E64" s="14">
        <v>-1.26351003631417</v>
      </c>
      <c r="F64" s="14">
        <v>0.22859532388346626</v>
      </c>
      <c r="G64" s="14">
        <v>-16.352946417000215</v>
      </c>
      <c r="H64" s="14">
        <v>4.2835282073092307</v>
      </c>
      <c r="I64" s="14">
        <v>-16.352946417000215</v>
      </c>
      <c r="J64" s="40">
        <v>4.2835282073092307</v>
      </c>
      <c r="L64" s="36" t="s">
        <v>91</v>
      </c>
      <c r="M64" s="14">
        <v>-5.5016190711704418</v>
      </c>
      <c r="N64" s="14">
        <v>1.4258908515107103</v>
      </c>
      <c r="O64" s="14">
        <v>-3.8583732165344617</v>
      </c>
      <c r="P64" s="14">
        <v>2.6607656754442824E-3</v>
      </c>
      <c r="Q64" s="14">
        <v>-8.6399836752559445</v>
      </c>
      <c r="R64" s="14">
        <v>-2.3632544670849387</v>
      </c>
      <c r="S64" s="14">
        <v>-8.6399836752559445</v>
      </c>
      <c r="T64" s="40">
        <v>-2.3632544670849387</v>
      </c>
      <c r="U64" s="96">
        <f t="shared" ref="U64:U69" si="0">1/(1 - V64)</f>
        <v>3.5590111901723436</v>
      </c>
      <c r="V64" s="101">
        <v>0.71902308069124798</v>
      </c>
    </row>
    <row r="65" spans="2:22" x14ac:dyDescent="0.4">
      <c r="B65" s="36" t="s">
        <v>89</v>
      </c>
      <c r="C65" s="14">
        <v>-6.8391864185928544</v>
      </c>
      <c r="D65" s="14">
        <v>2.8027185932923371</v>
      </c>
      <c r="E65" s="14">
        <v>-2.440197326610269</v>
      </c>
      <c r="F65" s="19">
        <v>2.975587749555085E-2</v>
      </c>
      <c r="G65" s="14">
        <v>-12.894091820427109</v>
      </c>
      <c r="H65" s="14">
        <v>-0.78428101675859985</v>
      </c>
      <c r="I65" s="14">
        <v>-12.894091820427109</v>
      </c>
      <c r="J65" s="40">
        <v>-0.78428101675859985</v>
      </c>
      <c r="L65" s="97" t="s">
        <v>121</v>
      </c>
      <c r="M65" s="14">
        <v>-1.1370732491702257E-2</v>
      </c>
      <c r="N65" s="14">
        <v>1.2018380184736069E-2</v>
      </c>
      <c r="O65" s="14">
        <v>-0.94611189835246212</v>
      </c>
      <c r="P65" s="19">
        <v>0.36441131939060489</v>
      </c>
      <c r="Q65" s="14">
        <v>-3.7823008926645751E-2</v>
      </c>
      <c r="R65" s="14">
        <v>1.5081543943241234E-2</v>
      </c>
      <c r="S65" s="14">
        <v>-3.7823008926645751E-2</v>
      </c>
      <c r="T65" s="40">
        <v>1.5081543943241234E-2</v>
      </c>
      <c r="U65" s="96">
        <f t="shared" si="0"/>
        <v>3.7904098030198341</v>
      </c>
      <c r="V65" s="101">
        <v>0.73617628384052403</v>
      </c>
    </row>
    <row r="66" spans="2:22" x14ac:dyDescent="0.4">
      <c r="B66" s="36" t="s">
        <v>91</v>
      </c>
      <c r="C66" s="14">
        <v>-3.7343764445657137</v>
      </c>
      <c r="D66" s="14">
        <v>1.2848979126675717</v>
      </c>
      <c r="E66" s="14">
        <v>-2.9063604257966213</v>
      </c>
      <c r="F66" s="19">
        <v>1.2257342392868607E-2</v>
      </c>
      <c r="G66" s="14">
        <v>-6.510229621847202</v>
      </c>
      <c r="H66" s="14">
        <v>-0.95852326728422499</v>
      </c>
      <c r="I66" s="14">
        <v>-6.510229621847202</v>
      </c>
      <c r="J66" s="40">
        <v>-0.95852326728422499</v>
      </c>
      <c r="L66" s="97" t="s">
        <v>122</v>
      </c>
      <c r="M66" s="14">
        <v>-3.0624682766952427</v>
      </c>
      <c r="N66" s="14">
        <v>2.2174143853411832</v>
      </c>
      <c r="O66" s="14">
        <v>-1.3810987684307077</v>
      </c>
      <c r="P66" s="19">
        <v>0.19466027378749787</v>
      </c>
      <c r="Q66" s="14">
        <v>-7.9429644326049083</v>
      </c>
      <c r="R66" s="14">
        <v>1.8180278792144229</v>
      </c>
      <c r="S66" s="14">
        <v>-7.9429644326049083</v>
      </c>
      <c r="T66" s="40">
        <v>1.8180278792144229</v>
      </c>
      <c r="U66" s="96">
        <f t="shared" si="0"/>
        <v>3.2102908780784736</v>
      </c>
      <c r="V66" s="101">
        <v>0.68850174704463163</v>
      </c>
    </row>
    <row r="67" spans="2:22" x14ac:dyDescent="0.4">
      <c r="B67" s="36" t="s">
        <v>95</v>
      </c>
      <c r="C67" s="14">
        <v>-0.4307948461080659</v>
      </c>
      <c r="D67" s="14">
        <v>0.28887951913582449</v>
      </c>
      <c r="E67" s="14">
        <v>-1.491261296047492</v>
      </c>
      <c r="F67" s="19">
        <v>0.15975526279600824</v>
      </c>
      <c r="G67" s="14">
        <v>-1.0548811047431446</v>
      </c>
      <c r="H67" s="14">
        <v>0.19329141252701282</v>
      </c>
      <c r="I67" s="14">
        <v>-1.0548811047431446</v>
      </c>
      <c r="J67" s="40">
        <v>0.19329141252701282</v>
      </c>
      <c r="L67" s="36" t="s">
        <v>123</v>
      </c>
      <c r="M67" s="14">
        <v>36.814791779677371</v>
      </c>
      <c r="N67" s="14">
        <v>9.7234514954691491</v>
      </c>
      <c r="O67" s="14">
        <v>3.7861855737987704</v>
      </c>
      <c r="P67" s="14">
        <v>3.0145769729523941E-3</v>
      </c>
      <c r="Q67" s="14">
        <v>15.413619333278927</v>
      </c>
      <c r="R67" s="14">
        <v>58.215964226075812</v>
      </c>
      <c r="S67" s="14">
        <v>15.413619333278927</v>
      </c>
      <c r="T67" s="40">
        <v>58.215964226075812</v>
      </c>
      <c r="U67" s="96">
        <f t="shared" si="0"/>
        <v>1.5812104608819268</v>
      </c>
      <c r="V67" s="101">
        <v>0.36757311898743339</v>
      </c>
    </row>
    <row r="68" spans="2:22" x14ac:dyDescent="0.4">
      <c r="B68" s="36" t="s">
        <v>92</v>
      </c>
      <c r="C68" s="14">
        <v>0.16174682096747434</v>
      </c>
      <c r="D68" s="14">
        <v>0.31279440745269071</v>
      </c>
      <c r="E68" s="14">
        <v>0.51710266268727356</v>
      </c>
      <c r="F68" s="14">
        <v>0.61376940953158965</v>
      </c>
      <c r="G68" s="14">
        <v>-0.5140044128101704</v>
      </c>
      <c r="H68" s="14">
        <v>0.83749805474511918</v>
      </c>
      <c r="I68" s="14">
        <v>-0.5140044128101704</v>
      </c>
      <c r="J68" s="40">
        <v>0.83749805474511918</v>
      </c>
      <c r="L68" s="36" t="s">
        <v>124</v>
      </c>
      <c r="M68" s="14">
        <v>3.9731993714828242</v>
      </c>
      <c r="N68" s="14">
        <v>1.8288418584659563</v>
      </c>
      <c r="O68" s="14">
        <v>2.1725221090551634</v>
      </c>
      <c r="P68" s="14">
        <v>5.2545672802902489E-2</v>
      </c>
      <c r="Q68" s="14">
        <v>-5.2054419155157738E-2</v>
      </c>
      <c r="R68" s="14">
        <v>7.9984531621208061</v>
      </c>
      <c r="S68" s="14">
        <v>-5.2054419155157738E-2</v>
      </c>
      <c r="T68" s="40">
        <v>7.9984531621208061</v>
      </c>
      <c r="U68" s="96">
        <f t="shared" si="0"/>
        <v>5.8647625336820326</v>
      </c>
      <c r="V68" s="101">
        <v>0.82949011247141202</v>
      </c>
    </row>
    <row r="69" spans="2:22" ht="19.5" thickBot="1" x14ac:dyDescent="0.45">
      <c r="B69" s="36" t="s">
        <v>93</v>
      </c>
      <c r="C69" s="14">
        <v>0</v>
      </c>
      <c r="D69" s="14">
        <v>0</v>
      </c>
      <c r="E69" s="14">
        <v>65535</v>
      </c>
      <c r="F69" s="14" t="e">
        <v>#NUM!</v>
      </c>
      <c r="G69" s="14">
        <v>0</v>
      </c>
      <c r="H69" s="14">
        <v>0</v>
      </c>
      <c r="I69" s="14">
        <v>0</v>
      </c>
      <c r="J69" s="40">
        <v>0</v>
      </c>
      <c r="L69" s="111" t="s">
        <v>125</v>
      </c>
      <c r="M69" s="15">
        <v>-8.0089615590941604E-2</v>
      </c>
      <c r="N69" s="15">
        <v>5.6074578794494997E-2</v>
      </c>
      <c r="O69" s="15">
        <v>-1.4282695886929111</v>
      </c>
      <c r="P69" s="18">
        <v>0.18098661831265178</v>
      </c>
      <c r="Q69" s="15">
        <v>-0.20350893137601436</v>
      </c>
      <c r="R69" s="15">
        <v>4.3329700194131154E-2</v>
      </c>
      <c r="S69" s="15">
        <v>-0.20350893137601436</v>
      </c>
      <c r="T69" s="41">
        <v>4.3329700194131154E-2</v>
      </c>
      <c r="U69" s="107">
        <f t="shared" si="0"/>
        <v>4.7779823592179191</v>
      </c>
      <c r="V69" s="141">
        <v>0.79070663622883608</v>
      </c>
    </row>
    <row r="70" spans="2:22" ht="19.5" thickBot="1" x14ac:dyDescent="0.45">
      <c r="B70" s="37" t="s">
        <v>94</v>
      </c>
      <c r="C70" s="15">
        <v>0.34436523445757022</v>
      </c>
      <c r="D70" s="15">
        <v>0.4926021595679857</v>
      </c>
      <c r="E70" s="15">
        <v>0.69907374088570806</v>
      </c>
      <c r="F70" s="15" t="e">
        <v>#NUM!</v>
      </c>
      <c r="G70" s="15">
        <v>-0.71983703117898923</v>
      </c>
      <c r="H70" s="15">
        <v>1.4085675000941298</v>
      </c>
      <c r="I70" s="15">
        <v>-0.71983703117898923</v>
      </c>
      <c r="J70" s="41">
        <v>1.4085675000941298</v>
      </c>
    </row>
    <row r="71" spans="2:22" ht="19.5" thickBot="1" x14ac:dyDescent="0.45">
      <c r="B71" s="27"/>
      <c r="C71" s="27"/>
      <c r="D71" s="27"/>
      <c r="E71" s="27"/>
      <c r="F71" s="27"/>
      <c r="G71" s="27"/>
      <c r="H71" s="27"/>
      <c r="I71" s="27"/>
      <c r="J71" s="27"/>
      <c r="L71" s="38"/>
      <c r="M71" s="16" t="s">
        <v>88</v>
      </c>
      <c r="N71" s="16" t="s">
        <v>89</v>
      </c>
      <c r="O71" s="16" t="s">
        <v>91</v>
      </c>
      <c r="P71" s="16" t="s">
        <v>121</v>
      </c>
      <c r="Q71" s="16" t="s">
        <v>122</v>
      </c>
      <c r="R71" s="16" t="s">
        <v>123</v>
      </c>
      <c r="S71" s="16" t="s">
        <v>124</v>
      </c>
      <c r="T71" s="39" t="s">
        <v>125</v>
      </c>
    </row>
    <row r="72" spans="2:22" x14ac:dyDescent="0.4">
      <c r="B72" s="30" t="s">
        <v>64</v>
      </c>
      <c r="C72" s="31"/>
      <c r="D72" s="31"/>
      <c r="E72" s="31"/>
      <c r="F72" s="31"/>
      <c r="G72" s="31"/>
      <c r="H72" s="31"/>
      <c r="I72" s="31"/>
      <c r="J72" s="32"/>
      <c r="L72" s="36" t="s">
        <v>88</v>
      </c>
      <c r="M72" s="14">
        <v>1</v>
      </c>
      <c r="N72" s="14"/>
      <c r="O72" s="14"/>
      <c r="P72" s="14"/>
      <c r="Q72" s="14"/>
      <c r="R72" s="14"/>
      <c r="S72" s="14"/>
      <c r="T72" s="40"/>
    </row>
    <row r="73" spans="2:22" x14ac:dyDescent="0.4">
      <c r="B73" s="33"/>
      <c r="C73" s="27"/>
      <c r="D73" s="27"/>
      <c r="E73" s="27"/>
      <c r="F73" s="27"/>
      <c r="G73" s="27"/>
      <c r="H73" s="27"/>
      <c r="I73" s="27"/>
      <c r="J73" s="34"/>
      <c r="L73" s="33" t="s">
        <v>89</v>
      </c>
      <c r="M73" s="27">
        <v>-0.26152429446299552</v>
      </c>
      <c r="N73" s="27">
        <v>1</v>
      </c>
      <c r="O73" s="27"/>
      <c r="P73" s="27"/>
      <c r="Q73" s="27"/>
      <c r="R73" s="27"/>
      <c r="S73" s="27"/>
      <c r="T73" s="40"/>
    </row>
    <row r="74" spans="2:22" x14ac:dyDescent="0.4">
      <c r="B74" s="65" t="s">
        <v>65</v>
      </c>
      <c r="C74" s="24"/>
      <c r="D74" s="27"/>
      <c r="E74" s="27"/>
      <c r="F74" s="27"/>
      <c r="G74" s="27"/>
      <c r="H74" s="27"/>
      <c r="I74" s="27"/>
      <c r="J74" s="34"/>
      <c r="L74" s="33" t="s">
        <v>91</v>
      </c>
      <c r="M74" s="27">
        <v>-4.8657247988529086E-2</v>
      </c>
      <c r="N74" s="27">
        <v>0.25673428653973779</v>
      </c>
      <c r="O74" s="27">
        <v>1</v>
      </c>
      <c r="P74" s="27"/>
      <c r="Q74" s="27"/>
      <c r="R74" s="27"/>
      <c r="S74" s="27"/>
      <c r="T74" s="40"/>
    </row>
    <row r="75" spans="2:22" x14ac:dyDescent="0.4">
      <c r="B75" s="36" t="s">
        <v>66</v>
      </c>
      <c r="C75" s="27">
        <v>0.87561605588594471</v>
      </c>
      <c r="D75" s="27"/>
      <c r="E75" s="27"/>
      <c r="F75" s="27"/>
      <c r="G75" s="27"/>
      <c r="H75" s="27"/>
      <c r="I75" s="27"/>
      <c r="J75" s="34"/>
      <c r="L75" s="33" t="s">
        <v>121</v>
      </c>
      <c r="M75" s="27">
        <v>0.12782377459359018</v>
      </c>
      <c r="N75" s="27">
        <v>-0.28801127088889311</v>
      </c>
      <c r="O75" s="27">
        <v>0.35364489709312774</v>
      </c>
      <c r="P75" s="27">
        <v>1</v>
      </c>
      <c r="Q75" s="27"/>
      <c r="R75" s="27"/>
      <c r="S75" s="27"/>
      <c r="T75" s="40"/>
    </row>
    <row r="76" spans="2:22" x14ac:dyDescent="0.4">
      <c r="B76" s="36" t="s">
        <v>67</v>
      </c>
      <c r="C76" s="43">
        <v>0.7667034773252579</v>
      </c>
      <c r="D76" s="27"/>
      <c r="E76" s="27"/>
      <c r="F76" s="27"/>
      <c r="G76" s="27"/>
      <c r="H76" s="27"/>
      <c r="I76" s="27"/>
      <c r="J76" s="34"/>
      <c r="L76" s="33" t="s">
        <v>122</v>
      </c>
      <c r="M76" s="109">
        <v>0.43610630021404806</v>
      </c>
      <c r="N76" s="27">
        <v>-3.3311440550701836E-2</v>
      </c>
      <c r="O76" s="27">
        <v>-6.6303164430159517E-2</v>
      </c>
      <c r="P76" s="109">
        <v>-0.56982356182340665</v>
      </c>
      <c r="Q76" s="27">
        <v>1</v>
      </c>
      <c r="R76" s="27"/>
      <c r="S76" s="27"/>
      <c r="T76" s="40"/>
    </row>
    <row r="77" spans="2:22" x14ac:dyDescent="0.4">
      <c r="B77" s="36" t="s">
        <v>68</v>
      </c>
      <c r="C77" s="14">
        <v>0.70449107127866006</v>
      </c>
      <c r="D77" s="27"/>
      <c r="E77" s="27"/>
      <c r="F77" s="27"/>
      <c r="G77" s="27"/>
      <c r="H77" s="27"/>
      <c r="I77" s="27"/>
      <c r="J77" s="34"/>
      <c r="L77" s="33" t="s">
        <v>123</v>
      </c>
      <c r="M77" s="27">
        <v>0.34385688544900461</v>
      </c>
      <c r="N77" s="27">
        <v>-0.40852930417108529</v>
      </c>
      <c r="O77" s="27">
        <v>-9.3451606786209493E-2</v>
      </c>
      <c r="P77" s="27">
        <v>3.959524548885706E-2</v>
      </c>
      <c r="Q77" s="27">
        <v>0.16793646362891285</v>
      </c>
      <c r="R77" s="27">
        <v>1</v>
      </c>
      <c r="S77" s="27"/>
      <c r="T77" s="40"/>
    </row>
    <row r="78" spans="2:22" x14ac:dyDescent="0.4">
      <c r="B78" s="36" t="s">
        <v>69</v>
      </c>
      <c r="C78" s="14">
        <v>0.24977446072751297</v>
      </c>
      <c r="D78" s="27"/>
      <c r="E78" s="27"/>
      <c r="F78" s="27"/>
      <c r="G78" s="27"/>
      <c r="H78" s="27"/>
      <c r="I78" s="27"/>
      <c r="J78" s="34"/>
      <c r="L78" s="33" t="s">
        <v>124</v>
      </c>
      <c r="M78" s="27">
        <v>-0.23248891046452297</v>
      </c>
      <c r="N78" s="109">
        <v>0.69930492852238679</v>
      </c>
      <c r="O78" s="109">
        <v>0.51321563226518596</v>
      </c>
      <c r="P78" s="27">
        <v>-0.37079607486626126</v>
      </c>
      <c r="Q78" s="27">
        <v>0.26289915640263722</v>
      </c>
      <c r="R78" s="109">
        <v>-0.41674393460304598</v>
      </c>
      <c r="S78" s="27">
        <v>1</v>
      </c>
      <c r="T78" s="40"/>
    </row>
    <row r="79" spans="2:22" ht="19.5" thickBot="1" x14ac:dyDescent="0.45">
      <c r="B79" s="36" t="s">
        <v>70</v>
      </c>
      <c r="C79" s="14">
        <v>20</v>
      </c>
      <c r="D79" s="27"/>
      <c r="E79" s="27"/>
      <c r="F79" s="27"/>
      <c r="G79" s="27"/>
      <c r="H79" s="27"/>
      <c r="I79" s="27"/>
      <c r="J79" s="34"/>
      <c r="L79" s="42" t="s">
        <v>125</v>
      </c>
      <c r="M79" s="110">
        <v>-0.613096619727586</v>
      </c>
      <c r="N79" s="108">
        <v>-0.37648943356580261</v>
      </c>
      <c r="O79" s="108">
        <v>-0.28431667425242968</v>
      </c>
      <c r="P79" s="108">
        <v>-0.15861961982332939</v>
      </c>
      <c r="Q79" s="108">
        <v>-0.12291262180095087</v>
      </c>
      <c r="R79" s="108">
        <v>-3.1334844758349515E-3</v>
      </c>
      <c r="S79" s="108">
        <v>-0.1312620642779965</v>
      </c>
      <c r="T79" s="41">
        <v>1</v>
      </c>
    </row>
    <row r="80" spans="2:22" x14ac:dyDescent="0.4">
      <c r="B80" s="33"/>
      <c r="C80" s="27"/>
      <c r="D80" s="27"/>
      <c r="E80" s="27"/>
      <c r="F80" s="27"/>
      <c r="G80" s="27"/>
      <c r="H80" s="27"/>
      <c r="I80" s="27"/>
      <c r="J80" s="34"/>
    </row>
    <row r="81" spans="2:22" x14ac:dyDescent="0.4">
      <c r="B81" s="33" t="s">
        <v>71</v>
      </c>
      <c r="C81" s="27"/>
      <c r="D81" s="27"/>
      <c r="E81" s="27"/>
      <c r="F81" s="27"/>
      <c r="G81" s="27"/>
      <c r="H81" s="27"/>
      <c r="I81" s="27"/>
      <c r="J81" s="34"/>
    </row>
    <row r="82" spans="2:22" x14ac:dyDescent="0.4">
      <c r="B82" s="66"/>
      <c r="C82" s="25" t="s">
        <v>76</v>
      </c>
      <c r="D82" s="25" t="s">
        <v>77</v>
      </c>
      <c r="E82" s="25" t="s">
        <v>78</v>
      </c>
      <c r="F82" s="25" t="s">
        <v>79</v>
      </c>
      <c r="G82" s="25" t="s">
        <v>80</v>
      </c>
      <c r="H82" s="27"/>
      <c r="I82" s="27"/>
      <c r="J82" s="34"/>
    </row>
    <row r="83" spans="2:22" x14ac:dyDescent="0.4">
      <c r="B83" s="36" t="s">
        <v>72</v>
      </c>
      <c r="C83" s="14">
        <v>4</v>
      </c>
      <c r="D83" s="14">
        <v>3.0754345315242282</v>
      </c>
      <c r="E83" s="14">
        <v>0.76885863288105705</v>
      </c>
      <c r="F83" s="14">
        <v>12.323964399495933</v>
      </c>
      <c r="G83" s="19">
        <v>1.2264039128945145E-4</v>
      </c>
      <c r="H83" s="27"/>
      <c r="I83" s="27"/>
      <c r="J83" s="34"/>
    </row>
    <row r="84" spans="2:22" x14ac:dyDescent="0.4">
      <c r="B84" s="36" t="s">
        <v>73</v>
      </c>
      <c r="C84" s="14">
        <v>15</v>
      </c>
      <c r="D84" s="14">
        <v>0.93580921847579879</v>
      </c>
      <c r="E84" s="14">
        <v>6.2387281231719917E-2</v>
      </c>
      <c r="F84" s="14"/>
      <c r="G84" s="14"/>
      <c r="H84" s="27"/>
      <c r="I84" s="27"/>
      <c r="J84" s="34"/>
    </row>
    <row r="85" spans="2:22" x14ac:dyDescent="0.4">
      <c r="B85" s="36" t="s">
        <v>74</v>
      </c>
      <c r="C85" s="14">
        <v>19</v>
      </c>
      <c r="D85" s="14">
        <v>4.0112437500000269</v>
      </c>
      <c r="E85" s="14"/>
      <c r="F85" s="14"/>
      <c r="G85" s="14"/>
      <c r="H85" s="27"/>
      <c r="I85" s="27"/>
      <c r="J85" s="34"/>
    </row>
    <row r="86" spans="2:22" x14ac:dyDescent="0.4">
      <c r="B86" s="33"/>
      <c r="C86" s="27"/>
      <c r="D86" s="27"/>
      <c r="E86" s="27"/>
      <c r="F86" s="27"/>
      <c r="G86" s="27"/>
      <c r="H86" s="27"/>
      <c r="I86" s="27"/>
      <c r="J86" s="34"/>
    </row>
    <row r="87" spans="2:22" x14ac:dyDescent="0.4">
      <c r="B87" s="66"/>
      <c r="C87" s="25" t="s">
        <v>81</v>
      </c>
      <c r="D87" s="25" t="s">
        <v>69</v>
      </c>
      <c r="E87" s="25" t="s">
        <v>82</v>
      </c>
      <c r="F87" s="25" t="s">
        <v>83</v>
      </c>
      <c r="G87" s="25" t="s">
        <v>84</v>
      </c>
      <c r="H87" s="25" t="s">
        <v>85</v>
      </c>
      <c r="I87" s="25" t="s">
        <v>86</v>
      </c>
      <c r="J87" s="67" t="s">
        <v>87</v>
      </c>
    </row>
    <row r="88" spans="2:22" x14ac:dyDescent="0.4">
      <c r="B88" s="36" t="s">
        <v>75</v>
      </c>
      <c r="C88" s="14">
        <v>81.724099268653632</v>
      </c>
      <c r="D88" s="14">
        <v>3.8913232048281281</v>
      </c>
      <c r="E88" s="14">
        <v>21.00162206193901</v>
      </c>
      <c r="F88" s="14">
        <v>1.5524585874080006E-12</v>
      </c>
      <c r="G88" s="14">
        <v>73.42994019209651</v>
      </c>
      <c r="H88" s="14">
        <v>90.018258345210754</v>
      </c>
      <c r="I88" s="14">
        <v>73.42994019209651</v>
      </c>
      <c r="J88" s="40">
        <v>90.018258345210754</v>
      </c>
    </row>
    <row r="89" spans="2:22" x14ac:dyDescent="0.4">
      <c r="B89" s="36" t="s">
        <v>88</v>
      </c>
      <c r="C89" s="14">
        <v>-6.7784822815102839</v>
      </c>
      <c r="D89" s="14">
        <v>4.3957549439803127</v>
      </c>
      <c r="E89" s="14">
        <v>-1.5420519041428717</v>
      </c>
      <c r="F89" s="19">
        <v>0.14389099858079255</v>
      </c>
      <c r="G89" s="14">
        <v>-16.147812159249252</v>
      </c>
      <c r="H89" s="14">
        <v>2.5908475962286843</v>
      </c>
      <c r="I89" s="14">
        <v>-16.147812159249252</v>
      </c>
      <c r="J89" s="40">
        <v>2.5908475962286843</v>
      </c>
    </row>
    <row r="90" spans="2:22" x14ac:dyDescent="0.4">
      <c r="B90" s="36" t="s">
        <v>89</v>
      </c>
      <c r="C90" s="14">
        <v>-6.8781221262851036</v>
      </c>
      <c r="D90" s="14">
        <v>2.2440523777764843</v>
      </c>
      <c r="E90" s="14">
        <v>-3.0650452700664146</v>
      </c>
      <c r="F90" s="19">
        <v>7.8585142380041863E-3</v>
      </c>
      <c r="G90" s="14">
        <v>-11.661206547109121</v>
      </c>
      <c r="H90" s="14">
        <v>-2.0950377054610856</v>
      </c>
      <c r="I90" s="14">
        <v>-11.661206547109121</v>
      </c>
      <c r="J90" s="40">
        <v>-2.0950377054610856</v>
      </c>
    </row>
    <row r="91" spans="2:22" ht="19.5" thickBot="1" x14ac:dyDescent="0.45">
      <c r="B91" s="36" t="s">
        <v>91</v>
      </c>
      <c r="C91" s="14">
        <v>-3.468502518665745</v>
      </c>
      <c r="D91" s="14">
        <v>1.1552111644071641</v>
      </c>
      <c r="E91" s="14">
        <v>-3.0024835506551955</v>
      </c>
      <c r="F91" s="19">
        <v>8.9274746065329952E-3</v>
      </c>
      <c r="G91" s="14">
        <v>-5.9307768300669723</v>
      </c>
      <c r="H91" s="14">
        <v>-1.0062282072645177</v>
      </c>
      <c r="I91" s="14">
        <v>-5.9307768300669723</v>
      </c>
      <c r="J91" s="40">
        <v>-1.0062282072645177</v>
      </c>
    </row>
    <row r="92" spans="2:22" ht="19.5" thickBot="1" x14ac:dyDescent="0.45">
      <c r="B92" s="37" t="s">
        <v>95</v>
      </c>
      <c r="C92" s="15">
        <v>-0.29507382653271896</v>
      </c>
      <c r="D92" s="15">
        <v>0.20786543079773265</v>
      </c>
      <c r="E92" s="15">
        <v>-1.4195425636687329</v>
      </c>
      <c r="F92" s="15">
        <v>0.17618847878957059</v>
      </c>
      <c r="G92" s="15">
        <v>-0.73812850454413292</v>
      </c>
      <c r="H92" s="15">
        <v>0.147980851478695</v>
      </c>
      <c r="I92" s="15">
        <v>-0.73812850454413292</v>
      </c>
      <c r="J92" s="41">
        <v>0.147980851478695</v>
      </c>
      <c r="L92" s="135" t="s">
        <v>64</v>
      </c>
      <c r="M92" s="136"/>
      <c r="N92" s="137"/>
      <c r="O92" s="137"/>
      <c r="P92" s="137"/>
      <c r="Q92" s="137"/>
      <c r="R92" s="137"/>
      <c r="S92" s="137"/>
      <c r="T92" s="137"/>
      <c r="U92" s="137"/>
      <c r="V92" s="138"/>
    </row>
    <row r="93" spans="2:22" ht="19.5" thickBot="1" x14ac:dyDescent="0.45">
      <c r="L93" s="33"/>
      <c r="M93" s="27"/>
      <c r="N93" s="27"/>
      <c r="O93" s="27"/>
      <c r="P93" s="27"/>
      <c r="Q93" s="27"/>
      <c r="R93" s="27"/>
      <c r="S93" s="27"/>
      <c r="T93" s="27"/>
      <c r="U93" s="27"/>
      <c r="V93" s="34"/>
    </row>
    <row r="94" spans="2:22" x14ac:dyDescent="0.4">
      <c r="B94" s="30" t="s">
        <v>64</v>
      </c>
      <c r="C94" s="31"/>
      <c r="D94" s="31"/>
      <c r="E94" s="31"/>
      <c r="F94" s="31"/>
      <c r="G94" s="31"/>
      <c r="H94" s="31"/>
      <c r="I94" s="31"/>
      <c r="J94" s="32"/>
      <c r="L94" s="35" t="s">
        <v>65</v>
      </c>
      <c r="M94" s="17"/>
      <c r="N94" s="27"/>
      <c r="O94" s="27"/>
      <c r="P94" s="27"/>
      <c r="Q94" s="27"/>
      <c r="R94" s="27"/>
      <c r="S94" s="27"/>
      <c r="T94" s="27"/>
      <c r="U94" s="27"/>
      <c r="V94" s="34"/>
    </row>
    <row r="95" spans="2:22" ht="19.5" thickBot="1" x14ac:dyDescent="0.45">
      <c r="B95" s="33"/>
      <c r="C95" s="27"/>
      <c r="D95" s="27"/>
      <c r="E95" s="27"/>
      <c r="F95" s="27"/>
      <c r="G95" s="27"/>
      <c r="H95" s="27"/>
      <c r="I95" s="27"/>
      <c r="J95" s="34"/>
      <c r="L95" s="36" t="s">
        <v>66</v>
      </c>
      <c r="M95" s="14">
        <v>0.93230906858342033</v>
      </c>
      <c r="N95" s="27"/>
      <c r="O95" s="27"/>
      <c r="P95" s="27"/>
      <c r="Q95" s="27"/>
      <c r="R95" s="27"/>
      <c r="S95" s="27"/>
      <c r="T95" s="27"/>
      <c r="U95" s="27"/>
      <c r="V95" s="34"/>
    </row>
    <row r="96" spans="2:22" x14ac:dyDescent="0.4">
      <c r="B96" s="35" t="s">
        <v>65</v>
      </c>
      <c r="C96" s="17"/>
      <c r="D96" s="27"/>
      <c r="E96" s="27"/>
      <c r="F96" s="27"/>
      <c r="G96" s="27"/>
      <c r="H96" s="27"/>
      <c r="I96" s="27"/>
      <c r="J96" s="34"/>
      <c r="L96" s="36" t="s">
        <v>67</v>
      </c>
      <c r="M96" s="43">
        <v>0.86920019936288484</v>
      </c>
      <c r="N96" s="27"/>
      <c r="O96" s="27"/>
      <c r="P96" s="27"/>
      <c r="Q96" s="27"/>
      <c r="R96" s="27"/>
      <c r="S96" s="27"/>
      <c r="T96" s="27"/>
      <c r="U96" s="27"/>
      <c r="V96" s="34"/>
    </row>
    <row r="97" spans="2:22" x14ac:dyDescent="0.4">
      <c r="B97" s="36" t="s">
        <v>66</v>
      </c>
      <c r="C97">
        <v>0.85753274311550765</v>
      </c>
      <c r="D97" s="27"/>
      <c r="E97" s="27"/>
      <c r="F97" s="27"/>
      <c r="G97" s="27"/>
      <c r="H97" s="27"/>
      <c r="I97" s="27"/>
      <c r="J97" s="34"/>
      <c r="L97" s="36" t="s">
        <v>68</v>
      </c>
      <c r="M97" s="14">
        <v>0.82248598484962954</v>
      </c>
      <c r="N97" s="27"/>
      <c r="O97" s="27"/>
      <c r="P97" s="27"/>
      <c r="Q97" s="27"/>
      <c r="R97" s="27"/>
      <c r="S97" s="27"/>
      <c r="T97" s="27"/>
      <c r="U97" s="27"/>
      <c r="V97" s="34"/>
    </row>
    <row r="98" spans="2:22" x14ac:dyDescent="0.4">
      <c r="B98" s="36" t="s">
        <v>67</v>
      </c>
      <c r="C98" s="43">
        <v>0.73536240551520715</v>
      </c>
      <c r="D98" s="27"/>
      <c r="E98" s="27"/>
      <c r="F98" s="27"/>
      <c r="G98" s="27"/>
      <c r="H98" s="27"/>
      <c r="I98" s="27"/>
      <c r="J98" s="34"/>
      <c r="L98" s="36" t="s">
        <v>69</v>
      </c>
      <c r="M98" s="14">
        <v>0.19358827495613273</v>
      </c>
      <c r="N98" s="27"/>
      <c r="O98" s="27"/>
      <c r="P98" s="27"/>
      <c r="Q98" s="27"/>
      <c r="R98" s="27"/>
      <c r="S98" s="27"/>
      <c r="T98" s="27"/>
      <c r="U98" s="27"/>
      <c r="V98" s="34"/>
    </row>
    <row r="99" spans="2:22" ht="19.5" thickBot="1" x14ac:dyDescent="0.45">
      <c r="B99" s="36" t="s">
        <v>68</v>
      </c>
      <c r="C99" s="14">
        <v>0.68574285654930844</v>
      </c>
      <c r="D99" s="27"/>
      <c r="E99" s="27"/>
      <c r="F99" s="27"/>
      <c r="G99" s="27"/>
      <c r="H99" s="27"/>
      <c r="I99" s="27"/>
      <c r="J99" s="34"/>
      <c r="L99" s="37" t="s">
        <v>70</v>
      </c>
      <c r="M99" s="15">
        <v>20</v>
      </c>
      <c r="N99" s="27"/>
      <c r="O99" s="27"/>
      <c r="P99" s="27"/>
      <c r="Q99" s="27"/>
      <c r="R99" s="27"/>
      <c r="S99" s="27"/>
      <c r="T99" s="27"/>
      <c r="U99" s="27"/>
      <c r="V99" s="34"/>
    </row>
    <row r="100" spans="2:22" x14ac:dyDescent="0.4">
      <c r="B100" s="36" t="s">
        <v>69</v>
      </c>
      <c r="C100" s="14">
        <v>0.25757594716075571</v>
      </c>
      <c r="D100" s="27"/>
      <c r="E100" s="27"/>
      <c r="F100" s="27"/>
      <c r="G100" s="27"/>
      <c r="H100" s="27"/>
      <c r="I100" s="27"/>
      <c r="J100" s="34"/>
      <c r="L100" s="33"/>
      <c r="M100" s="27"/>
      <c r="N100" s="27"/>
      <c r="O100" s="27"/>
      <c r="P100" s="27"/>
      <c r="Q100" s="27"/>
      <c r="R100" s="27"/>
      <c r="S100" s="27"/>
      <c r="T100" s="27"/>
      <c r="U100" s="27"/>
      <c r="V100" s="34"/>
    </row>
    <row r="101" spans="2:22" ht="19.5" thickBot="1" x14ac:dyDescent="0.45">
      <c r="B101" s="37" t="s">
        <v>70</v>
      </c>
      <c r="C101" s="15">
        <v>20</v>
      </c>
      <c r="D101" s="27"/>
      <c r="E101" s="27"/>
      <c r="F101" s="27"/>
      <c r="G101" s="27"/>
      <c r="H101" s="27"/>
      <c r="I101" s="27"/>
      <c r="J101" s="34"/>
      <c r="L101" s="33" t="s">
        <v>71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34"/>
    </row>
    <row r="102" spans="2:22" x14ac:dyDescent="0.4">
      <c r="B102" s="33"/>
      <c r="C102" s="27"/>
      <c r="D102" s="27"/>
      <c r="E102" s="27"/>
      <c r="F102" s="27"/>
      <c r="G102" s="27"/>
      <c r="H102" s="27"/>
      <c r="I102" s="27"/>
      <c r="J102" s="34"/>
      <c r="L102" s="38"/>
      <c r="M102" s="16" t="s">
        <v>76</v>
      </c>
      <c r="N102" s="16" t="s">
        <v>77</v>
      </c>
      <c r="O102" s="16" t="s">
        <v>78</v>
      </c>
      <c r="P102" s="16" t="s">
        <v>79</v>
      </c>
      <c r="Q102" s="39" t="s">
        <v>80</v>
      </c>
      <c r="R102" s="27"/>
      <c r="S102" s="27"/>
      <c r="T102" s="27"/>
      <c r="U102" s="27"/>
      <c r="V102" s="34"/>
    </row>
    <row r="103" spans="2:22" ht="19.5" thickBot="1" x14ac:dyDescent="0.45">
      <c r="B103" s="33" t="s">
        <v>71</v>
      </c>
      <c r="C103" s="27"/>
      <c r="D103" s="27"/>
      <c r="E103" s="27"/>
      <c r="F103" s="27"/>
      <c r="G103" s="27"/>
      <c r="H103" s="27"/>
      <c r="I103" s="27"/>
      <c r="J103" s="34"/>
      <c r="L103" s="36" t="s">
        <v>72</v>
      </c>
      <c r="M103" s="14">
        <v>5</v>
      </c>
      <c r="N103" s="14">
        <v>3.4865738671931492</v>
      </c>
      <c r="O103" s="14">
        <v>0.6973147734386298</v>
      </c>
      <c r="P103" s="14">
        <v>18.606760456525389</v>
      </c>
      <c r="Q103" s="122">
        <v>9.719828918478182E-6</v>
      </c>
      <c r="R103" s="27"/>
      <c r="S103" s="27"/>
      <c r="T103" s="27"/>
      <c r="U103" s="27"/>
      <c r="V103" s="34"/>
    </row>
    <row r="104" spans="2:22" x14ac:dyDescent="0.4">
      <c r="B104" s="38"/>
      <c r="C104" s="16" t="s">
        <v>76</v>
      </c>
      <c r="D104" s="16" t="s">
        <v>77</v>
      </c>
      <c r="E104" s="16" t="s">
        <v>78</v>
      </c>
      <c r="F104" s="16" t="s">
        <v>79</v>
      </c>
      <c r="G104" s="16" t="s">
        <v>80</v>
      </c>
      <c r="H104" s="27"/>
      <c r="I104" s="27"/>
      <c r="J104" s="34"/>
      <c r="L104" s="36" t="s">
        <v>73</v>
      </c>
      <c r="M104" s="14">
        <v>14</v>
      </c>
      <c r="N104" s="14">
        <v>0.52466988280687743</v>
      </c>
      <c r="O104" s="14">
        <v>3.7476420200491245E-2</v>
      </c>
      <c r="P104" s="14"/>
      <c r="Q104" s="40"/>
      <c r="R104" s="27"/>
      <c r="S104" s="27"/>
      <c r="T104" s="27"/>
      <c r="U104" s="27"/>
      <c r="V104" s="34"/>
    </row>
    <row r="105" spans="2:22" ht="19.5" thickBot="1" x14ac:dyDescent="0.45">
      <c r="B105" s="36" t="s">
        <v>72</v>
      </c>
      <c r="C105" s="14">
        <v>3</v>
      </c>
      <c r="D105" s="14">
        <v>2.9497178531078601</v>
      </c>
      <c r="E105" s="14">
        <v>0.98323928436928665</v>
      </c>
      <c r="F105" s="14">
        <v>14.820013902596928</v>
      </c>
      <c r="G105" s="19">
        <v>7.0220118685391988E-5</v>
      </c>
      <c r="H105" s="27"/>
      <c r="I105" s="27"/>
      <c r="J105" s="34"/>
      <c r="L105" s="37" t="s">
        <v>74</v>
      </c>
      <c r="M105" s="15">
        <v>19</v>
      </c>
      <c r="N105" s="15">
        <v>4.0112437500000269</v>
      </c>
      <c r="O105" s="15"/>
      <c r="P105" s="15"/>
      <c r="Q105" s="41"/>
      <c r="R105" s="27"/>
      <c r="S105" s="27"/>
      <c r="T105" s="27"/>
      <c r="U105" s="27"/>
      <c r="V105" s="34"/>
    </row>
    <row r="106" spans="2:22" ht="19.5" thickBot="1" x14ac:dyDescent="0.45">
      <c r="B106" s="36" t="s">
        <v>73</v>
      </c>
      <c r="C106" s="14">
        <v>16</v>
      </c>
      <c r="D106" s="14">
        <v>1.0615258968921668</v>
      </c>
      <c r="E106" s="14">
        <v>6.6345368555760426E-2</v>
      </c>
      <c r="F106" s="14"/>
      <c r="G106" s="14"/>
      <c r="H106" s="27"/>
      <c r="I106" s="27"/>
      <c r="J106" s="34"/>
      <c r="L106" s="33"/>
      <c r="M106" s="27"/>
      <c r="N106" s="27"/>
      <c r="O106" s="27"/>
      <c r="P106" s="27"/>
      <c r="Q106" s="27"/>
      <c r="R106" s="27"/>
      <c r="S106" s="27"/>
      <c r="T106" s="27"/>
      <c r="U106" s="27"/>
      <c r="V106" s="34"/>
    </row>
    <row r="107" spans="2:22" ht="19.5" thickBot="1" x14ac:dyDescent="0.45">
      <c r="B107" s="37" t="s">
        <v>74</v>
      </c>
      <c r="C107" s="15">
        <v>19</v>
      </c>
      <c r="D107" s="15">
        <v>4.0112437500000269</v>
      </c>
      <c r="E107" s="15"/>
      <c r="F107" s="15"/>
      <c r="G107" s="15"/>
      <c r="H107" s="27"/>
      <c r="I107" s="27"/>
      <c r="J107" s="34"/>
      <c r="L107" s="118"/>
      <c r="M107" s="119" t="s">
        <v>81</v>
      </c>
      <c r="N107" s="119" t="s">
        <v>69</v>
      </c>
      <c r="O107" s="119" t="s">
        <v>82</v>
      </c>
      <c r="P107" s="120" t="s">
        <v>83</v>
      </c>
      <c r="Q107" s="119" t="s">
        <v>84</v>
      </c>
      <c r="R107" s="119" t="s">
        <v>85</v>
      </c>
      <c r="S107" s="119" t="s">
        <v>86</v>
      </c>
      <c r="T107" s="121" t="s">
        <v>87</v>
      </c>
      <c r="U107" s="28" t="s">
        <v>135</v>
      </c>
      <c r="V107" s="28" t="s">
        <v>136</v>
      </c>
    </row>
    <row r="108" spans="2:22" ht="19.5" thickBot="1" x14ac:dyDescent="0.45">
      <c r="B108" s="33"/>
      <c r="C108" s="27"/>
      <c r="D108" s="27"/>
      <c r="E108" s="27"/>
      <c r="F108" s="27"/>
      <c r="G108" s="27"/>
      <c r="H108" s="27"/>
      <c r="I108" s="27"/>
      <c r="J108" s="34"/>
      <c r="L108" s="123" t="s">
        <v>75</v>
      </c>
      <c r="M108" s="140">
        <v>85.990497459557346</v>
      </c>
      <c r="N108" s="139">
        <v>2.087949589563677</v>
      </c>
      <c r="O108" s="14">
        <v>41.184182745296525</v>
      </c>
      <c r="P108" s="43">
        <v>5.180463565408594E-16</v>
      </c>
      <c r="Q108" s="14">
        <v>81.512290974817731</v>
      </c>
      <c r="R108" s="14">
        <v>90.468703944296962</v>
      </c>
      <c r="S108" s="14">
        <v>81.512290974817731</v>
      </c>
      <c r="T108" s="40">
        <v>90.468703944296962</v>
      </c>
      <c r="U108" s="114"/>
      <c r="V108" s="115"/>
    </row>
    <row r="109" spans="2:22" x14ac:dyDescent="0.4">
      <c r="B109" s="38"/>
      <c r="C109" s="16" t="s">
        <v>81</v>
      </c>
      <c r="D109" s="16" t="s">
        <v>69</v>
      </c>
      <c r="E109" s="16" t="s">
        <v>82</v>
      </c>
      <c r="F109" s="16" t="s">
        <v>83</v>
      </c>
      <c r="G109" s="16" t="s">
        <v>84</v>
      </c>
      <c r="H109" s="16" t="s">
        <v>85</v>
      </c>
      <c r="I109" s="16" t="s">
        <v>86</v>
      </c>
      <c r="J109" s="39" t="s">
        <v>87</v>
      </c>
      <c r="L109" s="123" t="s">
        <v>88</v>
      </c>
      <c r="M109" s="14">
        <v>-13.423096290568653</v>
      </c>
      <c r="N109" s="14">
        <v>2.2721695086518419</v>
      </c>
      <c r="O109" s="14">
        <v>-5.9076121915450965</v>
      </c>
      <c r="P109" s="43">
        <v>3.8173601312245217E-5</v>
      </c>
      <c r="Q109" s="14">
        <v>-18.296415205417862</v>
      </c>
      <c r="R109" s="14">
        <v>-8.5497773757194437</v>
      </c>
      <c r="S109" s="14">
        <v>-18.296415205417862</v>
      </c>
      <c r="T109" s="40">
        <v>-8.5497773757194437</v>
      </c>
      <c r="U109" s="116">
        <f xml:space="preserve"> 1 / (1 - V109)</f>
        <v>1.158654420386052</v>
      </c>
      <c r="V109" s="77">
        <v>0.13692988832096289</v>
      </c>
    </row>
    <row r="110" spans="2:22" x14ac:dyDescent="0.4">
      <c r="B110" s="36" t="s">
        <v>75</v>
      </c>
      <c r="C110" s="14">
        <v>85.807865238194054</v>
      </c>
      <c r="D110" s="14">
        <v>2.7022098528611833</v>
      </c>
      <c r="E110" s="14">
        <v>31.75470074884748</v>
      </c>
      <c r="F110" s="14">
        <v>7.0060063439167698E-16</v>
      </c>
      <c r="G110" s="14">
        <v>80.07943625150574</v>
      </c>
      <c r="H110" s="14">
        <v>91.536294224882369</v>
      </c>
      <c r="I110" s="14">
        <v>80.07943625150574</v>
      </c>
      <c r="J110" s="40">
        <v>91.536294224882369</v>
      </c>
      <c r="L110" s="123" t="s">
        <v>89</v>
      </c>
      <c r="M110" s="14">
        <v>-8.4750433900186906</v>
      </c>
      <c r="N110" s="14">
        <v>2.2326089659827302</v>
      </c>
      <c r="O110" s="14">
        <v>-3.7960267647174928</v>
      </c>
      <c r="P110" s="43">
        <v>1.9661747141212472E-3</v>
      </c>
      <c r="Q110" s="14">
        <v>-13.263513379584385</v>
      </c>
      <c r="R110" s="14">
        <v>-3.6865734004529971</v>
      </c>
      <c r="S110" s="14">
        <v>-13.263513379584385</v>
      </c>
      <c r="T110" s="40">
        <v>-3.6865734004529971</v>
      </c>
      <c r="U110" s="116">
        <f xml:space="preserve"> 1 / (1 - V110)</f>
        <v>2.0824899935306509</v>
      </c>
      <c r="V110" s="77">
        <v>0.51980561582214313</v>
      </c>
    </row>
    <row r="111" spans="2:22" ht="19.5" thickBot="1" x14ac:dyDescent="0.45">
      <c r="B111" s="36" t="s">
        <v>88</v>
      </c>
      <c r="C111" s="14">
        <v>-11.562429856181808</v>
      </c>
      <c r="D111" s="14">
        <v>2.9104449461173836</v>
      </c>
      <c r="E111" s="14">
        <v>-3.9727361521153042</v>
      </c>
      <c r="F111" s="19">
        <v>1.0929269168972247E-3</v>
      </c>
      <c r="G111" s="14">
        <v>-17.732297520547768</v>
      </c>
      <c r="H111" s="14">
        <v>-5.3925621918158466</v>
      </c>
      <c r="I111" s="14">
        <v>-17.732297520547768</v>
      </c>
      <c r="J111" s="40">
        <v>-5.3925621918158466</v>
      </c>
      <c r="L111" s="123" t="s">
        <v>91</v>
      </c>
      <c r="M111" s="14">
        <v>-5.0323905819610619</v>
      </c>
      <c r="N111" s="14">
        <v>0.94773659153691847</v>
      </c>
      <c r="O111" s="14">
        <v>-5.3099042781498724</v>
      </c>
      <c r="P111" s="43">
        <v>1.101715849776578E-4</v>
      </c>
      <c r="Q111" s="14">
        <v>-7.0650834071420388</v>
      </c>
      <c r="R111" s="14">
        <v>-2.9996977567800855</v>
      </c>
      <c r="S111" s="14">
        <v>-7.0650834071420388</v>
      </c>
      <c r="T111" s="40">
        <v>-2.9996977567800855</v>
      </c>
      <c r="U111" s="116">
        <f t="shared" ref="U111:U113" si="1" xml:space="preserve"> 1 / (1 - V111)</f>
        <v>1.4209310086260865</v>
      </c>
      <c r="V111" s="77">
        <v>0.29623606358839982</v>
      </c>
    </row>
    <row r="112" spans="2:22" ht="19.5" thickBot="1" x14ac:dyDescent="0.45">
      <c r="B112" s="36" t="s">
        <v>89</v>
      </c>
      <c r="C112" s="14">
        <v>-7.847077492177303</v>
      </c>
      <c r="D112" s="14">
        <v>2.2044910099223949</v>
      </c>
      <c r="E112" s="14">
        <v>-3.5595869780632698</v>
      </c>
      <c r="F112" s="19">
        <v>2.6130493239725763E-3</v>
      </c>
      <c r="G112" s="14">
        <v>-12.520389666197405</v>
      </c>
      <c r="H112" s="14">
        <v>-3.1737653181572014</v>
      </c>
      <c r="I112" s="14">
        <v>-12.520389666197405</v>
      </c>
      <c r="J112" s="40">
        <v>-3.1737653181572014</v>
      </c>
      <c r="L112" s="123" t="s">
        <v>123</v>
      </c>
      <c r="M112" s="140">
        <v>34.248488892811004</v>
      </c>
      <c r="N112" s="139">
        <v>9.4867400436825626</v>
      </c>
      <c r="O112" s="14">
        <v>3.610143077085564</v>
      </c>
      <c r="P112" s="43">
        <v>2.8407365536274312E-3</v>
      </c>
      <c r="Q112" s="14">
        <v>13.901455135383873</v>
      </c>
      <c r="R112" s="14">
        <v>54.595522650238138</v>
      </c>
      <c r="S112" s="14">
        <v>13.901455135383873</v>
      </c>
      <c r="T112" s="40">
        <v>54.595522650238138</v>
      </c>
      <c r="U112" s="116">
        <f t="shared" si="1"/>
        <v>1.3602654926228928</v>
      </c>
      <c r="V112" s="77">
        <v>0.2648493948988011</v>
      </c>
    </row>
    <row r="113" spans="2:22" ht="19.5" thickBot="1" x14ac:dyDescent="0.45">
      <c r="B113" s="37" t="s">
        <v>91</v>
      </c>
      <c r="C113" s="15">
        <v>-4.1151575505322153</v>
      </c>
      <c r="D113" s="15">
        <v>1.0947599705934821</v>
      </c>
      <c r="E113" s="15">
        <v>-3.7589587316581743</v>
      </c>
      <c r="F113" s="18">
        <v>1.7150197578269626E-3</v>
      </c>
      <c r="G113" s="15">
        <v>-6.4359450135686433</v>
      </c>
      <c r="H113" s="15">
        <v>-1.7943700874957873</v>
      </c>
      <c r="I113" s="15">
        <v>-6.4359450135686433</v>
      </c>
      <c r="J113" s="41">
        <v>-1.7943700874957873</v>
      </c>
      <c r="L113" s="124" t="s">
        <v>124</v>
      </c>
      <c r="M113" s="15">
        <v>2.4896647599298474</v>
      </c>
      <c r="N113" s="15">
        <v>1.306874880558575</v>
      </c>
      <c r="O113" s="15">
        <v>1.9050521185821039</v>
      </c>
      <c r="P113" s="112">
        <v>7.7522518606459298E-2</v>
      </c>
      <c r="Q113" s="15">
        <v>-0.31330308666635487</v>
      </c>
      <c r="R113" s="15">
        <v>5.2926326065260501</v>
      </c>
      <c r="S113" s="15">
        <v>-0.31330308666635487</v>
      </c>
      <c r="T113" s="41">
        <v>5.2926326065260501</v>
      </c>
      <c r="U113" s="117">
        <f t="shared" si="1"/>
        <v>2.7064938987958254</v>
      </c>
      <c r="V113" s="80">
        <v>0.6305182877209069</v>
      </c>
    </row>
    <row r="114" spans="2:22" ht="19.5" thickBot="1" x14ac:dyDescent="0.45"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2:22" x14ac:dyDescent="0.4">
      <c r="B115" s="30" t="s">
        <v>64</v>
      </c>
      <c r="C115" s="31"/>
      <c r="D115" s="31"/>
      <c r="E115" s="31"/>
      <c r="F115" s="31"/>
      <c r="G115" s="31"/>
      <c r="H115" s="31"/>
      <c r="I115" s="31"/>
      <c r="J115" s="32"/>
      <c r="L115" s="30" t="s">
        <v>64</v>
      </c>
      <c r="M115" s="31"/>
      <c r="N115" s="31"/>
      <c r="O115" s="31"/>
      <c r="P115" s="31"/>
      <c r="Q115" s="31"/>
      <c r="R115" s="31"/>
      <c r="S115" s="31"/>
      <c r="T115" s="31"/>
      <c r="U115" s="31"/>
      <c r="V115" s="32"/>
    </row>
    <row r="116" spans="2:22" ht="19.5" thickBot="1" x14ac:dyDescent="0.45">
      <c r="B116" s="33"/>
      <c r="C116" s="27"/>
      <c r="D116" s="27"/>
      <c r="E116" s="27"/>
      <c r="F116" s="27"/>
      <c r="G116" s="27"/>
      <c r="H116" s="27"/>
      <c r="I116" s="27"/>
      <c r="J116" s="34"/>
      <c r="L116" s="33"/>
      <c r="M116" s="27"/>
      <c r="N116" s="27"/>
      <c r="O116" s="27"/>
      <c r="P116" s="27"/>
      <c r="Q116" s="27"/>
      <c r="R116" s="27"/>
      <c r="S116" s="27"/>
      <c r="T116" s="27"/>
      <c r="U116" s="27"/>
      <c r="V116" s="34"/>
    </row>
    <row r="117" spans="2:22" x14ac:dyDescent="0.4">
      <c r="B117" s="35" t="s">
        <v>65</v>
      </c>
      <c r="C117" s="17"/>
      <c r="D117" s="27"/>
      <c r="E117" s="27"/>
      <c r="F117" s="27"/>
      <c r="G117" s="27"/>
      <c r="H117" s="27"/>
      <c r="I117" s="27"/>
      <c r="J117" s="34"/>
      <c r="L117" s="35" t="s">
        <v>65</v>
      </c>
      <c r="M117" s="134"/>
      <c r="N117" s="27"/>
      <c r="O117" s="27"/>
      <c r="P117" s="27"/>
      <c r="Q117" s="27"/>
      <c r="R117" s="27"/>
      <c r="S117" s="27"/>
      <c r="T117" s="27"/>
      <c r="U117" s="27"/>
      <c r="V117" s="34"/>
    </row>
    <row r="118" spans="2:22" x14ac:dyDescent="0.4">
      <c r="B118" s="36" t="s">
        <v>66</v>
      </c>
      <c r="C118">
        <v>0.65904160900914988</v>
      </c>
      <c r="D118" s="27"/>
      <c r="E118" s="27"/>
      <c r="F118" s="27"/>
      <c r="G118" s="27"/>
      <c r="H118" s="27"/>
      <c r="I118" s="27"/>
      <c r="J118" s="34"/>
      <c r="L118" s="36" t="s">
        <v>66</v>
      </c>
      <c r="M118" s="40">
        <v>0.93650051746191754</v>
      </c>
      <c r="N118" s="27"/>
      <c r="O118" s="27"/>
      <c r="P118" s="27"/>
      <c r="Q118" s="27"/>
      <c r="R118" s="27"/>
      <c r="S118" s="27"/>
      <c r="T118" s="27"/>
      <c r="U118" s="27"/>
      <c r="V118" s="34"/>
    </row>
    <row r="119" spans="2:22" x14ac:dyDescent="0.4">
      <c r="B119" s="36" t="s">
        <v>67</v>
      </c>
      <c r="C119" s="55">
        <v>0.43433584240536915</v>
      </c>
      <c r="D119" s="27"/>
      <c r="E119" s="27"/>
      <c r="F119" s="27"/>
      <c r="G119" s="27"/>
      <c r="H119" s="27"/>
      <c r="I119" s="27"/>
      <c r="J119" s="34"/>
      <c r="L119" s="36" t="s">
        <v>67</v>
      </c>
      <c r="M119" s="122">
        <v>0.8770332192064394</v>
      </c>
      <c r="N119" s="27"/>
      <c r="O119" s="27"/>
      <c r="P119" s="27"/>
      <c r="Q119" s="27"/>
      <c r="R119" s="27"/>
      <c r="S119" s="27"/>
      <c r="T119" s="27"/>
      <c r="U119" s="27"/>
      <c r="V119" s="34"/>
    </row>
    <row r="120" spans="2:22" x14ac:dyDescent="0.4">
      <c r="B120" s="36" t="s">
        <v>68</v>
      </c>
      <c r="C120" s="14">
        <v>0.28349206704680097</v>
      </c>
      <c r="D120" s="27"/>
      <c r="E120" s="27"/>
      <c r="F120" s="27"/>
      <c r="G120" s="27"/>
      <c r="H120" s="27"/>
      <c r="I120" s="27"/>
      <c r="J120" s="34"/>
      <c r="L120" s="36" t="s">
        <v>68</v>
      </c>
      <c r="M120" s="40">
        <v>0.82027932037864226</v>
      </c>
      <c r="N120" s="27"/>
      <c r="O120" s="27"/>
      <c r="P120" s="27"/>
      <c r="Q120" s="27"/>
      <c r="R120" s="27"/>
      <c r="S120" s="27"/>
      <c r="T120" s="27"/>
      <c r="U120" s="27"/>
      <c r="V120" s="34"/>
    </row>
    <row r="121" spans="2:22" x14ac:dyDescent="0.4">
      <c r="B121" s="36" t="s">
        <v>69</v>
      </c>
      <c r="C121" s="14">
        <v>2.1179510782181499</v>
      </c>
      <c r="D121" s="27"/>
      <c r="E121" s="27"/>
      <c r="F121" s="27"/>
      <c r="G121" s="27"/>
      <c r="H121" s="27"/>
      <c r="I121" s="27"/>
      <c r="J121" s="34"/>
      <c r="L121" s="36" t="s">
        <v>69</v>
      </c>
      <c r="M121" s="40">
        <v>0.19478779990934381</v>
      </c>
      <c r="N121" s="27"/>
      <c r="O121" s="27"/>
      <c r="P121" s="27"/>
      <c r="Q121" s="27"/>
      <c r="R121" s="27"/>
      <c r="S121" s="27"/>
      <c r="T121" s="27"/>
      <c r="U121" s="27"/>
      <c r="V121" s="34"/>
    </row>
    <row r="122" spans="2:22" ht="19.5" thickBot="1" x14ac:dyDescent="0.45">
      <c r="B122" s="37" t="s">
        <v>70</v>
      </c>
      <c r="C122" s="15">
        <v>20</v>
      </c>
      <c r="D122" s="27"/>
      <c r="E122" s="27"/>
      <c r="F122" s="27"/>
      <c r="G122" s="27"/>
      <c r="H122" s="27"/>
      <c r="I122" s="27"/>
      <c r="J122" s="34"/>
      <c r="L122" s="37" t="s">
        <v>70</v>
      </c>
      <c r="M122" s="41">
        <v>20</v>
      </c>
      <c r="N122" s="27"/>
      <c r="O122" s="27"/>
      <c r="P122" s="27"/>
      <c r="Q122" s="27"/>
      <c r="R122" s="27"/>
      <c r="S122" s="27"/>
      <c r="T122" s="27"/>
      <c r="U122" s="27"/>
      <c r="V122" s="34"/>
    </row>
    <row r="123" spans="2:22" x14ac:dyDescent="0.4">
      <c r="B123" s="33"/>
      <c r="C123" s="27"/>
      <c r="D123" s="27"/>
      <c r="E123" s="27"/>
      <c r="F123" s="27"/>
      <c r="G123" s="27"/>
      <c r="H123" s="27"/>
      <c r="I123" s="27"/>
      <c r="J123" s="34"/>
      <c r="L123" s="33"/>
      <c r="M123" s="27"/>
      <c r="N123" s="27"/>
      <c r="O123" s="27"/>
      <c r="P123" s="27"/>
      <c r="Q123" s="27"/>
      <c r="R123" s="27"/>
      <c r="S123" s="27"/>
      <c r="T123" s="27"/>
      <c r="U123" s="27"/>
      <c r="V123" s="34"/>
    </row>
    <row r="124" spans="2:22" ht="19.5" thickBot="1" x14ac:dyDescent="0.45">
      <c r="B124" s="33" t="s">
        <v>71</v>
      </c>
      <c r="C124" s="27"/>
      <c r="D124" s="27"/>
      <c r="E124" s="27"/>
      <c r="F124" s="27"/>
      <c r="G124" s="27"/>
      <c r="H124" s="27"/>
      <c r="I124" s="27"/>
      <c r="J124" s="34"/>
      <c r="L124" s="33" t="s">
        <v>71</v>
      </c>
      <c r="M124" s="27"/>
      <c r="N124" s="27"/>
      <c r="O124" s="27"/>
      <c r="P124" s="27"/>
      <c r="Q124" s="27"/>
      <c r="R124" s="27"/>
      <c r="S124" s="27"/>
      <c r="T124" s="27"/>
      <c r="U124" s="27"/>
      <c r="V124" s="34"/>
    </row>
    <row r="125" spans="2:22" x14ac:dyDescent="0.4">
      <c r="B125" s="38"/>
      <c r="C125" s="16" t="s">
        <v>76</v>
      </c>
      <c r="D125" s="16" t="s">
        <v>77</v>
      </c>
      <c r="E125" s="16" t="s">
        <v>78</v>
      </c>
      <c r="F125" s="16" t="s">
        <v>79</v>
      </c>
      <c r="G125" s="16" t="s">
        <v>80</v>
      </c>
      <c r="H125" s="27"/>
      <c r="I125" s="27"/>
      <c r="J125" s="34"/>
      <c r="L125" s="38"/>
      <c r="M125" s="16" t="s">
        <v>76</v>
      </c>
      <c r="N125" s="16" t="s">
        <v>77</v>
      </c>
      <c r="O125" s="16" t="s">
        <v>78</v>
      </c>
      <c r="P125" s="16" t="s">
        <v>79</v>
      </c>
      <c r="Q125" s="16" t="s">
        <v>80</v>
      </c>
      <c r="R125" s="27"/>
      <c r="S125" s="27"/>
      <c r="T125" s="27"/>
      <c r="U125" s="27"/>
      <c r="V125" s="34"/>
    </row>
    <row r="126" spans="2:22" x14ac:dyDescent="0.4">
      <c r="B126" s="36" t="s">
        <v>72</v>
      </c>
      <c r="C126" s="14">
        <v>4</v>
      </c>
      <c r="D126" s="14">
        <v>51.664248454118663</v>
      </c>
      <c r="E126" s="14">
        <v>12.916062113529666</v>
      </c>
      <c r="F126" s="14">
        <v>2.879375309805901</v>
      </c>
      <c r="G126" s="19">
        <v>5.9339862475664966E-2</v>
      </c>
      <c r="H126" s="27"/>
      <c r="I126" s="27"/>
      <c r="J126" s="34"/>
      <c r="L126" s="36" t="s">
        <v>72</v>
      </c>
      <c r="M126" s="14">
        <v>6</v>
      </c>
      <c r="N126" s="14">
        <v>3.5179940190842336</v>
      </c>
      <c r="O126" s="14">
        <v>0.58633233651403893</v>
      </c>
      <c r="P126" s="14">
        <v>15.453268186341447</v>
      </c>
      <c r="Q126" s="43">
        <v>3.0853371778740617E-5</v>
      </c>
      <c r="R126" s="27"/>
      <c r="S126" s="27"/>
      <c r="T126" s="27"/>
      <c r="U126" s="27"/>
      <c r="V126" s="34"/>
    </row>
    <row r="127" spans="2:22" x14ac:dyDescent="0.4">
      <c r="B127" s="36" t="s">
        <v>73</v>
      </c>
      <c r="C127" s="14">
        <v>15</v>
      </c>
      <c r="D127" s="14">
        <v>67.28575154588134</v>
      </c>
      <c r="E127" s="14">
        <v>4.485716769725423</v>
      </c>
      <c r="F127" s="14"/>
      <c r="G127" s="14"/>
      <c r="H127" s="27"/>
      <c r="I127" s="27"/>
      <c r="J127" s="34"/>
      <c r="L127" s="36" t="s">
        <v>73</v>
      </c>
      <c r="M127" s="14">
        <v>13</v>
      </c>
      <c r="N127" s="14">
        <v>0.49324973091579322</v>
      </c>
      <c r="O127" s="14">
        <v>3.7942286993522555E-2</v>
      </c>
      <c r="P127" s="14"/>
      <c r="Q127" s="14"/>
      <c r="R127" s="27"/>
      <c r="S127" s="27"/>
      <c r="T127" s="27"/>
      <c r="U127" s="27"/>
      <c r="V127" s="34"/>
    </row>
    <row r="128" spans="2:22" ht="19.5" thickBot="1" x14ac:dyDescent="0.45">
      <c r="B128" s="37" t="s">
        <v>74</v>
      </c>
      <c r="C128" s="15">
        <v>19</v>
      </c>
      <c r="D128" s="15">
        <v>118.95</v>
      </c>
      <c r="E128" s="15"/>
      <c r="F128" s="15"/>
      <c r="G128" s="15"/>
      <c r="H128" s="27"/>
      <c r="I128" s="27"/>
      <c r="J128" s="34"/>
      <c r="L128" s="37" t="s">
        <v>74</v>
      </c>
      <c r="M128" s="15">
        <v>19</v>
      </c>
      <c r="N128" s="15">
        <v>4.0112437500000269</v>
      </c>
      <c r="O128" s="15"/>
      <c r="P128" s="15"/>
      <c r="Q128" s="15"/>
      <c r="R128" s="27"/>
      <c r="S128" s="27"/>
      <c r="T128" s="27"/>
      <c r="U128" s="27"/>
      <c r="V128" s="34"/>
    </row>
    <row r="129" spans="2:22" ht="19.5" thickBot="1" x14ac:dyDescent="0.45">
      <c r="B129" s="33"/>
      <c r="C129" s="27"/>
      <c r="D129" s="27"/>
      <c r="E129" s="27"/>
      <c r="F129" s="27"/>
      <c r="G129" s="27"/>
      <c r="H129" s="27"/>
      <c r="I129" s="27"/>
      <c r="J129" s="34"/>
      <c r="L129" s="33"/>
      <c r="M129" s="27"/>
      <c r="N129" s="27"/>
      <c r="O129" s="27"/>
      <c r="P129" s="27"/>
      <c r="Q129" s="27"/>
      <c r="R129" s="27"/>
      <c r="S129" s="27"/>
      <c r="T129" s="27"/>
      <c r="U129" s="27"/>
      <c r="V129" s="34"/>
    </row>
    <row r="130" spans="2:22" ht="19.5" thickBot="1" x14ac:dyDescent="0.45">
      <c r="B130" s="38"/>
      <c r="C130" s="16" t="s">
        <v>81</v>
      </c>
      <c r="D130" s="16" t="s">
        <v>69</v>
      </c>
      <c r="E130" s="16" t="s">
        <v>82</v>
      </c>
      <c r="F130" s="94" t="s">
        <v>83</v>
      </c>
      <c r="G130" s="16" t="s">
        <v>84</v>
      </c>
      <c r="H130" s="16" t="s">
        <v>85</v>
      </c>
      <c r="I130" s="16" t="s">
        <v>86</v>
      </c>
      <c r="J130" s="39" t="s">
        <v>87</v>
      </c>
      <c r="L130" s="38"/>
      <c r="M130" s="16" t="s">
        <v>81</v>
      </c>
      <c r="N130" s="16" t="s">
        <v>69</v>
      </c>
      <c r="O130" s="16" t="s">
        <v>82</v>
      </c>
      <c r="P130" s="16" t="s">
        <v>83</v>
      </c>
      <c r="Q130" s="16" t="s">
        <v>84</v>
      </c>
      <c r="R130" s="16" t="s">
        <v>85</v>
      </c>
      <c r="S130" s="16" t="s">
        <v>86</v>
      </c>
      <c r="T130" s="16" t="s">
        <v>87</v>
      </c>
      <c r="U130" s="118" t="s">
        <v>135</v>
      </c>
      <c r="V130" s="121" t="s">
        <v>142</v>
      </c>
    </row>
    <row r="131" spans="2:22" x14ac:dyDescent="0.4">
      <c r="B131" s="36" t="s">
        <v>75</v>
      </c>
      <c r="C131" s="14">
        <v>241.78525999453225</v>
      </c>
      <c r="D131" s="14">
        <v>177.78545294161779</v>
      </c>
      <c r="E131" s="14">
        <v>1.3599833731836939</v>
      </c>
      <c r="F131" s="14">
        <v>0.19392622729568218</v>
      </c>
      <c r="G131" s="14">
        <v>-137.15546288501761</v>
      </c>
      <c r="H131" s="14">
        <v>620.72598287408209</v>
      </c>
      <c r="I131" s="14">
        <v>-137.15546288501761</v>
      </c>
      <c r="J131" s="40">
        <v>620.72598287408209</v>
      </c>
      <c r="L131" s="36" t="s">
        <v>75</v>
      </c>
      <c r="M131" s="14">
        <v>83.131306083963352</v>
      </c>
      <c r="N131" s="14">
        <v>3.7796359123780014</v>
      </c>
      <c r="O131" s="14">
        <v>21.994527518302771</v>
      </c>
      <c r="P131" s="43">
        <v>1.141014322516169E-11</v>
      </c>
      <c r="Q131" s="14">
        <v>74.965899126020773</v>
      </c>
      <c r="R131" s="14">
        <v>91.296713041905932</v>
      </c>
      <c r="S131" s="14">
        <v>74.965899126020773</v>
      </c>
      <c r="T131" s="14">
        <v>91.296713041905932</v>
      </c>
      <c r="U131" s="125"/>
      <c r="V131" s="126"/>
    </row>
    <row r="132" spans="2:22" x14ac:dyDescent="0.4">
      <c r="B132" s="36" t="s">
        <v>88</v>
      </c>
      <c r="C132" s="14">
        <v>5.9260173313025311</v>
      </c>
      <c r="D132" s="14">
        <v>33.729115254435669</v>
      </c>
      <c r="E132" s="14">
        <v>0.17569441969051378</v>
      </c>
      <c r="F132" s="14">
        <v>0.8628838805421789</v>
      </c>
      <c r="G132" s="14">
        <v>-65.965890049897624</v>
      </c>
      <c r="H132" s="14">
        <v>77.817924712502688</v>
      </c>
      <c r="I132" s="14">
        <v>-65.965890049897624</v>
      </c>
      <c r="J132" s="40">
        <v>77.817924712502688</v>
      </c>
      <c r="L132" s="123" t="s">
        <v>88</v>
      </c>
      <c r="M132" s="14">
        <v>-10.490994062800597</v>
      </c>
      <c r="N132" s="14">
        <v>3.9507911633334118</v>
      </c>
      <c r="O132" s="14">
        <v>-2.6554159987411237</v>
      </c>
      <c r="P132" s="43">
        <v>1.9806603308211448E-2</v>
      </c>
      <c r="Q132" s="14">
        <v>-19.026159460296274</v>
      </c>
      <c r="R132" s="14">
        <v>-1.9558286653049208</v>
      </c>
      <c r="S132" s="14">
        <v>-19.026159460296274</v>
      </c>
      <c r="T132" s="14">
        <v>-1.9558286653049208</v>
      </c>
      <c r="U132" s="129">
        <f xml:space="preserve"> 1 / (1 - V132)</f>
        <v>3.4599929215110903</v>
      </c>
      <c r="V132" s="40">
        <v>0.71098206768490502</v>
      </c>
    </row>
    <row r="133" spans="2:22" x14ac:dyDescent="0.4">
      <c r="B133" s="36" t="s">
        <v>89</v>
      </c>
      <c r="C133" s="14">
        <v>-11.883212754297809</v>
      </c>
      <c r="D133" s="14">
        <v>24.264860600569293</v>
      </c>
      <c r="E133" s="14">
        <v>-0.48972928177543329</v>
      </c>
      <c r="F133" s="14">
        <v>0.63141025645328996</v>
      </c>
      <c r="G133" s="14">
        <v>-63.602538854452497</v>
      </c>
      <c r="H133" s="14">
        <v>39.83611334585688</v>
      </c>
      <c r="I133" s="14">
        <v>-63.602538854452497</v>
      </c>
      <c r="J133" s="40">
        <v>39.83611334585688</v>
      </c>
      <c r="L133" s="123" t="s">
        <v>89</v>
      </c>
      <c r="M133" s="14">
        <v>-6.9192777550373652</v>
      </c>
      <c r="N133" s="14">
        <v>2.8230011360977674</v>
      </c>
      <c r="O133" s="14">
        <v>-2.4510361212967409</v>
      </c>
      <c r="P133" s="43">
        <v>2.9156159611371517E-2</v>
      </c>
      <c r="Q133" s="14">
        <v>-13.018000926621836</v>
      </c>
      <c r="R133" s="14">
        <v>-0.82055458345289445</v>
      </c>
      <c r="S133" s="14">
        <v>-13.018000926621836</v>
      </c>
      <c r="T133" s="14">
        <v>-0.82055458345289445</v>
      </c>
      <c r="U133" s="129">
        <f t="shared" ref="U133:U137" si="2" xml:space="preserve"> 1 / (1 - V133)</f>
        <v>3.2886245551981945</v>
      </c>
      <c r="V133" s="40">
        <v>0.69592150663129337</v>
      </c>
    </row>
    <row r="134" spans="2:22" x14ac:dyDescent="0.4">
      <c r="B134" s="36" t="s">
        <v>91</v>
      </c>
      <c r="C134" s="14">
        <v>4.7132982088879203</v>
      </c>
      <c r="D134" s="14">
        <v>12.352858034201434</v>
      </c>
      <c r="E134" s="14">
        <v>0.3815552802305493</v>
      </c>
      <c r="F134" s="14">
        <v>0.70814188855105931</v>
      </c>
      <c r="G134" s="14">
        <v>-21.616195434475131</v>
      </c>
      <c r="H134" s="14">
        <v>31.042791852250971</v>
      </c>
      <c r="I134" s="14">
        <v>-21.616195434475131</v>
      </c>
      <c r="J134" s="40">
        <v>31.042791852250971</v>
      </c>
      <c r="L134" s="123" t="s">
        <v>91</v>
      </c>
      <c r="M134" s="14">
        <v>-4.3050069067724337</v>
      </c>
      <c r="N134" s="14">
        <v>1.2443006263644403</v>
      </c>
      <c r="O134" s="14">
        <v>-3.4597803903311308</v>
      </c>
      <c r="P134" s="43">
        <v>4.2279989411729748E-3</v>
      </c>
      <c r="Q134" s="14">
        <v>-6.9931549791871905</v>
      </c>
      <c r="R134" s="14">
        <v>-1.6168588343576764</v>
      </c>
      <c r="S134" s="14">
        <v>-6.9931549791871905</v>
      </c>
      <c r="T134" s="14">
        <v>-1.6168588343576764</v>
      </c>
      <c r="U134" s="129">
        <f t="shared" si="2"/>
        <v>2.4192621389010815</v>
      </c>
      <c r="V134" s="40">
        <v>0.58665082881252506</v>
      </c>
    </row>
    <row r="135" spans="2:22" ht="19.5" thickBot="1" x14ac:dyDescent="0.45">
      <c r="B135" s="37" t="s">
        <v>90</v>
      </c>
      <c r="C135" s="15">
        <v>-3.3834082706634381</v>
      </c>
      <c r="D135" s="15">
        <v>2.0556568864098126</v>
      </c>
      <c r="E135" s="15">
        <v>-1.6459012654453886</v>
      </c>
      <c r="F135" s="15">
        <v>0.12057041397845009</v>
      </c>
      <c r="G135" s="15">
        <v>-7.7649372070284528</v>
      </c>
      <c r="H135" s="15">
        <v>0.99812066570157709</v>
      </c>
      <c r="I135" s="15">
        <v>-7.7649372070284528</v>
      </c>
      <c r="J135" s="41">
        <v>0.99812066570157709</v>
      </c>
      <c r="L135" s="123" t="s">
        <v>123</v>
      </c>
      <c r="M135" s="14">
        <v>32.953400887853334</v>
      </c>
      <c r="N135" s="14">
        <v>9.6510316768004571</v>
      </c>
      <c r="O135" s="14">
        <v>3.4144951536184531</v>
      </c>
      <c r="P135" s="43">
        <v>4.6120844427569004E-3</v>
      </c>
      <c r="Q135" s="14">
        <v>12.103614550764078</v>
      </c>
      <c r="R135" s="14">
        <v>53.80318722494259</v>
      </c>
      <c r="S135" s="14">
        <v>12.103614550764078</v>
      </c>
      <c r="T135" s="14">
        <v>53.80318722494259</v>
      </c>
      <c r="U135" s="129">
        <f t="shared" si="2"/>
        <v>1.3905024482217976</v>
      </c>
      <c r="V135" s="40">
        <v>0.28083549850716188</v>
      </c>
    </row>
    <row r="136" spans="2:22" ht="19.5" thickBot="1" x14ac:dyDescent="0.45">
      <c r="L136" s="33" t="s">
        <v>124</v>
      </c>
      <c r="M136" s="27">
        <v>1.5914513993623289</v>
      </c>
      <c r="N136" s="27">
        <v>1.6442054642393855</v>
      </c>
      <c r="O136" s="27">
        <v>0.96791516265793409</v>
      </c>
      <c r="P136" s="27">
        <v>0.35075011877612006</v>
      </c>
      <c r="Q136" s="14">
        <v>-1.9606385503652948</v>
      </c>
      <c r="R136" s="14">
        <v>5.1435413490899524</v>
      </c>
      <c r="S136" s="14">
        <v>-1.9606385503652948</v>
      </c>
      <c r="T136" s="14">
        <v>5.1435413490899524</v>
      </c>
      <c r="U136" s="130">
        <f t="shared" si="2"/>
        <v>4.2314167503717801</v>
      </c>
      <c r="V136" s="131">
        <v>0.76367253357586717</v>
      </c>
    </row>
    <row r="137" spans="2:22" ht="19.5" thickBot="1" x14ac:dyDescent="0.45">
      <c r="B137" s="30" t="s">
        <v>64</v>
      </c>
      <c r="C137" s="31"/>
      <c r="D137" s="31"/>
      <c r="E137" s="31"/>
      <c r="F137" s="31"/>
      <c r="G137" s="31"/>
      <c r="H137" s="31"/>
      <c r="I137" s="31"/>
      <c r="J137" s="32"/>
      <c r="L137" s="111" t="s">
        <v>95</v>
      </c>
      <c r="M137" s="15">
        <v>-0.18446647423891122</v>
      </c>
      <c r="N137" s="15">
        <v>0.20270994663303973</v>
      </c>
      <c r="O137" s="15">
        <v>-0.91000208575283104</v>
      </c>
      <c r="P137" s="128">
        <v>0.37938473378604787</v>
      </c>
      <c r="Q137" s="15">
        <v>-0.62239468929817565</v>
      </c>
      <c r="R137" s="15">
        <v>0.25346174082035322</v>
      </c>
      <c r="S137" s="15">
        <v>-0.62239468929817565</v>
      </c>
      <c r="T137" s="15">
        <v>0.25346174082035322</v>
      </c>
      <c r="U137" s="132">
        <f t="shared" si="2"/>
        <v>4.1414075137048929</v>
      </c>
      <c r="V137" s="133">
        <v>0.75853619893942714</v>
      </c>
    </row>
    <row r="138" spans="2:22" ht="19.5" thickBot="1" x14ac:dyDescent="0.45">
      <c r="B138" s="33"/>
      <c r="C138" s="27"/>
      <c r="D138" s="27"/>
      <c r="E138" s="27"/>
      <c r="F138" s="27"/>
      <c r="G138" s="27"/>
      <c r="H138" s="27"/>
      <c r="I138" s="27"/>
      <c r="J138" s="34"/>
    </row>
    <row r="139" spans="2:22" x14ac:dyDescent="0.4">
      <c r="B139" s="35" t="s">
        <v>65</v>
      </c>
      <c r="C139" s="17"/>
      <c r="D139" s="27"/>
      <c r="E139" s="27"/>
      <c r="F139" s="27"/>
      <c r="G139" s="27"/>
      <c r="H139" s="27"/>
      <c r="I139" s="27"/>
      <c r="J139" s="34"/>
    </row>
    <row r="140" spans="2:22" x14ac:dyDescent="0.4">
      <c r="B140" s="36" t="s">
        <v>66</v>
      </c>
      <c r="C140">
        <v>0.6600913860247245</v>
      </c>
      <c r="D140" s="27"/>
      <c r="E140" s="27"/>
      <c r="F140" s="27"/>
      <c r="G140" s="27"/>
      <c r="H140" s="27"/>
      <c r="I140" s="27"/>
      <c r="J140" s="34"/>
    </row>
    <row r="141" spans="2:22" x14ac:dyDescent="0.4">
      <c r="B141" s="36" t="s">
        <v>67</v>
      </c>
      <c r="C141" s="55">
        <v>0.43572063790404186</v>
      </c>
      <c r="D141" s="27"/>
      <c r="E141" s="27"/>
      <c r="F141" s="27"/>
      <c r="G141" s="27"/>
      <c r="H141" s="27"/>
      <c r="I141" s="27"/>
      <c r="J141" s="34"/>
    </row>
    <row r="142" spans="2:22" x14ac:dyDescent="0.4">
      <c r="B142" s="36" t="s">
        <v>68</v>
      </c>
      <c r="C142" s="14">
        <v>0.40437178445426647</v>
      </c>
      <c r="D142" s="27"/>
      <c r="E142" s="27"/>
      <c r="F142" s="27"/>
      <c r="G142" s="27"/>
      <c r="H142" s="27"/>
      <c r="I142" s="27"/>
      <c r="J142" s="34"/>
    </row>
    <row r="143" spans="2:22" x14ac:dyDescent="0.4">
      <c r="B143" s="36" t="s">
        <v>69</v>
      </c>
      <c r="C143" s="14">
        <v>0.35460949292154964</v>
      </c>
      <c r="D143" s="27"/>
      <c r="E143" s="27"/>
      <c r="F143" s="27"/>
      <c r="G143" s="27"/>
      <c r="H143" s="27"/>
      <c r="I143" s="27"/>
      <c r="J143" s="34"/>
    </row>
    <row r="144" spans="2:22" ht="19.5" thickBot="1" x14ac:dyDescent="0.45">
      <c r="B144" s="37" t="s">
        <v>70</v>
      </c>
      <c r="C144" s="15">
        <v>20</v>
      </c>
      <c r="D144" s="27"/>
      <c r="E144" s="27"/>
      <c r="F144" s="27"/>
      <c r="G144" s="27"/>
      <c r="H144" s="27"/>
      <c r="I144" s="27"/>
      <c r="J144" s="34"/>
    </row>
    <row r="145" spans="2:10" x14ac:dyDescent="0.4">
      <c r="B145" s="33"/>
      <c r="C145" s="27"/>
      <c r="D145" s="27"/>
      <c r="E145" s="27"/>
      <c r="F145" s="27"/>
      <c r="G145" s="27"/>
      <c r="H145" s="27"/>
      <c r="I145" s="27"/>
      <c r="J145" s="34"/>
    </row>
    <row r="146" spans="2:10" ht="19.5" thickBot="1" x14ac:dyDescent="0.45">
      <c r="B146" s="33" t="s">
        <v>71</v>
      </c>
      <c r="C146" s="27"/>
      <c r="D146" s="27"/>
      <c r="E146" s="27"/>
      <c r="F146" s="27"/>
      <c r="G146" s="27"/>
      <c r="H146" s="27"/>
      <c r="I146" s="27"/>
      <c r="J146" s="34"/>
    </row>
    <row r="147" spans="2:10" x14ac:dyDescent="0.4">
      <c r="B147" s="38"/>
      <c r="C147" s="16" t="s">
        <v>76</v>
      </c>
      <c r="D147" s="16" t="s">
        <v>77</v>
      </c>
      <c r="E147" s="16" t="s">
        <v>78</v>
      </c>
      <c r="F147" s="16" t="s">
        <v>79</v>
      </c>
      <c r="G147" s="16" t="s">
        <v>80</v>
      </c>
      <c r="H147" s="27"/>
      <c r="I147" s="27"/>
      <c r="J147" s="34"/>
    </row>
    <row r="148" spans="2:10" x14ac:dyDescent="0.4">
      <c r="B148" s="36" t="s">
        <v>72</v>
      </c>
      <c r="C148" s="14">
        <v>1</v>
      </c>
      <c r="D148" s="14">
        <v>1.7477816855386128</v>
      </c>
      <c r="E148" s="14">
        <v>1.7477816855386128</v>
      </c>
      <c r="F148" s="14">
        <v>13.89909326674794</v>
      </c>
      <c r="G148" s="19">
        <v>1.539071832483376E-3</v>
      </c>
      <c r="H148" s="27"/>
      <c r="I148" s="27"/>
      <c r="J148" s="34"/>
    </row>
    <row r="149" spans="2:10" x14ac:dyDescent="0.4">
      <c r="B149" s="36" t="s">
        <v>73</v>
      </c>
      <c r="C149" s="14">
        <v>18</v>
      </c>
      <c r="D149" s="14">
        <v>2.2634620644614141</v>
      </c>
      <c r="E149" s="14">
        <v>0.12574789247007856</v>
      </c>
      <c r="F149" s="14"/>
      <c r="G149" s="14"/>
      <c r="H149" s="27"/>
      <c r="I149" s="27"/>
      <c r="J149" s="34"/>
    </row>
    <row r="150" spans="2:10" ht="19.5" thickBot="1" x14ac:dyDescent="0.45">
      <c r="B150" s="37" t="s">
        <v>74</v>
      </c>
      <c r="C150" s="15">
        <v>19</v>
      </c>
      <c r="D150" s="15">
        <v>4.0112437500000269</v>
      </c>
      <c r="E150" s="15"/>
      <c r="F150" s="15"/>
      <c r="G150" s="15"/>
      <c r="H150" s="27"/>
      <c r="I150" s="27"/>
      <c r="J150" s="34"/>
    </row>
    <row r="151" spans="2:10" ht="19.5" thickBot="1" x14ac:dyDescent="0.45">
      <c r="B151" s="33"/>
      <c r="C151" s="27"/>
      <c r="D151" s="27"/>
      <c r="E151" s="27"/>
      <c r="F151" s="27"/>
      <c r="G151" s="27"/>
      <c r="H151" s="27"/>
      <c r="I151" s="27"/>
      <c r="J151" s="34"/>
    </row>
    <row r="152" spans="2:10" x14ac:dyDescent="0.4">
      <c r="B152" s="38"/>
      <c r="C152" s="16" t="s">
        <v>81</v>
      </c>
      <c r="D152" s="16" t="s">
        <v>69</v>
      </c>
      <c r="E152" s="16" t="s">
        <v>82</v>
      </c>
      <c r="F152" s="16" t="s">
        <v>83</v>
      </c>
      <c r="G152" s="16" t="s">
        <v>84</v>
      </c>
      <c r="H152" s="16" t="s">
        <v>85</v>
      </c>
      <c r="I152" s="16" t="s">
        <v>86</v>
      </c>
      <c r="J152" s="39" t="s">
        <v>87</v>
      </c>
    </row>
    <row r="153" spans="2:10" x14ac:dyDescent="0.4">
      <c r="B153" s="36" t="s">
        <v>75</v>
      </c>
      <c r="C153" s="14">
        <v>70.363189482652032</v>
      </c>
      <c r="D153" s="14">
        <v>0.21484829552060505</v>
      </c>
      <c r="E153" s="14">
        <v>327.50173471077801</v>
      </c>
      <c r="F153" s="14">
        <v>1.9555079746861078E-35</v>
      </c>
      <c r="G153" s="14">
        <v>69.911809963284568</v>
      </c>
      <c r="H153" s="14">
        <v>70.814569002019496</v>
      </c>
      <c r="I153" s="14">
        <v>69.911809963284568</v>
      </c>
      <c r="J153" s="40">
        <v>70.814569002019496</v>
      </c>
    </row>
    <row r="154" spans="2:10" ht="19.5" thickBot="1" x14ac:dyDescent="0.45">
      <c r="B154" s="37" t="s">
        <v>95</v>
      </c>
      <c r="C154" s="15">
        <v>-0.67605637983201161</v>
      </c>
      <c r="D154" s="15">
        <v>0.18133835883785307</v>
      </c>
      <c r="E154" s="15">
        <v>-3.728148772078165</v>
      </c>
      <c r="F154" s="15">
        <v>1.5390718324833819E-3</v>
      </c>
      <c r="G154" s="15">
        <v>-1.0570341346555954</v>
      </c>
      <c r="H154" s="15">
        <v>-0.29507862500842791</v>
      </c>
      <c r="I154" s="15">
        <v>-1.0570341346555954</v>
      </c>
      <c r="J154" s="41">
        <v>-0.29507862500842791</v>
      </c>
    </row>
    <row r="155" spans="2:10" ht="19.5" thickBot="1" x14ac:dyDescent="0.45"/>
    <row r="156" spans="2:10" x14ac:dyDescent="0.4">
      <c r="B156" s="30" t="s">
        <v>64</v>
      </c>
      <c r="C156" s="31"/>
      <c r="D156" s="31"/>
      <c r="E156" s="31"/>
      <c r="F156" s="31"/>
      <c r="G156" s="31"/>
      <c r="H156" s="31"/>
      <c r="I156" s="31"/>
      <c r="J156" s="32"/>
    </row>
    <row r="157" spans="2:10" ht="19.5" thickBot="1" x14ac:dyDescent="0.45">
      <c r="B157" s="33"/>
      <c r="C157" s="27"/>
      <c r="D157" s="27"/>
      <c r="E157" s="27"/>
      <c r="F157" s="27"/>
      <c r="G157" s="27"/>
      <c r="H157" s="27"/>
      <c r="I157" s="27"/>
      <c r="J157" s="34"/>
    </row>
    <row r="158" spans="2:10" x14ac:dyDescent="0.4">
      <c r="B158" s="35" t="s">
        <v>65</v>
      </c>
      <c r="C158" s="17"/>
      <c r="D158" s="27"/>
      <c r="E158" s="27"/>
      <c r="F158" s="27"/>
      <c r="G158" s="27"/>
      <c r="H158" s="27"/>
      <c r="I158" s="27"/>
      <c r="J158" s="34"/>
    </row>
    <row r="159" spans="2:10" x14ac:dyDescent="0.4">
      <c r="B159" s="36" t="s">
        <v>66</v>
      </c>
      <c r="C159">
        <v>0.72765763281529128</v>
      </c>
      <c r="D159" s="27"/>
      <c r="E159" s="27"/>
      <c r="F159" s="27"/>
      <c r="G159" s="27"/>
      <c r="H159" s="27"/>
      <c r="I159" s="27"/>
      <c r="J159" s="34"/>
    </row>
    <row r="160" spans="2:10" x14ac:dyDescent="0.4">
      <c r="B160" s="36" t="s">
        <v>67</v>
      </c>
      <c r="C160" s="55">
        <v>0.52948563059435327</v>
      </c>
      <c r="D160" s="27"/>
      <c r="E160" s="27"/>
      <c r="F160" s="27"/>
      <c r="G160" s="27"/>
      <c r="H160" s="27"/>
      <c r="I160" s="27"/>
      <c r="J160" s="34"/>
    </row>
    <row r="161" spans="2:10" x14ac:dyDescent="0.4">
      <c r="B161" s="36" t="s">
        <v>68</v>
      </c>
      <c r="C161" s="14">
        <v>0.37876418633079456</v>
      </c>
      <c r="D161" s="27"/>
      <c r="E161" s="27"/>
      <c r="F161" s="27"/>
      <c r="G161" s="27"/>
      <c r="H161" s="27"/>
      <c r="I161" s="27"/>
      <c r="J161" s="34"/>
    </row>
    <row r="162" spans="2:10" x14ac:dyDescent="0.4">
      <c r="B162" s="36" t="s">
        <v>69</v>
      </c>
      <c r="C162" s="14">
        <v>0.3434519456528457</v>
      </c>
      <c r="D162" s="27"/>
      <c r="E162" s="27"/>
      <c r="F162" s="27"/>
      <c r="G162" s="27"/>
      <c r="H162" s="27"/>
      <c r="I162" s="27"/>
      <c r="J162" s="34"/>
    </row>
    <row r="163" spans="2:10" ht="19.5" thickBot="1" x14ac:dyDescent="0.45">
      <c r="B163" s="37" t="s">
        <v>70</v>
      </c>
      <c r="C163" s="15">
        <v>20</v>
      </c>
      <c r="D163" s="27"/>
      <c r="E163" s="27"/>
      <c r="F163" s="27"/>
      <c r="G163" s="27"/>
      <c r="H163" s="27"/>
      <c r="I163" s="27"/>
      <c r="J163" s="34"/>
    </row>
    <row r="164" spans="2:10" x14ac:dyDescent="0.4">
      <c r="B164" s="33"/>
      <c r="C164" s="27"/>
      <c r="D164" s="27"/>
      <c r="E164" s="27"/>
      <c r="F164" s="27"/>
      <c r="G164" s="27"/>
      <c r="H164" s="27"/>
      <c r="I164" s="27"/>
      <c r="J164" s="34"/>
    </row>
    <row r="165" spans="2:10" ht="19.5" thickBot="1" x14ac:dyDescent="0.45">
      <c r="B165" s="33" t="s">
        <v>71</v>
      </c>
      <c r="C165" s="27"/>
      <c r="D165" s="27"/>
      <c r="E165" s="27"/>
      <c r="F165" s="27"/>
      <c r="G165" s="27"/>
      <c r="H165" s="27"/>
      <c r="I165" s="27"/>
      <c r="J165" s="34"/>
    </row>
    <row r="166" spans="2:10" x14ac:dyDescent="0.4">
      <c r="B166" s="38"/>
      <c r="C166" s="16" t="s">
        <v>76</v>
      </c>
      <c r="D166" s="16" t="s">
        <v>77</v>
      </c>
      <c r="E166" s="16" t="s">
        <v>78</v>
      </c>
      <c r="F166" s="16" t="s">
        <v>79</v>
      </c>
      <c r="G166" s="16" t="s">
        <v>80</v>
      </c>
      <c r="H166" s="27"/>
      <c r="I166" s="27"/>
      <c r="J166" s="34"/>
    </row>
    <row r="167" spans="2:10" x14ac:dyDescent="0.4">
      <c r="B167" s="36" t="s">
        <v>72</v>
      </c>
      <c r="C167" s="14">
        <v>4</v>
      </c>
      <c r="D167" s="14">
        <v>2.1238959264364228</v>
      </c>
      <c r="E167" s="14">
        <v>0.53097398160910569</v>
      </c>
      <c r="F167" s="14">
        <v>6.0017792160886847</v>
      </c>
      <c r="G167" s="19">
        <v>4.3303775932491909E-3</v>
      </c>
      <c r="H167" s="27"/>
      <c r="I167" s="27"/>
      <c r="J167" s="34"/>
    </row>
    <row r="168" spans="2:10" x14ac:dyDescent="0.4">
      <c r="B168" s="36" t="s">
        <v>73</v>
      </c>
      <c r="C168" s="14">
        <v>16</v>
      </c>
      <c r="D168" s="14">
        <v>1.8873478235636043</v>
      </c>
      <c r="E168" s="14">
        <v>0.11795923897272527</v>
      </c>
      <c r="F168" s="14"/>
      <c r="G168" s="14"/>
      <c r="H168" s="27"/>
      <c r="I168" s="27"/>
      <c r="J168" s="34"/>
    </row>
    <row r="169" spans="2:10" ht="19.5" thickBot="1" x14ac:dyDescent="0.45">
      <c r="B169" s="37" t="s">
        <v>74</v>
      </c>
      <c r="C169" s="15">
        <v>20</v>
      </c>
      <c r="D169" s="15">
        <v>4.0112437500000269</v>
      </c>
      <c r="E169" s="15"/>
      <c r="F169" s="15"/>
      <c r="G169" s="15"/>
      <c r="H169" s="27"/>
      <c r="I169" s="27"/>
      <c r="J169" s="34"/>
    </row>
    <row r="170" spans="2:10" ht="19.5" thickBot="1" x14ac:dyDescent="0.45">
      <c r="B170" s="33"/>
      <c r="C170" s="27"/>
      <c r="D170" s="27"/>
      <c r="E170" s="27"/>
      <c r="F170" s="27"/>
      <c r="G170" s="27"/>
      <c r="H170" s="27"/>
      <c r="I170" s="27"/>
      <c r="J170" s="34"/>
    </row>
    <row r="171" spans="2:10" x14ac:dyDescent="0.4">
      <c r="B171" s="38"/>
      <c r="C171" s="16" t="s">
        <v>81</v>
      </c>
      <c r="D171" s="16" t="s">
        <v>69</v>
      </c>
      <c r="E171" s="16" t="s">
        <v>82</v>
      </c>
      <c r="F171" s="16" t="s">
        <v>83</v>
      </c>
      <c r="G171" s="16" t="s">
        <v>84</v>
      </c>
      <c r="H171" s="16" t="s">
        <v>85</v>
      </c>
      <c r="I171" s="16" t="s">
        <v>86</v>
      </c>
      <c r="J171" s="39" t="s">
        <v>87</v>
      </c>
    </row>
    <row r="172" spans="2:10" x14ac:dyDescent="0.4">
      <c r="B172" s="36" t="s">
        <v>75</v>
      </c>
      <c r="C172" s="14">
        <v>70.365666436839362</v>
      </c>
      <c r="D172" s="14">
        <v>0.21165365200099073</v>
      </c>
      <c r="E172" s="14">
        <v>332.45666101953196</v>
      </c>
      <c r="F172" s="14">
        <v>3.782882774281563E-32</v>
      </c>
      <c r="G172" s="14">
        <v>69.916980738362923</v>
      </c>
      <c r="H172" s="14">
        <v>70.814352135315801</v>
      </c>
      <c r="I172" s="14">
        <v>69.916980738362923</v>
      </c>
      <c r="J172" s="40">
        <v>70.814352135315801</v>
      </c>
    </row>
    <row r="173" spans="2:10" x14ac:dyDescent="0.4">
      <c r="B173" s="36" t="s">
        <v>95</v>
      </c>
      <c r="C173" s="14">
        <v>-0.78004882136478093</v>
      </c>
      <c r="D173" s="14">
        <v>0.27578311604427114</v>
      </c>
      <c r="E173" s="14">
        <v>-2.8284865025586288</v>
      </c>
      <c r="F173" s="14">
        <v>1.2107852907038417E-2</v>
      </c>
      <c r="G173" s="14">
        <v>-1.3646829105027818</v>
      </c>
      <c r="H173" s="14">
        <v>-0.19541473222678019</v>
      </c>
      <c r="I173" s="14">
        <v>-1.3646829105027818</v>
      </c>
      <c r="J173" s="40">
        <v>-0.19541473222678019</v>
      </c>
    </row>
    <row r="174" spans="2:10" x14ac:dyDescent="0.4">
      <c r="B174" s="36" t="s">
        <v>92</v>
      </c>
      <c r="C174" s="14">
        <v>0.40163842834485902</v>
      </c>
      <c r="D174" s="14">
        <v>0.37289485320686988</v>
      </c>
      <c r="E174" s="14">
        <v>1.0770822522509935</v>
      </c>
      <c r="F174" s="70">
        <v>0.2974159965132262</v>
      </c>
      <c r="G174" s="14">
        <v>-0.3888633470207164</v>
      </c>
      <c r="H174" s="14">
        <v>1.1921402037104345</v>
      </c>
      <c r="I174" s="14">
        <v>-0.3888633470207164</v>
      </c>
      <c r="J174" s="40">
        <v>1.1921402037104345</v>
      </c>
    </row>
    <row r="175" spans="2:10" x14ac:dyDescent="0.4">
      <c r="B175" s="36" t="s">
        <v>93</v>
      </c>
      <c r="C175" s="14">
        <v>0</v>
      </c>
      <c r="D175" s="14">
        <v>0</v>
      </c>
      <c r="E175" s="14">
        <v>65535</v>
      </c>
      <c r="F175" s="70" t="e">
        <v>#NUM!</v>
      </c>
      <c r="G175" s="14">
        <v>0</v>
      </c>
      <c r="H175" s="14">
        <v>0</v>
      </c>
      <c r="I175" s="14">
        <v>0</v>
      </c>
      <c r="J175" s="40">
        <v>0</v>
      </c>
    </row>
    <row r="176" spans="2:10" ht="19.5" thickBot="1" x14ac:dyDescent="0.45">
      <c r="B176" s="37" t="s">
        <v>94</v>
      </c>
      <c r="C176" s="15">
        <v>-0.29157092814966651</v>
      </c>
      <c r="D176" s="15">
        <v>0.55308482402642345</v>
      </c>
      <c r="E176" s="15">
        <v>-0.52717217230270053</v>
      </c>
      <c r="F176" s="71" t="e">
        <v>#NUM!</v>
      </c>
      <c r="G176" s="15">
        <v>-1.464058377522137</v>
      </c>
      <c r="H176" s="15">
        <v>0.88091652122280384</v>
      </c>
      <c r="I176" s="15">
        <v>-1.464058377522137</v>
      </c>
      <c r="J176" s="41">
        <v>0.88091652122280384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AE85-102C-4D7B-A1B0-F8A5F39DFDB9}">
  <dimension ref="B1:J46"/>
  <sheetViews>
    <sheetView topLeftCell="A13" zoomScale="85" zoomScaleNormal="85" workbookViewId="0">
      <selection activeCell="B22" sqref="B22"/>
    </sheetView>
  </sheetViews>
  <sheetFormatPr defaultRowHeight="18.75" x14ac:dyDescent="0.4"/>
  <cols>
    <col min="2" max="2" width="26" customWidth="1"/>
    <col min="3" max="3" width="22.125" customWidth="1"/>
    <col min="4" max="4" width="18.75" customWidth="1"/>
    <col min="5" max="5" width="18" customWidth="1"/>
    <col min="6" max="6" width="17" customWidth="1"/>
    <col min="7" max="7" width="22" customWidth="1"/>
    <col min="8" max="8" width="16.25" customWidth="1"/>
    <col min="9" max="9" width="16.625" customWidth="1"/>
    <col min="10" max="10" width="17" customWidth="1"/>
  </cols>
  <sheetData>
    <row r="1" spans="2:10" ht="19.5" thickBot="1" x14ac:dyDescent="0.45"/>
    <row r="2" spans="2:10" x14ac:dyDescent="0.4">
      <c r="B2" s="30" t="s">
        <v>64</v>
      </c>
      <c r="C2" s="31"/>
      <c r="D2" s="31"/>
      <c r="E2" s="31"/>
      <c r="F2" s="31"/>
      <c r="G2" s="31"/>
      <c r="H2" s="31"/>
      <c r="I2" s="31"/>
      <c r="J2" s="32"/>
    </row>
    <row r="3" spans="2:10" ht="19.5" thickBot="1" x14ac:dyDescent="0.45">
      <c r="B3" s="33"/>
      <c r="C3" s="27"/>
      <c r="D3" s="27"/>
      <c r="E3" s="27"/>
      <c r="F3" s="27"/>
      <c r="G3" s="27"/>
      <c r="H3" s="27"/>
      <c r="I3" s="27"/>
      <c r="J3" s="34"/>
    </row>
    <row r="4" spans="2:10" x14ac:dyDescent="0.4">
      <c r="B4" s="35" t="s">
        <v>65</v>
      </c>
      <c r="C4" s="17"/>
      <c r="D4" s="27"/>
      <c r="E4" s="27"/>
      <c r="F4" s="27"/>
      <c r="G4" s="27"/>
      <c r="H4" s="27"/>
      <c r="I4" s="27"/>
      <c r="J4" s="34"/>
    </row>
    <row r="5" spans="2:10" x14ac:dyDescent="0.4">
      <c r="B5" s="36" t="s">
        <v>66</v>
      </c>
      <c r="C5" s="14">
        <v>0.64565236136473814</v>
      </c>
      <c r="D5" s="27"/>
      <c r="E5" s="27"/>
      <c r="F5" s="27"/>
      <c r="G5" s="27"/>
      <c r="H5" s="27"/>
      <c r="I5" s="27"/>
      <c r="J5" s="34"/>
    </row>
    <row r="6" spans="2:10" x14ac:dyDescent="0.4">
      <c r="B6" s="36" t="s">
        <v>67</v>
      </c>
      <c r="C6" s="55">
        <v>0.41686697173586235</v>
      </c>
      <c r="D6" s="27"/>
      <c r="E6" s="27"/>
      <c r="F6" s="27"/>
      <c r="G6" s="27"/>
      <c r="H6" s="27"/>
      <c r="I6" s="27"/>
      <c r="J6" s="34"/>
    </row>
    <row r="7" spans="2:10" x14ac:dyDescent="0.4">
      <c r="B7" s="36" t="s">
        <v>68</v>
      </c>
      <c r="C7" s="14">
        <v>0.30752952893633656</v>
      </c>
      <c r="D7" s="27"/>
      <c r="E7" s="27"/>
      <c r="F7" s="27"/>
      <c r="G7" s="27"/>
      <c r="H7" s="27"/>
      <c r="I7" s="27"/>
      <c r="J7" s="34"/>
    </row>
    <row r="8" spans="2:10" x14ac:dyDescent="0.4">
      <c r="B8" s="36" t="s">
        <v>69</v>
      </c>
      <c r="C8" s="14">
        <v>0.41562072351764334</v>
      </c>
      <c r="D8" s="27"/>
      <c r="E8" s="27"/>
      <c r="F8" s="27"/>
      <c r="G8" s="27"/>
      <c r="H8" s="27"/>
      <c r="I8" s="27"/>
      <c r="J8" s="34"/>
    </row>
    <row r="9" spans="2:10" ht="19.5" thickBot="1" x14ac:dyDescent="0.45">
      <c r="B9" s="37" t="s">
        <v>70</v>
      </c>
      <c r="C9" s="15">
        <v>20</v>
      </c>
      <c r="D9" s="27"/>
      <c r="E9" s="27"/>
      <c r="F9" s="27"/>
      <c r="G9" s="27"/>
      <c r="H9" s="27"/>
      <c r="I9" s="27"/>
      <c r="J9" s="34"/>
    </row>
    <row r="10" spans="2:10" x14ac:dyDescent="0.4">
      <c r="B10" s="33"/>
      <c r="C10" s="27"/>
      <c r="D10" s="27"/>
      <c r="E10" s="27"/>
      <c r="F10" s="27"/>
      <c r="G10" s="27"/>
      <c r="H10" s="27"/>
      <c r="I10" s="27"/>
      <c r="J10" s="34"/>
    </row>
    <row r="11" spans="2:10" ht="19.5" thickBot="1" x14ac:dyDescent="0.45">
      <c r="B11" s="33" t="s">
        <v>71</v>
      </c>
      <c r="C11" s="27"/>
      <c r="D11" s="27"/>
      <c r="E11" s="27"/>
      <c r="F11" s="27"/>
      <c r="G11" s="27"/>
      <c r="H11" s="27"/>
      <c r="I11" s="27"/>
      <c r="J11" s="34"/>
    </row>
    <row r="12" spans="2:10" x14ac:dyDescent="0.4">
      <c r="B12" s="38"/>
      <c r="C12" s="16" t="s">
        <v>76</v>
      </c>
      <c r="D12" s="16" t="s">
        <v>77</v>
      </c>
      <c r="E12" s="16" t="s">
        <v>78</v>
      </c>
      <c r="F12" s="16" t="s">
        <v>79</v>
      </c>
      <c r="G12" s="16" t="s">
        <v>80</v>
      </c>
      <c r="H12" s="27"/>
      <c r="I12" s="27"/>
      <c r="J12" s="34"/>
    </row>
    <row r="13" spans="2:10" x14ac:dyDescent="0.4">
      <c r="B13" s="36" t="s">
        <v>72</v>
      </c>
      <c r="C13" s="14">
        <v>3</v>
      </c>
      <c r="D13" s="14">
        <v>1.9758056269227442</v>
      </c>
      <c r="E13" s="14">
        <v>0.65860187564091477</v>
      </c>
      <c r="F13" s="14">
        <v>3.8126643632977877</v>
      </c>
      <c r="G13" s="19">
        <v>3.0926056532682135E-2</v>
      </c>
      <c r="H13" s="27"/>
      <c r="I13" s="27"/>
      <c r="J13" s="34"/>
    </row>
    <row r="14" spans="2:10" x14ac:dyDescent="0.4">
      <c r="B14" s="36" t="s">
        <v>73</v>
      </c>
      <c r="C14" s="14">
        <v>16</v>
      </c>
      <c r="D14" s="14">
        <v>2.7638493730772691</v>
      </c>
      <c r="E14" s="14">
        <v>0.17274058581732932</v>
      </c>
      <c r="F14" s="14"/>
      <c r="G14" s="14"/>
      <c r="H14" s="27"/>
      <c r="I14" s="27"/>
      <c r="J14" s="34"/>
    </row>
    <row r="15" spans="2:10" ht="19.5" thickBot="1" x14ac:dyDescent="0.45">
      <c r="B15" s="37" t="s">
        <v>74</v>
      </c>
      <c r="C15" s="15">
        <v>19</v>
      </c>
      <c r="D15" s="15">
        <v>4.7396550000000133</v>
      </c>
      <c r="E15" s="15"/>
      <c r="F15" s="15"/>
      <c r="G15" s="15"/>
      <c r="H15" s="27"/>
      <c r="I15" s="27"/>
      <c r="J15" s="34"/>
    </row>
    <row r="16" spans="2:10" ht="19.5" thickBot="1" x14ac:dyDescent="0.45">
      <c r="B16" s="33"/>
      <c r="C16" s="27"/>
      <c r="D16" s="27"/>
      <c r="E16" s="27"/>
      <c r="F16" s="27"/>
      <c r="G16" s="27"/>
      <c r="H16" s="27"/>
      <c r="I16" s="27"/>
      <c r="J16" s="34"/>
    </row>
    <row r="17" spans="2:10" x14ac:dyDescent="0.4">
      <c r="B17" s="38"/>
      <c r="C17" s="16" t="s">
        <v>81</v>
      </c>
      <c r="D17" s="16" t="s">
        <v>69</v>
      </c>
      <c r="E17" s="16" t="s">
        <v>82</v>
      </c>
      <c r="F17" s="16" t="s">
        <v>83</v>
      </c>
      <c r="G17" s="16" t="s">
        <v>84</v>
      </c>
      <c r="H17" s="16" t="s">
        <v>85</v>
      </c>
      <c r="I17" s="16" t="s">
        <v>86</v>
      </c>
      <c r="J17" s="39" t="s">
        <v>87</v>
      </c>
    </row>
    <row r="18" spans="2:10" x14ac:dyDescent="0.4">
      <c r="B18" s="36" t="s">
        <v>75</v>
      </c>
      <c r="C18" s="14">
        <v>91.115537885737552</v>
      </c>
      <c r="D18" s="14">
        <v>6.5195230885332771</v>
      </c>
      <c r="E18" s="14">
        <v>13.975798022096763</v>
      </c>
      <c r="F18" s="14">
        <v>2.1959639364664509E-10</v>
      </c>
      <c r="G18" s="14">
        <v>77.294766341960539</v>
      </c>
      <c r="H18" s="14">
        <v>104.93630942951457</v>
      </c>
      <c r="I18" s="14">
        <v>77.294766341960539</v>
      </c>
      <c r="J18" s="40">
        <v>104.93630942951457</v>
      </c>
    </row>
    <row r="19" spans="2:10" x14ac:dyDescent="0.4">
      <c r="B19" s="36" t="s">
        <v>88</v>
      </c>
      <c r="C19" s="14">
        <v>-15.604868594806574</v>
      </c>
      <c r="D19" s="14">
        <v>5.5026218968034444</v>
      </c>
      <c r="E19" s="14">
        <v>-2.8358969392157718</v>
      </c>
      <c r="F19" s="14">
        <v>1.1923795127078212E-2</v>
      </c>
      <c r="G19" s="14">
        <v>-27.269905913451112</v>
      </c>
      <c r="H19" s="14">
        <v>-3.9398312761620371</v>
      </c>
      <c r="I19" s="14">
        <v>-27.269905913451112</v>
      </c>
      <c r="J19" s="40">
        <v>-3.9398312761620371</v>
      </c>
    </row>
    <row r="20" spans="2:10" x14ac:dyDescent="0.4">
      <c r="B20" s="36" t="s">
        <v>89</v>
      </c>
      <c r="C20" s="14">
        <v>-3.466130031279214</v>
      </c>
      <c r="D20" s="14">
        <v>3.843184234763446</v>
      </c>
      <c r="E20" s="14">
        <v>-0.90189015658588634</v>
      </c>
      <c r="F20" s="55">
        <v>0.38049179925616583</v>
      </c>
      <c r="G20" s="14">
        <v>-11.613316656437826</v>
      </c>
      <c r="H20" s="14">
        <v>4.6810565938793989</v>
      </c>
      <c r="I20" s="14">
        <v>-11.613316656437826</v>
      </c>
      <c r="J20" s="40">
        <v>4.6810565938793989</v>
      </c>
    </row>
    <row r="21" spans="2:10" ht="19.5" thickBot="1" x14ac:dyDescent="0.45">
      <c r="B21" s="37" t="s">
        <v>91</v>
      </c>
      <c r="C21" s="15">
        <v>-9.0599134783912358</v>
      </c>
      <c r="D21" s="15">
        <v>4.2596321404152713</v>
      </c>
      <c r="E21" s="15">
        <v>-2.1269239173099077</v>
      </c>
      <c r="F21" s="15">
        <v>4.9331772772202291E-2</v>
      </c>
      <c r="G21" s="15">
        <v>-18.089930225590749</v>
      </c>
      <c r="H21" s="15">
        <v>-2.9896731191724868E-2</v>
      </c>
      <c r="I21" s="15">
        <v>-18.089930225590749</v>
      </c>
      <c r="J21" s="41">
        <v>-2.9896731191724868E-2</v>
      </c>
    </row>
    <row r="24" spans="2:10" ht="19.5" thickBot="1" x14ac:dyDescent="0.45"/>
    <row r="25" spans="2:10" x14ac:dyDescent="0.4">
      <c r="B25" s="30" t="s">
        <v>149</v>
      </c>
      <c r="C25" s="31"/>
      <c r="D25" s="31"/>
      <c r="E25" s="31"/>
      <c r="F25" s="31"/>
      <c r="G25" s="31"/>
      <c r="H25" s="31"/>
      <c r="I25" s="31"/>
      <c r="J25" s="32"/>
    </row>
    <row r="26" spans="2:10" ht="19.5" thickBot="1" x14ac:dyDescent="0.45">
      <c r="B26" s="33"/>
      <c r="C26" s="27"/>
      <c r="D26" s="27"/>
      <c r="E26" s="27"/>
      <c r="F26" s="27"/>
      <c r="G26" s="27"/>
      <c r="H26" s="27"/>
      <c r="I26" s="27"/>
      <c r="J26" s="34"/>
    </row>
    <row r="27" spans="2:10" x14ac:dyDescent="0.4">
      <c r="B27" s="35" t="s">
        <v>65</v>
      </c>
      <c r="C27" s="17"/>
      <c r="D27" s="27"/>
      <c r="E27" s="27"/>
      <c r="F27" s="27"/>
      <c r="G27" s="27"/>
      <c r="H27" s="27"/>
      <c r="I27" s="27"/>
      <c r="J27" s="34"/>
    </row>
    <row r="28" spans="2:10" x14ac:dyDescent="0.4">
      <c r="B28" s="36" t="s">
        <v>66</v>
      </c>
      <c r="C28" s="14">
        <v>0.76973933975139952</v>
      </c>
      <c r="D28" s="27"/>
      <c r="E28" s="27"/>
      <c r="F28" s="27"/>
      <c r="G28" s="27"/>
      <c r="H28" s="27"/>
      <c r="I28" s="27"/>
      <c r="J28" s="34"/>
    </row>
    <row r="29" spans="2:10" x14ac:dyDescent="0.4">
      <c r="B29" s="36" t="s">
        <v>67</v>
      </c>
      <c r="C29" s="127">
        <v>0.59249865116092049</v>
      </c>
      <c r="D29" s="27"/>
      <c r="E29" s="27"/>
      <c r="F29" s="27"/>
      <c r="G29" s="27"/>
      <c r="H29" s="27"/>
      <c r="I29" s="27"/>
      <c r="J29" s="34"/>
    </row>
    <row r="30" spans="2:10" x14ac:dyDescent="0.4">
      <c r="B30" s="36" t="s">
        <v>68</v>
      </c>
      <c r="C30" s="14">
        <v>0.44696245514696348</v>
      </c>
      <c r="D30" s="27"/>
      <c r="E30" s="27"/>
      <c r="F30" s="27"/>
      <c r="G30" s="27"/>
      <c r="H30" s="27"/>
      <c r="I30" s="27"/>
      <c r="J30" s="34"/>
    </row>
    <row r="31" spans="2:10" x14ac:dyDescent="0.4">
      <c r="B31" s="36" t="s">
        <v>69</v>
      </c>
      <c r="C31" s="14">
        <v>0.37142734393647792</v>
      </c>
      <c r="D31" s="27"/>
      <c r="E31" s="27"/>
      <c r="F31" s="27"/>
      <c r="G31" s="27"/>
      <c r="H31" s="27"/>
      <c r="I31" s="27"/>
      <c r="J31" s="34"/>
    </row>
    <row r="32" spans="2:10" ht="19.5" thickBot="1" x14ac:dyDescent="0.45">
      <c r="B32" s="37" t="s">
        <v>70</v>
      </c>
      <c r="C32" s="15">
        <v>20</v>
      </c>
      <c r="D32" s="27"/>
      <c r="E32" s="27"/>
      <c r="F32" s="27"/>
      <c r="G32" s="27"/>
      <c r="H32" s="27"/>
      <c r="I32" s="27"/>
      <c r="J32" s="34"/>
    </row>
    <row r="33" spans="2:10" x14ac:dyDescent="0.4">
      <c r="B33" s="33"/>
      <c r="C33" s="27"/>
      <c r="D33" s="27"/>
      <c r="E33" s="27"/>
      <c r="F33" s="27"/>
      <c r="G33" s="27"/>
      <c r="H33" s="27"/>
      <c r="I33" s="27"/>
      <c r="J33" s="34"/>
    </row>
    <row r="34" spans="2:10" ht="19.5" thickBot="1" x14ac:dyDescent="0.45">
      <c r="B34" s="33" t="s">
        <v>71</v>
      </c>
      <c r="C34" s="27"/>
      <c r="D34" s="27"/>
      <c r="E34" s="27"/>
      <c r="F34" s="27"/>
      <c r="G34" s="27"/>
      <c r="H34" s="27"/>
      <c r="I34" s="27"/>
      <c r="J34" s="34"/>
    </row>
    <row r="35" spans="2:10" x14ac:dyDescent="0.4">
      <c r="B35" s="38"/>
      <c r="C35" s="16" t="s">
        <v>76</v>
      </c>
      <c r="D35" s="16" t="s">
        <v>77</v>
      </c>
      <c r="E35" s="16" t="s">
        <v>78</v>
      </c>
      <c r="F35" s="16" t="s">
        <v>79</v>
      </c>
      <c r="G35" s="16" t="s">
        <v>80</v>
      </c>
      <c r="H35" s="27"/>
      <c r="I35" s="27"/>
      <c r="J35" s="34"/>
    </row>
    <row r="36" spans="2:10" x14ac:dyDescent="0.4">
      <c r="B36" s="36" t="s">
        <v>72</v>
      </c>
      <c r="C36" s="14">
        <v>5</v>
      </c>
      <c r="D36" s="14">
        <v>2.8082391944681202</v>
      </c>
      <c r="E36" s="14">
        <v>0.56164783889362402</v>
      </c>
      <c r="F36" s="14">
        <v>4.0711429004513731</v>
      </c>
      <c r="G36" s="43">
        <v>1.7178674273437913E-2</v>
      </c>
      <c r="H36" s="27"/>
      <c r="I36" s="27"/>
      <c r="J36" s="34"/>
    </row>
    <row r="37" spans="2:10" x14ac:dyDescent="0.4">
      <c r="B37" s="36" t="s">
        <v>73</v>
      </c>
      <c r="C37" s="14">
        <v>14</v>
      </c>
      <c r="D37" s="14">
        <v>1.9314158055318931</v>
      </c>
      <c r="E37" s="14">
        <v>0.13795827182370665</v>
      </c>
      <c r="F37" s="14"/>
      <c r="G37" s="14"/>
      <c r="H37" s="27"/>
      <c r="I37" s="27"/>
      <c r="J37" s="34"/>
    </row>
    <row r="38" spans="2:10" ht="19.5" thickBot="1" x14ac:dyDescent="0.45">
      <c r="B38" s="37" t="s">
        <v>74</v>
      </c>
      <c r="C38" s="15">
        <v>19</v>
      </c>
      <c r="D38" s="15">
        <v>4.7396550000000133</v>
      </c>
      <c r="E38" s="15"/>
      <c r="F38" s="15"/>
      <c r="G38" s="15"/>
      <c r="H38" s="27"/>
      <c r="I38" s="27"/>
      <c r="J38" s="34"/>
    </row>
    <row r="39" spans="2:10" ht="19.5" thickBot="1" x14ac:dyDescent="0.45">
      <c r="B39" s="33"/>
      <c r="C39" s="27"/>
      <c r="D39" s="27"/>
      <c r="E39" s="27"/>
      <c r="F39" s="27"/>
      <c r="G39" s="27"/>
      <c r="H39" s="27"/>
      <c r="I39" s="27"/>
      <c r="J39" s="34"/>
    </row>
    <row r="40" spans="2:10" x14ac:dyDescent="0.4">
      <c r="B40" s="38"/>
      <c r="C40" s="16" t="s">
        <v>81</v>
      </c>
      <c r="D40" s="16" t="s">
        <v>69</v>
      </c>
      <c r="E40" s="16" t="s">
        <v>82</v>
      </c>
      <c r="F40" s="16" t="s">
        <v>83</v>
      </c>
      <c r="G40" s="16" t="s">
        <v>84</v>
      </c>
      <c r="H40" s="16" t="s">
        <v>85</v>
      </c>
      <c r="I40" s="16" t="s">
        <v>86</v>
      </c>
      <c r="J40" s="39" t="s">
        <v>87</v>
      </c>
    </row>
    <row r="41" spans="2:10" x14ac:dyDescent="0.4">
      <c r="B41" s="36" t="s">
        <v>75</v>
      </c>
      <c r="C41" s="14">
        <v>89.776049959899836</v>
      </c>
      <c r="D41" s="14">
        <v>6.4330731947995057</v>
      </c>
      <c r="E41" s="14">
        <v>13.955390719395943</v>
      </c>
      <c r="F41" s="14">
        <v>1.3174594669166845E-9</v>
      </c>
      <c r="G41" s="14">
        <v>75.978480209292997</v>
      </c>
      <c r="H41" s="14">
        <v>103.57361971050668</v>
      </c>
      <c r="I41" s="14">
        <v>75.978480209292997</v>
      </c>
      <c r="J41" s="40">
        <v>103.57361971050668</v>
      </c>
    </row>
    <row r="42" spans="2:10" x14ac:dyDescent="0.4">
      <c r="B42" s="36" t="s">
        <v>88</v>
      </c>
      <c r="C42" s="14">
        <v>-24.031929803043258</v>
      </c>
      <c r="D42" s="14">
        <v>6.2426099432612565</v>
      </c>
      <c r="E42" s="14">
        <v>-3.8496606421782182</v>
      </c>
      <c r="F42" s="14">
        <v>1.7687298303608009E-3</v>
      </c>
      <c r="G42" s="14">
        <v>-37.420996507213317</v>
      </c>
      <c r="H42" s="14">
        <v>-10.642863098873196</v>
      </c>
      <c r="I42" s="14">
        <v>-37.420996507213317</v>
      </c>
      <c r="J42" s="40">
        <v>-10.642863098873196</v>
      </c>
    </row>
    <row r="43" spans="2:10" x14ac:dyDescent="0.4">
      <c r="B43" s="36" t="s">
        <v>89</v>
      </c>
      <c r="C43" s="14">
        <v>-1.9695561153158849</v>
      </c>
      <c r="D43" s="14">
        <v>3.684374969648621</v>
      </c>
      <c r="E43" s="14">
        <v>-0.53456994240293665</v>
      </c>
      <c r="F43" s="127">
        <v>0.60133440959732942</v>
      </c>
      <c r="G43" s="14">
        <v>-9.8717545035158114</v>
      </c>
      <c r="H43" s="14">
        <v>5.932642272884042</v>
      </c>
      <c r="I43" s="14">
        <v>-9.8717545035158114</v>
      </c>
      <c r="J43" s="40">
        <v>5.932642272884042</v>
      </c>
    </row>
    <row r="44" spans="2:10" x14ac:dyDescent="0.4">
      <c r="B44" s="36" t="s">
        <v>91</v>
      </c>
      <c r="C44" s="14">
        <v>-2.5495030453772052</v>
      </c>
      <c r="D44" s="14">
        <v>4.727615736371277</v>
      </c>
      <c r="E44" s="14">
        <v>-0.53927882204193245</v>
      </c>
      <c r="F44" s="127">
        <v>0.5981669030590806</v>
      </c>
      <c r="G44" s="14">
        <v>-12.689230342337048</v>
      </c>
      <c r="H44" s="14">
        <v>7.5902242515826366</v>
      </c>
      <c r="I44" s="14">
        <v>-12.689230342337048</v>
      </c>
      <c r="J44" s="40">
        <v>7.5902242515826366</v>
      </c>
    </row>
    <row r="45" spans="2:10" x14ac:dyDescent="0.4">
      <c r="B45" s="36" t="s">
        <v>146</v>
      </c>
      <c r="C45" s="14">
        <v>43.677050555854656</v>
      </c>
      <c r="D45" s="14">
        <v>20.740859290628133</v>
      </c>
      <c r="E45" s="14">
        <v>2.1058457580680066</v>
      </c>
      <c r="F45" s="14">
        <v>5.3748466493194619E-2</v>
      </c>
      <c r="G45" s="14">
        <v>-0.80766834666088272</v>
      </c>
      <c r="H45" s="14">
        <v>88.161769458370202</v>
      </c>
      <c r="I45" s="14">
        <v>-0.80766834666088272</v>
      </c>
      <c r="J45" s="40">
        <v>88.161769458370202</v>
      </c>
    </row>
    <row r="46" spans="2:10" ht="19.5" thickBot="1" x14ac:dyDescent="0.45">
      <c r="B46" s="37" t="s">
        <v>124</v>
      </c>
      <c r="C46" s="15">
        <v>-2.1881157689733719</v>
      </c>
      <c r="D46" s="15">
        <v>2.1248757865390266</v>
      </c>
      <c r="E46" s="15">
        <v>-1.0297617314080039</v>
      </c>
      <c r="F46" s="128">
        <v>0.3205849972103087</v>
      </c>
      <c r="G46" s="15">
        <v>-6.7455210694211507</v>
      </c>
      <c r="H46" s="15">
        <v>2.3692895314744069</v>
      </c>
      <c r="I46" s="15">
        <v>-6.7455210694211507</v>
      </c>
      <c r="J46" s="41">
        <v>2.3692895314744069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31B7-9EB6-45D4-A633-A0441344B55F}">
  <dimension ref="B1:J46"/>
  <sheetViews>
    <sheetView topLeftCell="A20" zoomScale="85" zoomScaleNormal="85" workbookViewId="0">
      <selection activeCell="G36" sqref="G36"/>
    </sheetView>
  </sheetViews>
  <sheetFormatPr defaultRowHeight="18.75" x14ac:dyDescent="0.4"/>
  <cols>
    <col min="2" max="2" width="41.875" customWidth="1"/>
    <col min="3" max="3" width="20.875" customWidth="1"/>
    <col min="4" max="4" width="18.875" customWidth="1"/>
    <col min="5" max="5" width="19.375" customWidth="1"/>
    <col min="6" max="6" width="18.375" customWidth="1"/>
    <col min="7" max="7" width="18.125" customWidth="1"/>
    <col min="8" max="8" width="17.875" customWidth="1"/>
    <col min="9" max="9" width="14.25" customWidth="1"/>
    <col min="10" max="10" width="15.375" customWidth="1"/>
  </cols>
  <sheetData>
    <row r="1" spans="2:10" ht="19.5" thickBot="1" x14ac:dyDescent="0.45"/>
    <row r="2" spans="2:10" x14ac:dyDescent="0.4">
      <c r="B2" s="30" t="s">
        <v>64</v>
      </c>
      <c r="C2" s="31"/>
      <c r="D2" s="31"/>
      <c r="E2" s="31"/>
      <c r="F2" s="31"/>
      <c r="G2" s="31"/>
      <c r="H2" s="31"/>
      <c r="I2" s="31"/>
      <c r="J2" s="32"/>
    </row>
    <row r="3" spans="2:10" ht="19.5" thickBot="1" x14ac:dyDescent="0.45">
      <c r="B3" s="33"/>
      <c r="C3" s="27"/>
      <c r="D3" s="27"/>
      <c r="E3" s="27"/>
      <c r="F3" s="27"/>
      <c r="G3" s="27"/>
      <c r="H3" s="27"/>
      <c r="I3" s="27"/>
      <c r="J3" s="34"/>
    </row>
    <row r="4" spans="2:10" x14ac:dyDescent="0.4">
      <c r="B4" s="35" t="s">
        <v>65</v>
      </c>
      <c r="C4" s="17"/>
      <c r="D4" s="27"/>
      <c r="E4" s="27"/>
      <c r="F4" s="27"/>
      <c r="G4" s="27"/>
      <c r="H4" s="27"/>
      <c r="I4" s="27"/>
      <c r="J4" s="34"/>
    </row>
    <row r="5" spans="2:10" x14ac:dyDescent="0.4">
      <c r="B5" s="36" t="s">
        <v>66</v>
      </c>
      <c r="C5" s="14">
        <v>0.89881203852772773</v>
      </c>
      <c r="D5" s="27"/>
      <c r="E5" s="27"/>
      <c r="F5" s="27"/>
      <c r="G5" s="27"/>
      <c r="H5" s="27"/>
      <c r="I5" s="27"/>
      <c r="J5" s="34"/>
    </row>
    <row r="6" spans="2:10" x14ac:dyDescent="0.4">
      <c r="B6" s="145" t="s">
        <v>67</v>
      </c>
      <c r="C6" s="68">
        <v>0.80786308060236944</v>
      </c>
      <c r="D6" s="27"/>
      <c r="E6" s="27"/>
      <c r="F6" s="27"/>
      <c r="G6" s="27"/>
      <c r="H6" s="27"/>
      <c r="I6" s="27"/>
      <c r="J6" s="34"/>
    </row>
    <row r="7" spans="2:10" x14ac:dyDescent="0.4">
      <c r="B7" s="36" t="s">
        <v>68</v>
      </c>
      <c r="C7" s="14">
        <v>0.77183740821531366</v>
      </c>
      <c r="D7" s="27"/>
      <c r="E7" s="27"/>
      <c r="F7" s="27"/>
      <c r="G7" s="27"/>
      <c r="H7" s="27"/>
      <c r="I7" s="27"/>
      <c r="J7" s="34"/>
    </row>
    <row r="8" spans="2:10" x14ac:dyDescent="0.4">
      <c r="B8" s="36" t="s">
        <v>69</v>
      </c>
      <c r="C8" s="14">
        <v>0.31193524949355378</v>
      </c>
      <c r="D8" s="27"/>
      <c r="E8" s="27"/>
      <c r="F8" s="27"/>
      <c r="G8" s="27"/>
      <c r="H8" s="27"/>
      <c r="I8" s="27"/>
      <c r="J8" s="34"/>
    </row>
    <row r="9" spans="2:10" ht="19.5" thickBot="1" x14ac:dyDescent="0.45">
      <c r="B9" s="37" t="s">
        <v>70</v>
      </c>
      <c r="C9" s="15">
        <v>20</v>
      </c>
      <c r="D9" s="27"/>
      <c r="E9" s="27"/>
      <c r="F9" s="27"/>
      <c r="G9" s="27"/>
      <c r="H9" s="27"/>
      <c r="I9" s="27"/>
      <c r="J9" s="34"/>
    </row>
    <row r="10" spans="2:10" x14ac:dyDescent="0.4">
      <c r="B10" s="33"/>
      <c r="C10" s="27"/>
      <c r="D10" s="27"/>
      <c r="E10" s="27"/>
      <c r="F10" s="27"/>
      <c r="G10" s="27"/>
      <c r="H10" s="27"/>
      <c r="I10" s="27"/>
      <c r="J10" s="34"/>
    </row>
    <row r="11" spans="2:10" ht="19.5" thickBot="1" x14ac:dyDescent="0.45">
      <c r="B11" s="33" t="s">
        <v>71</v>
      </c>
      <c r="C11" s="27"/>
      <c r="D11" s="27"/>
      <c r="E11" s="27"/>
      <c r="F11" s="27"/>
      <c r="G11" s="27"/>
      <c r="H11" s="27"/>
      <c r="I11" s="27"/>
      <c r="J11" s="34"/>
    </row>
    <row r="12" spans="2:10" x14ac:dyDescent="0.4">
      <c r="B12" s="38"/>
      <c r="C12" s="16" t="s">
        <v>76</v>
      </c>
      <c r="D12" s="16" t="s">
        <v>77</v>
      </c>
      <c r="E12" s="16" t="s">
        <v>78</v>
      </c>
      <c r="F12" s="16" t="s">
        <v>79</v>
      </c>
      <c r="G12" s="16" t="s">
        <v>80</v>
      </c>
      <c r="H12" s="27"/>
      <c r="I12" s="27"/>
      <c r="J12" s="34"/>
    </row>
    <row r="13" spans="2:10" x14ac:dyDescent="0.4">
      <c r="B13" s="36" t="s">
        <v>72</v>
      </c>
      <c r="C13" s="14">
        <v>3</v>
      </c>
      <c r="D13" s="14">
        <v>6.5459974019743221</v>
      </c>
      <c r="E13" s="14">
        <v>2.1819991339914409</v>
      </c>
      <c r="F13" s="14">
        <v>22.424649619937142</v>
      </c>
      <c r="G13" s="68">
        <v>5.6459688160104382E-6</v>
      </c>
      <c r="H13" s="27"/>
      <c r="I13" s="27"/>
      <c r="J13" s="34"/>
    </row>
    <row r="14" spans="2:10" x14ac:dyDescent="0.4">
      <c r="B14" s="36" t="s">
        <v>73</v>
      </c>
      <c r="C14" s="14">
        <v>16</v>
      </c>
      <c r="D14" s="14">
        <v>1.5568575980256905</v>
      </c>
      <c r="E14" s="14">
        <v>9.7303599876605654E-2</v>
      </c>
      <c r="F14" s="14"/>
      <c r="G14" s="14"/>
      <c r="H14" s="27"/>
      <c r="I14" s="27"/>
      <c r="J14" s="34"/>
    </row>
    <row r="15" spans="2:10" ht="19.5" thickBot="1" x14ac:dyDescent="0.45">
      <c r="B15" s="37" t="s">
        <v>74</v>
      </c>
      <c r="C15" s="15">
        <v>19</v>
      </c>
      <c r="D15" s="15">
        <v>8.1028550000000124</v>
      </c>
      <c r="E15" s="15"/>
      <c r="F15" s="15"/>
      <c r="G15" s="15"/>
      <c r="H15" s="27"/>
      <c r="I15" s="27"/>
      <c r="J15" s="34"/>
    </row>
    <row r="16" spans="2:10" ht="19.5" thickBot="1" x14ac:dyDescent="0.45">
      <c r="B16" s="33"/>
      <c r="C16" s="27"/>
      <c r="D16" s="27"/>
      <c r="E16" s="27"/>
      <c r="F16" s="27"/>
      <c r="G16" s="27"/>
      <c r="H16" s="27"/>
      <c r="I16" s="27"/>
      <c r="J16" s="34"/>
    </row>
    <row r="17" spans="2:10" x14ac:dyDescent="0.4">
      <c r="B17" s="38"/>
      <c r="C17" s="16" t="s">
        <v>81</v>
      </c>
      <c r="D17" s="16" t="s">
        <v>69</v>
      </c>
      <c r="E17" s="16" t="s">
        <v>82</v>
      </c>
      <c r="F17" s="16" t="s">
        <v>83</v>
      </c>
      <c r="G17" s="16" t="s">
        <v>84</v>
      </c>
      <c r="H17" s="16" t="s">
        <v>85</v>
      </c>
      <c r="I17" s="16" t="s">
        <v>86</v>
      </c>
      <c r="J17" s="39" t="s">
        <v>87</v>
      </c>
    </row>
    <row r="18" spans="2:10" x14ac:dyDescent="0.4">
      <c r="B18" s="36" t="s">
        <v>75</v>
      </c>
      <c r="C18" s="14">
        <v>85.461921069750872</v>
      </c>
      <c r="D18" s="14">
        <v>2.470212239914729</v>
      </c>
      <c r="E18" s="14">
        <v>34.596995225277077</v>
      </c>
      <c r="F18" s="14">
        <v>1.810801224234147E-16</v>
      </c>
      <c r="G18" s="14">
        <v>80.225305052154425</v>
      </c>
      <c r="H18" s="14">
        <v>90.698537087347319</v>
      </c>
      <c r="I18" s="14">
        <v>80.225305052154425</v>
      </c>
      <c r="J18" s="40">
        <v>90.698537087347319</v>
      </c>
    </row>
    <row r="19" spans="2:10" x14ac:dyDescent="0.4">
      <c r="B19" s="36" t="s">
        <v>88</v>
      </c>
      <c r="C19" s="14">
        <v>-14.413921803545303</v>
      </c>
      <c r="D19" s="14">
        <v>4.2003525248487099</v>
      </c>
      <c r="E19" s="14">
        <v>-3.4315981142712468</v>
      </c>
      <c r="F19" s="68">
        <v>3.424037721124791E-3</v>
      </c>
      <c r="G19" s="14">
        <v>-23.31827137956946</v>
      </c>
      <c r="H19" s="14">
        <v>-5.5095722275211454</v>
      </c>
      <c r="I19" s="14">
        <v>-23.31827137956946</v>
      </c>
      <c r="J19" s="40">
        <v>-5.5095722275211454</v>
      </c>
    </row>
    <row r="20" spans="2:10" x14ac:dyDescent="0.4">
      <c r="B20" s="36" t="s">
        <v>89</v>
      </c>
      <c r="C20" s="14">
        <v>-10.178520867501154</v>
      </c>
      <c r="D20" s="14">
        <v>2.1167556781994832</v>
      </c>
      <c r="E20" s="14">
        <v>-4.8085478037593008</v>
      </c>
      <c r="F20" s="68">
        <v>1.9293587899873692E-4</v>
      </c>
      <c r="G20" s="14">
        <v>-14.66584244687292</v>
      </c>
      <c r="H20" s="14">
        <v>-5.691199288129388</v>
      </c>
      <c r="I20" s="14">
        <v>-14.66584244687292</v>
      </c>
      <c r="J20" s="40">
        <v>-5.691199288129388</v>
      </c>
    </row>
    <row r="21" spans="2:10" ht="19.5" thickBot="1" x14ac:dyDescent="0.45">
      <c r="B21" s="37" t="s">
        <v>91</v>
      </c>
      <c r="C21" s="15">
        <v>-7.6654293336982371E-2</v>
      </c>
      <c r="D21" s="15">
        <v>1.5979472410824673</v>
      </c>
      <c r="E21" s="15">
        <v>-4.7970478227463816E-2</v>
      </c>
      <c r="F21" s="69">
        <v>0.96233346090335847</v>
      </c>
      <c r="G21" s="15">
        <v>-3.4641511175836892</v>
      </c>
      <c r="H21" s="15">
        <v>3.3108425309097247</v>
      </c>
      <c r="I21" s="15">
        <v>-3.4641511175836892</v>
      </c>
      <c r="J21" s="41">
        <v>3.3108425309097247</v>
      </c>
    </row>
    <row r="24" spans="2:10" ht="19.5" thickBot="1" x14ac:dyDescent="0.45"/>
    <row r="25" spans="2:10" x14ac:dyDescent="0.4">
      <c r="B25" s="30" t="s">
        <v>64</v>
      </c>
      <c r="C25" s="31"/>
      <c r="D25" s="31"/>
      <c r="E25" s="31"/>
      <c r="F25" s="31"/>
      <c r="G25" s="31"/>
      <c r="H25" s="31"/>
      <c r="I25" s="31"/>
      <c r="J25" s="32"/>
    </row>
    <row r="26" spans="2:10" ht="19.5" thickBot="1" x14ac:dyDescent="0.45">
      <c r="B26" s="33"/>
      <c r="C26" s="27"/>
      <c r="D26" s="27"/>
      <c r="E26" s="27"/>
      <c r="F26" s="27"/>
      <c r="G26" s="27"/>
      <c r="H26" s="27"/>
      <c r="I26" s="27"/>
      <c r="J26" s="34"/>
    </row>
    <row r="27" spans="2:10" x14ac:dyDescent="0.4">
      <c r="B27" s="35" t="s">
        <v>65</v>
      </c>
      <c r="C27" s="17"/>
      <c r="D27" s="27"/>
      <c r="E27" s="27"/>
      <c r="F27" s="27"/>
      <c r="G27" s="27"/>
      <c r="H27" s="27"/>
      <c r="I27" s="27"/>
      <c r="J27" s="34"/>
    </row>
    <row r="28" spans="2:10" x14ac:dyDescent="0.4">
      <c r="B28" s="36" t="s">
        <v>66</v>
      </c>
      <c r="C28" s="14">
        <v>0.91521820030154244</v>
      </c>
      <c r="D28" s="27"/>
      <c r="E28" s="27"/>
      <c r="F28" s="27"/>
      <c r="G28" s="27"/>
      <c r="H28" s="27"/>
      <c r="I28" s="27"/>
      <c r="J28" s="34"/>
    </row>
    <row r="29" spans="2:10" x14ac:dyDescent="0.4">
      <c r="B29" s="36" t="s">
        <v>67</v>
      </c>
      <c r="C29" s="43">
        <v>0.83762435416319425</v>
      </c>
      <c r="D29" s="27"/>
      <c r="E29" s="27"/>
      <c r="F29" s="27"/>
      <c r="G29" s="27"/>
      <c r="H29" s="27"/>
      <c r="I29" s="27"/>
      <c r="J29" s="34"/>
    </row>
    <row r="30" spans="2:10" x14ac:dyDescent="0.4">
      <c r="B30" s="36" t="s">
        <v>68</v>
      </c>
      <c r="C30" s="14">
        <v>0.77963305207862077</v>
      </c>
      <c r="D30" s="27"/>
      <c r="E30" s="27"/>
      <c r="F30" s="27"/>
      <c r="G30" s="27"/>
      <c r="H30" s="27"/>
      <c r="I30" s="27"/>
      <c r="J30" s="34"/>
    </row>
    <row r="31" spans="2:10" x14ac:dyDescent="0.4">
      <c r="B31" s="36" t="s">
        <v>69</v>
      </c>
      <c r="C31" s="14">
        <v>0.30655998174990073</v>
      </c>
      <c r="D31" s="27"/>
      <c r="E31" s="27"/>
      <c r="F31" s="27"/>
      <c r="G31" s="27"/>
      <c r="H31" s="27"/>
      <c r="I31" s="27"/>
      <c r="J31" s="34"/>
    </row>
    <row r="32" spans="2:10" ht="19.5" thickBot="1" x14ac:dyDescent="0.45">
      <c r="B32" s="37" t="s">
        <v>70</v>
      </c>
      <c r="C32" s="15">
        <v>20</v>
      </c>
      <c r="D32" s="27"/>
      <c r="E32" s="27"/>
      <c r="F32" s="27"/>
      <c r="G32" s="27"/>
      <c r="H32" s="27"/>
      <c r="I32" s="27"/>
      <c r="J32" s="34"/>
    </row>
    <row r="33" spans="2:10" x14ac:dyDescent="0.4">
      <c r="B33" s="33"/>
      <c r="C33" s="27"/>
      <c r="D33" s="27"/>
      <c r="E33" s="27"/>
      <c r="F33" s="27"/>
      <c r="G33" s="27"/>
      <c r="H33" s="27"/>
      <c r="I33" s="27"/>
      <c r="J33" s="34"/>
    </row>
    <row r="34" spans="2:10" ht="19.5" thickBot="1" x14ac:dyDescent="0.45">
      <c r="B34" s="33" t="s">
        <v>71</v>
      </c>
      <c r="C34" s="27"/>
      <c r="D34" s="27"/>
      <c r="E34" s="27"/>
      <c r="F34" s="27"/>
      <c r="G34" s="27"/>
      <c r="H34" s="27"/>
      <c r="I34" s="27"/>
      <c r="J34" s="34"/>
    </row>
    <row r="35" spans="2:10" x14ac:dyDescent="0.4">
      <c r="B35" s="38"/>
      <c r="C35" s="16" t="s">
        <v>76</v>
      </c>
      <c r="D35" s="16" t="s">
        <v>77</v>
      </c>
      <c r="E35" s="16" t="s">
        <v>78</v>
      </c>
      <c r="F35" s="16" t="s">
        <v>79</v>
      </c>
      <c r="G35" s="16" t="s">
        <v>80</v>
      </c>
      <c r="H35" s="27"/>
      <c r="I35" s="27"/>
      <c r="J35" s="34"/>
    </row>
    <row r="36" spans="2:10" x14ac:dyDescent="0.4">
      <c r="B36" s="36" t="s">
        <v>72</v>
      </c>
      <c r="C36" s="14">
        <v>5</v>
      </c>
      <c r="D36" s="14">
        <v>6.7871486862530199</v>
      </c>
      <c r="E36" s="14">
        <v>1.3574297372506039</v>
      </c>
      <c r="F36" s="14">
        <v>14.443965285373622</v>
      </c>
      <c r="G36" s="43">
        <v>4.2114752779449931E-5</v>
      </c>
      <c r="H36" s="27"/>
      <c r="I36" s="27"/>
      <c r="J36" s="34"/>
    </row>
    <row r="37" spans="2:10" x14ac:dyDescent="0.4">
      <c r="B37" s="36" t="s">
        <v>73</v>
      </c>
      <c r="C37" s="14">
        <v>14</v>
      </c>
      <c r="D37" s="14">
        <v>1.3157063137469924</v>
      </c>
      <c r="E37" s="14">
        <v>9.3979022410499463E-2</v>
      </c>
      <c r="F37" s="14"/>
      <c r="G37" s="14"/>
      <c r="H37" s="27"/>
      <c r="I37" s="27"/>
      <c r="J37" s="34"/>
    </row>
    <row r="38" spans="2:10" ht="19.5" thickBot="1" x14ac:dyDescent="0.45">
      <c r="B38" s="37" t="s">
        <v>74</v>
      </c>
      <c r="C38" s="15">
        <v>19</v>
      </c>
      <c r="D38" s="15">
        <v>8.1028550000000124</v>
      </c>
      <c r="E38" s="15"/>
      <c r="F38" s="15"/>
      <c r="G38" s="15"/>
      <c r="H38" s="27"/>
      <c r="I38" s="27"/>
      <c r="J38" s="34"/>
    </row>
    <row r="39" spans="2:10" ht="19.5" thickBot="1" x14ac:dyDescent="0.45">
      <c r="B39" s="33"/>
      <c r="C39" s="27"/>
      <c r="D39" s="27"/>
      <c r="E39" s="27"/>
      <c r="F39" s="27"/>
      <c r="G39" s="27"/>
      <c r="H39" s="27"/>
      <c r="I39" s="27"/>
      <c r="J39" s="34"/>
    </row>
    <row r="40" spans="2:10" x14ac:dyDescent="0.4">
      <c r="B40" s="38"/>
      <c r="C40" s="16" t="s">
        <v>81</v>
      </c>
      <c r="D40" s="16" t="s">
        <v>69</v>
      </c>
      <c r="E40" s="16" t="s">
        <v>82</v>
      </c>
      <c r="F40" s="16" t="s">
        <v>83</v>
      </c>
      <c r="G40" s="16" t="s">
        <v>84</v>
      </c>
      <c r="H40" s="16" t="s">
        <v>85</v>
      </c>
      <c r="I40" s="16" t="s">
        <v>86</v>
      </c>
      <c r="J40" s="39" t="s">
        <v>87</v>
      </c>
    </row>
    <row r="41" spans="2:10" x14ac:dyDescent="0.4">
      <c r="B41" s="36" t="s">
        <v>75</v>
      </c>
      <c r="C41" s="14">
        <v>82.989512854366112</v>
      </c>
      <c r="D41" s="14">
        <v>2.920750421807381</v>
      </c>
      <c r="E41" s="14">
        <v>28.413763885724826</v>
      </c>
      <c r="F41" s="14">
        <v>8.8230573926034954E-14</v>
      </c>
      <c r="G41" s="14">
        <v>76.725126230943332</v>
      </c>
      <c r="H41" s="14">
        <v>89.253899477788892</v>
      </c>
      <c r="I41" s="14">
        <v>76.725126230943332</v>
      </c>
      <c r="J41" s="40">
        <v>89.253899477788892</v>
      </c>
    </row>
    <row r="42" spans="2:10" x14ac:dyDescent="0.4">
      <c r="B42" s="36" t="s">
        <v>88</v>
      </c>
      <c r="C42" s="14">
        <v>-14.868469667497539</v>
      </c>
      <c r="D42" s="14">
        <v>4.4782040314699492</v>
      </c>
      <c r="E42" s="14">
        <v>-3.3201858519646401</v>
      </c>
      <c r="F42" s="14">
        <v>5.0551179985926795E-3</v>
      </c>
      <c r="G42" s="14">
        <v>-24.473262059974132</v>
      </c>
      <c r="H42" s="14">
        <v>-5.2636772750209477</v>
      </c>
      <c r="I42" s="14">
        <v>-24.473262059974132</v>
      </c>
      <c r="J42" s="40">
        <v>-5.2636772750209477</v>
      </c>
    </row>
    <row r="43" spans="2:10" x14ac:dyDescent="0.4">
      <c r="B43" s="36" t="s">
        <v>89</v>
      </c>
      <c r="C43" s="14">
        <v>-8.5354083522158657</v>
      </c>
      <c r="D43" s="14">
        <v>2.778973268025136</v>
      </c>
      <c r="E43" s="14">
        <v>-3.0714251376306017</v>
      </c>
      <c r="F43" s="14">
        <v>8.289676332370207E-3</v>
      </c>
      <c r="G43" s="14">
        <v>-14.495713223555615</v>
      </c>
      <c r="H43" s="14">
        <v>-2.5751034808761171</v>
      </c>
      <c r="I43" s="14">
        <v>-14.495713223555615</v>
      </c>
      <c r="J43" s="40">
        <v>-2.5751034808761171</v>
      </c>
    </row>
    <row r="44" spans="2:10" x14ac:dyDescent="0.4">
      <c r="B44" s="36" t="s">
        <v>91</v>
      </c>
      <c r="C44" s="14">
        <v>1.7875852762458733</v>
      </c>
      <c r="D44" s="14">
        <v>2.0379147693574726</v>
      </c>
      <c r="E44" s="14">
        <v>0.87716390455792959</v>
      </c>
      <c r="F44" s="127">
        <v>0.39520088670412101</v>
      </c>
      <c r="G44" s="14">
        <v>-2.583307192183117</v>
      </c>
      <c r="H44" s="14">
        <v>6.1584777446748635</v>
      </c>
      <c r="I44" s="14">
        <v>-2.583307192183117</v>
      </c>
      <c r="J44" s="40">
        <v>6.1584777446748635</v>
      </c>
    </row>
    <row r="45" spans="2:10" x14ac:dyDescent="0.4">
      <c r="B45" s="36" t="s">
        <v>146</v>
      </c>
      <c r="C45" s="14">
        <v>18.386671115882578</v>
      </c>
      <c r="D45" s="14">
        <v>11.639248093155796</v>
      </c>
      <c r="E45" s="14">
        <v>1.5797129650234414</v>
      </c>
      <c r="F45" s="14">
        <v>0.13649499693623299</v>
      </c>
      <c r="G45" s="14">
        <v>-6.5770332516906613</v>
      </c>
      <c r="H45" s="14">
        <v>43.350375483455821</v>
      </c>
      <c r="I45" s="14">
        <v>-6.5770332516906613</v>
      </c>
      <c r="J45" s="40">
        <v>43.350375483455821</v>
      </c>
    </row>
    <row r="46" spans="2:10" ht="19.5" thickBot="1" x14ac:dyDescent="0.45">
      <c r="B46" s="37" t="s">
        <v>124</v>
      </c>
      <c r="C46" s="15">
        <v>-0.90820672191981999</v>
      </c>
      <c r="D46" s="15">
        <v>1.5475158924382824</v>
      </c>
      <c r="E46" s="15">
        <v>-0.58688038446496338</v>
      </c>
      <c r="F46" s="128">
        <v>0.5666282952073981</v>
      </c>
      <c r="G46" s="15">
        <v>-4.227298207362689</v>
      </c>
      <c r="H46" s="15">
        <v>2.4108847635230486</v>
      </c>
      <c r="I46" s="15">
        <v>-4.227298207362689</v>
      </c>
      <c r="J46" s="41">
        <v>2.4108847635230486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92F8-AEC6-4E10-9876-33DD51367D62}">
  <dimension ref="A1"/>
  <sheetViews>
    <sheetView workbookViewId="0">
      <selection activeCell="D22" sqref="A1:XFD104857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</vt:lpstr>
      <vt:lpstr>2019</vt:lpstr>
      <vt:lpstr>2020</vt:lpstr>
      <vt:lpstr>VIFs 2018</vt:lpstr>
      <vt:lpstr>Regressions 2018</vt:lpstr>
      <vt:lpstr>Regressions 2019</vt:lpstr>
      <vt:lpstr>Regressions 2020</vt:lpstr>
      <vt:lpstr>Works Cited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Chris_Admin</dc:creator>
  <cp:lastModifiedBy>Chris_Admin</cp:lastModifiedBy>
  <dcterms:created xsi:type="dcterms:W3CDTF">2021-11-11T04:16:10Z</dcterms:created>
  <dcterms:modified xsi:type="dcterms:W3CDTF">2021-12-09T10:13:09Z</dcterms:modified>
</cp:coreProperties>
</file>