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4355" windowHeight="799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K17" i="1"/>
  <c r="L17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N17"/>
  <c r="Q17"/>
  <c r="G17"/>
  <c r="K15" l="1"/>
  <c r="G18"/>
  <c r="N18" s="1"/>
  <c r="Q18" s="1"/>
  <c r="G19"/>
  <c r="O19" s="1"/>
  <c r="G20"/>
  <c r="O20" s="1"/>
  <c r="G21"/>
  <c r="O21" s="1"/>
  <c r="G16"/>
  <c r="N16" s="1"/>
  <c r="Q16" s="1"/>
  <c r="G15"/>
  <c r="G10"/>
  <c r="N10" s="1"/>
  <c r="Q10" s="1"/>
  <c r="G11"/>
  <c r="G12"/>
  <c r="N12" s="1"/>
  <c r="Q12" s="1"/>
  <c r="G13"/>
  <c r="N13" s="1"/>
  <c r="Q13" s="1"/>
  <c r="G14"/>
  <c r="N14" s="1"/>
  <c r="Q14" s="1"/>
  <c r="G4"/>
  <c r="N4" s="1"/>
  <c r="Q4" s="1"/>
  <c r="G5"/>
  <c r="N5" s="1"/>
  <c r="Q5" s="1"/>
  <c r="G6"/>
  <c r="G7"/>
  <c r="N7" s="1"/>
  <c r="Q7" s="1"/>
  <c r="G8"/>
  <c r="N8" s="1"/>
  <c r="Q8" s="1"/>
  <c r="G9"/>
  <c r="N9" s="1"/>
  <c r="Q9" s="1"/>
  <c r="G3"/>
  <c r="L3" s="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BF2"/>
  <c r="BF1"/>
  <c r="K18"/>
  <c r="K19"/>
  <c r="K20"/>
  <c r="K21"/>
  <c r="K16"/>
  <c r="N6"/>
  <c r="Q6" s="1"/>
  <c r="N11"/>
  <c r="Q11" s="1"/>
  <c r="L19" l="1"/>
  <c r="L16"/>
  <c r="R16" s="1"/>
  <c r="L14"/>
  <c r="R14" s="1"/>
  <c r="BF16" s="1"/>
  <c r="L12"/>
  <c r="R12" s="1"/>
  <c r="BF14" s="1"/>
  <c r="L10"/>
  <c r="L8"/>
  <c r="R8" s="1"/>
  <c r="BF10" s="1"/>
  <c r="L6"/>
  <c r="R6" s="1"/>
  <c r="BF8" s="1"/>
  <c r="L4"/>
  <c r="R4" s="1"/>
  <c r="BF6" s="1"/>
  <c r="N3"/>
  <c r="BH3" s="1"/>
  <c r="L20"/>
  <c r="L18"/>
  <c r="L15"/>
  <c r="L13"/>
  <c r="R13" s="1"/>
  <c r="L11"/>
  <c r="R11" s="1"/>
  <c r="BF13" s="1"/>
  <c r="L9"/>
  <c r="L7"/>
  <c r="R7" s="1"/>
  <c r="BF9" s="1"/>
  <c r="L5"/>
  <c r="R5" s="1"/>
  <c r="BF7" s="1"/>
  <c r="R9"/>
  <c r="BF11" s="1"/>
  <c r="N20"/>
  <c r="Q20" s="1"/>
  <c r="R18"/>
  <c r="O18"/>
  <c r="BF3"/>
  <c r="CA3"/>
  <c r="BK3"/>
  <c r="R10"/>
  <c r="BF12" s="1"/>
  <c r="N21"/>
  <c r="Q21" s="1"/>
  <c r="N19"/>
  <c r="Q19" s="1"/>
  <c r="L21"/>
  <c r="CF3"/>
  <c r="BP3"/>
  <c r="BF4"/>
  <c r="N15"/>
  <c r="Q15" s="1"/>
  <c r="BX3" l="1"/>
  <c r="CN3"/>
  <c r="BS3"/>
  <c r="CI3"/>
  <c r="BF19"/>
  <c r="BL3"/>
  <c r="BT3"/>
  <c r="CB3"/>
  <c r="CJ3"/>
  <c r="BG3"/>
  <c r="BO3"/>
  <c r="BW3"/>
  <c r="CE3"/>
  <c r="CM3"/>
  <c r="BF20"/>
  <c r="R15"/>
  <c r="BF18" s="1"/>
  <c r="R21"/>
  <c r="S21" s="1"/>
  <c r="BG21" s="1"/>
  <c r="R20"/>
  <c r="S20" s="1"/>
  <c r="T20" s="1"/>
  <c r="U20" s="1"/>
  <c r="V20" s="1"/>
  <c r="W20" s="1"/>
  <c r="X20" s="1"/>
  <c r="Y20" s="1"/>
  <c r="Z20" s="1"/>
  <c r="AA20" s="1"/>
  <c r="AB20" s="1"/>
  <c r="BJ3"/>
  <c r="BN3"/>
  <c r="BR3"/>
  <c r="BV3"/>
  <c r="BZ3"/>
  <c r="CD3"/>
  <c r="CH3"/>
  <c r="CL3"/>
  <c r="CP3"/>
  <c r="Q3"/>
  <c r="R3" s="1"/>
  <c r="BF5" s="1"/>
  <c r="BI3"/>
  <c r="BM3"/>
  <c r="BQ3"/>
  <c r="BU3"/>
  <c r="BY3"/>
  <c r="CC3"/>
  <c r="CG3"/>
  <c r="CK3"/>
  <c r="CO3"/>
  <c r="R19"/>
  <c r="BF21" s="1"/>
  <c r="S8"/>
  <c r="BG8" s="1"/>
  <c r="BF15"/>
  <c r="T8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S16"/>
  <c r="BG16" s="1"/>
  <c r="S1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S4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S12"/>
  <c r="BG12" s="1"/>
  <c r="BG4"/>
  <c r="S6"/>
  <c r="BG6" s="1"/>
  <c r="S10"/>
  <c r="BG10" s="1"/>
  <c r="S14"/>
  <c r="BG14" s="1"/>
  <c r="S19"/>
  <c r="S7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T16"/>
  <c r="T21"/>
  <c r="S9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S13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S18"/>
  <c r="T18" s="1"/>
  <c r="U18" s="1"/>
  <c r="V18" s="1"/>
  <c r="W18" s="1"/>
  <c r="X18" s="1"/>
  <c r="Y18" s="1"/>
  <c r="Z18" s="1"/>
  <c r="AA18" s="1"/>
  <c r="AB18" s="1"/>
  <c r="S5"/>
  <c r="BH20" l="1"/>
  <c r="S3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G20"/>
  <c r="T12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G18"/>
  <c r="S15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H8"/>
  <c r="T14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H4"/>
  <c r="BG11"/>
  <c r="T6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G9"/>
  <c r="T10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G19"/>
  <c r="T19"/>
  <c r="BG7"/>
  <c r="BH10"/>
  <c r="BG13"/>
  <c r="AC20"/>
  <c r="AD20" s="1"/>
  <c r="AE20" s="1"/>
  <c r="AF20" s="1"/>
  <c r="AG20" s="1"/>
  <c r="AH20" s="1"/>
  <c r="U21"/>
  <c r="BH21"/>
  <c r="BG5"/>
  <c r="T5"/>
  <c r="AC18"/>
  <c r="AD18" s="1"/>
  <c r="AE18" s="1"/>
  <c r="AF18" s="1"/>
  <c r="AG18" s="1"/>
  <c r="AH18" s="1"/>
  <c r="AI18" s="1"/>
  <c r="AJ18" s="1"/>
  <c r="AK18" s="1"/>
  <c r="AL18" s="1"/>
  <c r="AM18" s="1"/>
  <c r="AN18" s="1"/>
  <c r="U16"/>
  <c r="BH16"/>
  <c r="BI10"/>
  <c r="BI12"/>
  <c r="BI4"/>
  <c r="BI8"/>
  <c r="BH18"/>
  <c r="BH13"/>
  <c r="BH9"/>
  <c r="BH11"/>
  <c r="BI20"/>
  <c r="BH7"/>
  <c r="BI14" l="1"/>
  <c r="BH15"/>
  <c r="BH12"/>
  <c r="BH14"/>
  <c r="BG15"/>
  <c r="BI6"/>
  <c r="BH6"/>
  <c r="U19"/>
  <c r="BH19"/>
  <c r="AI20"/>
  <c r="AJ20" s="1"/>
  <c r="AK20" s="1"/>
  <c r="AL20" s="1"/>
  <c r="AM20" s="1"/>
  <c r="AN20" s="1"/>
  <c r="U5"/>
  <c r="BH5"/>
  <c r="V16"/>
  <c r="BI16"/>
  <c r="AO18"/>
  <c r="AP18" s="1"/>
  <c r="AQ18" s="1"/>
  <c r="AR18" s="1"/>
  <c r="AS18" s="1"/>
  <c r="AT18" s="1"/>
  <c r="AU18" s="1"/>
  <c r="AV18" s="1"/>
  <c r="AW18" s="1"/>
  <c r="AX18" s="1"/>
  <c r="AY18" s="1"/>
  <c r="AZ18" s="1"/>
  <c r="V21"/>
  <c r="BI21"/>
  <c r="BJ8"/>
  <c r="BJ6"/>
  <c r="BJ4"/>
  <c r="BJ12"/>
  <c r="BJ10"/>
  <c r="BJ14"/>
  <c r="BI7"/>
  <c r="BJ20"/>
  <c r="BI11"/>
  <c r="BI15"/>
  <c r="BI9"/>
  <c r="BI13"/>
  <c r="BI18"/>
  <c r="V19" l="1"/>
  <c r="BI19"/>
  <c r="W21"/>
  <c r="BK21" s="1"/>
  <c r="BJ21"/>
  <c r="BA18"/>
  <c r="BB18" s="1"/>
  <c r="W16"/>
  <c r="BJ16"/>
  <c r="V5"/>
  <c r="BI5"/>
  <c r="AO20"/>
  <c r="AP20" s="1"/>
  <c r="AQ20" s="1"/>
  <c r="AR20" s="1"/>
  <c r="AS20" s="1"/>
  <c r="AT20" s="1"/>
  <c r="BK14"/>
  <c r="BK10"/>
  <c r="BK4"/>
  <c r="BK8"/>
  <c r="BK12"/>
  <c r="BK6"/>
  <c r="BK20"/>
  <c r="BJ18"/>
  <c r="BJ13"/>
  <c r="BJ9"/>
  <c r="BJ15"/>
  <c r="BJ11"/>
  <c r="BJ7"/>
  <c r="W19" l="1"/>
  <c r="BJ19"/>
  <c r="AU20"/>
  <c r="AV20" s="1"/>
  <c r="AW20" s="1"/>
  <c r="AX20" s="1"/>
  <c r="AY20" s="1"/>
  <c r="AZ20" s="1"/>
  <c r="W5"/>
  <c r="BJ5"/>
  <c r="X16"/>
  <c r="BK16"/>
  <c r="X21"/>
  <c r="BL6"/>
  <c r="BL12"/>
  <c r="BL8"/>
  <c r="BL4"/>
  <c r="BL10"/>
  <c r="BL14"/>
  <c r="BK7"/>
  <c r="BK11"/>
  <c r="BK15"/>
  <c r="BK9"/>
  <c r="BK13"/>
  <c r="BK18"/>
  <c r="BL20"/>
  <c r="X19" l="1"/>
  <c r="BK19"/>
  <c r="BA20"/>
  <c r="BB20" s="1"/>
  <c r="Y21"/>
  <c r="BL21"/>
  <c r="Y16"/>
  <c r="BL16"/>
  <c r="X5"/>
  <c r="BK5"/>
  <c r="BM10"/>
  <c r="BM4"/>
  <c r="BM12"/>
  <c r="BM6"/>
  <c r="BM14"/>
  <c r="BM8"/>
  <c r="BM20"/>
  <c r="BL18"/>
  <c r="BL13"/>
  <c r="BL9"/>
  <c r="BL15"/>
  <c r="BL11"/>
  <c r="BL7"/>
  <c r="Y19" l="1"/>
  <c r="BL19"/>
  <c r="Y5"/>
  <c r="BL5"/>
  <c r="Z16"/>
  <c r="BM16"/>
  <c r="Z21"/>
  <c r="BM21"/>
  <c r="BN8"/>
  <c r="BN14"/>
  <c r="BN6"/>
  <c r="BN12"/>
  <c r="BN4"/>
  <c r="BN10"/>
  <c r="BM15"/>
  <c r="BM7"/>
  <c r="BM11"/>
  <c r="BM9"/>
  <c r="BM13"/>
  <c r="BM18"/>
  <c r="BN20"/>
  <c r="Z19" l="1"/>
  <c r="BM19"/>
  <c r="AA21"/>
  <c r="BN21"/>
  <c r="AA16"/>
  <c r="BN16"/>
  <c r="Z5"/>
  <c r="BM5"/>
  <c r="BO10"/>
  <c r="BO4"/>
  <c r="BO12"/>
  <c r="BO6"/>
  <c r="BO14"/>
  <c r="BO8"/>
  <c r="BO20"/>
  <c r="BN18"/>
  <c r="BN13"/>
  <c r="BN9"/>
  <c r="BN11"/>
  <c r="BN7"/>
  <c r="BN15"/>
  <c r="AA19" l="1"/>
  <c r="BN19"/>
  <c r="AA5"/>
  <c r="BN5"/>
  <c r="AB16"/>
  <c r="BO16"/>
  <c r="AB21"/>
  <c r="BO21"/>
  <c r="BP8"/>
  <c r="BP14"/>
  <c r="BP6"/>
  <c r="BP12"/>
  <c r="BP4"/>
  <c r="BP10"/>
  <c r="BO15"/>
  <c r="BO7"/>
  <c r="BO11"/>
  <c r="BO9"/>
  <c r="BO13"/>
  <c r="BO18"/>
  <c r="BP20"/>
  <c r="AB19" l="1"/>
  <c r="BO19"/>
  <c r="AC21"/>
  <c r="BQ21" s="1"/>
  <c r="BP21"/>
  <c r="AC16"/>
  <c r="BP16"/>
  <c r="AB5"/>
  <c r="BO5"/>
  <c r="BQ10"/>
  <c r="BQ4"/>
  <c r="BQ12"/>
  <c r="BQ6"/>
  <c r="BQ14"/>
  <c r="BQ8"/>
  <c r="BP18"/>
  <c r="BP13"/>
  <c r="BP9"/>
  <c r="BP11"/>
  <c r="BP7"/>
  <c r="BP15"/>
  <c r="BQ20"/>
  <c r="AC19" l="1"/>
  <c r="BP19"/>
  <c r="AC5"/>
  <c r="BP5"/>
  <c r="AD16"/>
  <c r="BQ16"/>
  <c r="AD21"/>
  <c r="BR8"/>
  <c r="BR14"/>
  <c r="BR6"/>
  <c r="BR12"/>
  <c r="BR4"/>
  <c r="BR10"/>
  <c r="BQ18"/>
  <c r="BR20"/>
  <c r="BQ15"/>
  <c r="BQ7"/>
  <c r="BQ11"/>
  <c r="BQ9"/>
  <c r="BQ13"/>
  <c r="AD19" l="1"/>
  <c r="BQ19"/>
  <c r="AE21"/>
  <c r="BR21"/>
  <c r="AE16"/>
  <c r="BR16"/>
  <c r="AD5"/>
  <c r="BQ5"/>
  <c r="BS10"/>
  <c r="BS4"/>
  <c r="BS12"/>
  <c r="BS6"/>
  <c r="BS14"/>
  <c r="BS8"/>
  <c r="BR13"/>
  <c r="BR9"/>
  <c r="BR11"/>
  <c r="BR7"/>
  <c r="BR15"/>
  <c r="BS20"/>
  <c r="BR18"/>
  <c r="AE19" l="1"/>
  <c r="BR19"/>
  <c r="AE5"/>
  <c r="BR5"/>
  <c r="AF16"/>
  <c r="BS16"/>
  <c r="AF21"/>
  <c r="BS21"/>
  <c r="BT8"/>
  <c r="BT14"/>
  <c r="BT6"/>
  <c r="BT12"/>
  <c r="BT4"/>
  <c r="BT10"/>
  <c r="BS18"/>
  <c r="BT20"/>
  <c r="BS15"/>
  <c r="BS7"/>
  <c r="BS11"/>
  <c r="BS9"/>
  <c r="BS13"/>
  <c r="AF19" l="1"/>
  <c r="BS19"/>
  <c r="AG21"/>
  <c r="BT21"/>
  <c r="AG16"/>
  <c r="BT16"/>
  <c r="AF5"/>
  <c r="BS5"/>
  <c r="BU10"/>
  <c r="BU4"/>
  <c r="BU12"/>
  <c r="BU6"/>
  <c r="BU14"/>
  <c r="BU8"/>
  <c r="BT13"/>
  <c r="BT9"/>
  <c r="BT11"/>
  <c r="BT7"/>
  <c r="BT15"/>
  <c r="BU20"/>
  <c r="BT18"/>
  <c r="AG19" l="1"/>
  <c r="BT19"/>
  <c r="AG5"/>
  <c r="BT5"/>
  <c r="AH16"/>
  <c r="BU16"/>
  <c r="AH21"/>
  <c r="BU21"/>
  <c r="BV8"/>
  <c r="BV14"/>
  <c r="BV6"/>
  <c r="BV12"/>
  <c r="BV4"/>
  <c r="BV10"/>
  <c r="BU18"/>
  <c r="BV20"/>
  <c r="BU15"/>
  <c r="BU7"/>
  <c r="BU11"/>
  <c r="BU9"/>
  <c r="BU13"/>
  <c r="AH19" l="1"/>
  <c r="BU19"/>
  <c r="AI21"/>
  <c r="BW21" s="1"/>
  <c r="BV21"/>
  <c r="AI16"/>
  <c r="BV16"/>
  <c r="AH5"/>
  <c r="BU5"/>
  <c r="BW10"/>
  <c r="BW4"/>
  <c r="BW12"/>
  <c r="BW6"/>
  <c r="BW14"/>
  <c r="BW8"/>
  <c r="BV13"/>
  <c r="BV9"/>
  <c r="BV11"/>
  <c r="BV7"/>
  <c r="BV15"/>
  <c r="BV18"/>
  <c r="BW20"/>
  <c r="AI19" l="1"/>
  <c r="BV19"/>
  <c r="AI5"/>
  <c r="BV5"/>
  <c r="AJ16"/>
  <c r="BW16"/>
  <c r="AJ21"/>
  <c r="BX8"/>
  <c r="BX14"/>
  <c r="BX6"/>
  <c r="BX12"/>
  <c r="BX4"/>
  <c r="BX10"/>
  <c r="BX20"/>
  <c r="BW18"/>
  <c r="BW15"/>
  <c r="BW7"/>
  <c r="BW11"/>
  <c r="BW9"/>
  <c r="BW13"/>
  <c r="AJ19" l="1"/>
  <c r="BW19"/>
  <c r="AK21"/>
  <c r="BX21"/>
  <c r="AK16"/>
  <c r="BX16"/>
  <c r="AJ5"/>
  <c r="BW5"/>
  <c r="BY10"/>
  <c r="BY4"/>
  <c r="BY12"/>
  <c r="BY6"/>
  <c r="BY14"/>
  <c r="BY8"/>
  <c r="BX13"/>
  <c r="BX9"/>
  <c r="BX11"/>
  <c r="BX7"/>
  <c r="BX15"/>
  <c r="BX18"/>
  <c r="BY20"/>
  <c r="AK19" l="1"/>
  <c r="BX19"/>
  <c r="AK5"/>
  <c r="BX5"/>
  <c r="AL16"/>
  <c r="BY16"/>
  <c r="AL21"/>
  <c r="BY21"/>
  <c r="BZ8"/>
  <c r="BZ14"/>
  <c r="BZ6"/>
  <c r="BZ12"/>
  <c r="BZ4"/>
  <c r="BZ10"/>
  <c r="BZ20"/>
  <c r="BY18"/>
  <c r="BY15"/>
  <c r="BY7"/>
  <c r="BY11"/>
  <c r="BY9"/>
  <c r="BY13"/>
  <c r="AL19" l="1"/>
  <c r="BY19"/>
  <c r="AM21"/>
  <c r="BZ21"/>
  <c r="AM16"/>
  <c r="BZ16"/>
  <c r="AL5"/>
  <c r="BY5"/>
  <c r="CA10"/>
  <c r="CA4"/>
  <c r="CA12"/>
  <c r="CA6"/>
  <c r="CA14"/>
  <c r="CA8"/>
  <c r="BZ13"/>
  <c r="BZ9"/>
  <c r="BZ11"/>
  <c r="BZ7"/>
  <c r="BZ15"/>
  <c r="BZ18"/>
  <c r="CA20"/>
  <c r="AM19" l="1"/>
  <c r="BZ19"/>
  <c r="AM5"/>
  <c r="BZ5"/>
  <c r="AN16"/>
  <c r="CA16"/>
  <c r="AN21"/>
  <c r="CA21"/>
  <c r="CB8"/>
  <c r="CB14"/>
  <c r="CB6"/>
  <c r="CB12"/>
  <c r="CB4"/>
  <c r="CB10"/>
  <c r="CB20"/>
  <c r="CA18"/>
  <c r="CA15"/>
  <c r="CA7"/>
  <c r="CA11"/>
  <c r="CA9"/>
  <c r="CA13"/>
  <c r="AN19" l="1"/>
  <c r="CA19"/>
  <c r="AO21"/>
  <c r="CC21" s="1"/>
  <c r="CB21"/>
  <c r="AO16"/>
  <c r="CB16"/>
  <c r="AN5"/>
  <c r="CA5"/>
  <c r="CC10"/>
  <c r="CC4"/>
  <c r="CC12"/>
  <c r="CC6"/>
  <c r="CC14"/>
  <c r="CC8"/>
  <c r="CB13"/>
  <c r="CB9"/>
  <c r="CB11"/>
  <c r="CB7"/>
  <c r="CB15"/>
  <c r="CB18"/>
  <c r="CC20"/>
  <c r="AO19" l="1"/>
  <c r="CB19"/>
  <c r="AO5"/>
  <c r="CB5"/>
  <c r="AP16"/>
  <c r="CC16"/>
  <c r="AP21"/>
  <c r="CD8"/>
  <c r="CD14"/>
  <c r="CD6"/>
  <c r="CD12"/>
  <c r="CD4"/>
  <c r="CD10"/>
  <c r="CC18"/>
  <c r="CD20"/>
  <c r="CC15"/>
  <c r="CC7"/>
  <c r="CC11"/>
  <c r="CC9"/>
  <c r="CC13"/>
  <c r="AP19" l="1"/>
  <c r="CC19"/>
  <c r="AQ21"/>
  <c r="CD21"/>
  <c r="AQ16"/>
  <c r="CD16"/>
  <c r="AP5"/>
  <c r="CC5"/>
  <c r="CE10"/>
  <c r="CE4"/>
  <c r="CE12"/>
  <c r="CE6"/>
  <c r="CE14"/>
  <c r="CE8"/>
  <c r="CD13"/>
  <c r="CD9"/>
  <c r="CD11"/>
  <c r="CD7"/>
  <c r="CD15"/>
  <c r="CE20"/>
  <c r="CD18"/>
  <c r="AQ19" l="1"/>
  <c r="CD19"/>
  <c r="AQ5"/>
  <c r="CD5"/>
  <c r="AR16"/>
  <c r="CE16"/>
  <c r="AR21"/>
  <c r="CE21"/>
  <c r="CF8"/>
  <c r="CF14"/>
  <c r="CF6"/>
  <c r="CF12"/>
  <c r="CF4"/>
  <c r="CF10"/>
  <c r="CE18"/>
  <c r="CF20"/>
  <c r="CE15"/>
  <c r="CE7"/>
  <c r="CE11"/>
  <c r="CE9"/>
  <c r="CE13"/>
  <c r="AR19" l="1"/>
  <c r="CE19"/>
  <c r="AS21"/>
  <c r="CF21"/>
  <c r="AS16"/>
  <c r="CF16"/>
  <c r="AR5"/>
  <c r="CE5"/>
  <c r="CG10"/>
  <c r="CG4"/>
  <c r="CG12"/>
  <c r="CG6"/>
  <c r="CG14"/>
  <c r="CG8"/>
  <c r="CF13"/>
  <c r="CF9"/>
  <c r="CF11"/>
  <c r="CF7"/>
  <c r="CF15"/>
  <c r="CG20"/>
  <c r="CF18"/>
  <c r="AS19" l="1"/>
  <c r="CF19"/>
  <c r="AS5"/>
  <c r="CF5"/>
  <c r="AT16"/>
  <c r="CG16"/>
  <c r="AT21"/>
  <c r="CG21"/>
  <c r="CH8"/>
  <c r="CH14"/>
  <c r="CH6"/>
  <c r="CH12"/>
  <c r="CH4"/>
  <c r="CH10"/>
  <c r="CG18"/>
  <c r="CH20"/>
  <c r="CG15"/>
  <c r="CG7"/>
  <c r="CG11"/>
  <c r="CG9"/>
  <c r="CG13"/>
  <c r="AT19" l="1"/>
  <c r="CG19"/>
  <c r="AU21"/>
  <c r="CI21" s="1"/>
  <c r="CH21"/>
  <c r="AU16"/>
  <c r="CH16"/>
  <c r="AT5"/>
  <c r="CG5"/>
  <c r="CI10"/>
  <c r="CI4"/>
  <c r="CI12"/>
  <c r="CI6"/>
  <c r="CI14"/>
  <c r="CI8"/>
  <c r="CH13"/>
  <c r="CH9"/>
  <c r="CH11"/>
  <c r="CH7"/>
  <c r="CH15"/>
  <c r="CI20"/>
  <c r="CH18"/>
  <c r="AU19" l="1"/>
  <c r="CH19"/>
  <c r="AU5"/>
  <c r="CH5"/>
  <c r="AV16"/>
  <c r="CI16"/>
  <c r="AV21"/>
  <c r="CJ8"/>
  <c r="CJ14"/>
  <c r="CJ6"/>
  <c r="CJ12"/>
  <c r="CJ4"/>
  <c r="CJ10"/>
  <c r="CI18"/>
  <c r="CJ20"/>
  <c r="CI15"/>
  <c r="CI7"/>
  <c r="CI11"/>
  <c r="CI9"/>
  <c r="CI13"/>
  <c r="AV19" l="1"/>
  <c r="CI19"/>
  <c r="AW21"/>
  <c r="CJ21"/>
  <c r="AW16"/>
  <c r="CJ16"/>
  <c r="AV5"/>
  <c r="CI5"/>
  <c r="CK10"/>
  <c r="CK4"/>
  <c r="CK12"/>
  <c r="CK6"/>
  <c r="CK14"/>
  <c r="CK8"/>
  <c r="CJ13"/>
  <c r="CJ9"/>
  <c r="CJ11"/>
  <c r="CJ7"/>
  <c r="CJ15"/>
  <c r="CK20"/>
  <c r="CJ18"/>
  <c r="AW19" l="1"/>
  <c r="CJ19"/>
  <c r="AW5"/>
  <c r="CJ5"/>
  <c r="AX16"/>
  <c r="CK16"/>
  <c r="AX21"/>
  <c r="CK21"/>
  <c r="CL8"/>
  <c r="CL14"/>
  <c r="CL6"/>
  <c r="CL12"/>
  <c r="CL4"/>
  <c r="CL10"/>
  <c r="CK18"/>
  <c r="CL20"/>
  <c r="CK15"/>
  <c r="CK7"/>
  <c r="CK11"/>
  <c r="CK9"/>
  <c r="CK13"/>
  <c r="AX19" l="1"/>
  <c r="CK19"/>
  <c r="AY21"/>
  <c r="CL21"/>
  <c r="AY16"/>
  <c r="CL16"/>
  <c r="AX5"/>
  <c r="CK5"/>
  <c r="CM10"/>
  <c r="CM4"/>
  <c r="CM12"/>
  <c r="CM6"/>
  <c r="CM14"/>
  <c r="CM8"/>
  <c r="CL13"/>
  <c r="CL9"/>
  <c r="CL11"/>
  <c r="CL7"/>
  <c r="CL15"/>
  <c r="CM20"/>
  <c r="CL18"/>
  <c r="AY19" l="1"/>
  <c r="CL19"/>
  <c r="AY5"/>
  <c r="CL5"/>
  <c r="AZ16"/>
  <c r="CM16"/>
  <c r="AZ21"/>
  <c r="CM21"/>
  <c r="CN8"/>
  <c r="CN14"/>
  <c r="CN6"/>
  <c r="CN12"/>
  <c r="CN4"/>
  <c r="CN10"/>
  <c r="CM18"/>
  <c r="CN20"/>
  <c r="CM15"/>
  <c r="CM7"/>
  <c r="CM11"/>
  <c r="CM9"/>
  <c r="CM13"/>
  <c r="AZ19" l="1"/>
  <c r="CM19"/>
  <c r="BA21"/>
  <c r="CN21"/>
  <c r="BA16"/>
  <c r="CN16"/>
  <c r="AZ5"/>
  <c r="CM5"/>
  <c r="CP10"/>
  <c r="CO10"/>
  <c r="CP4"/>
  <c r="CO4"/>
  <c r="CP12"/>
  <c r="CO12"/>
  <c r="CP6"/>
  <c r="CO6"/>
  <c r="CP14"/>
  <c r="CO14"/>
  <c r="CP8"/>
  <c r="CO8"/>
  <c r="CN13"/>
  <c r="CN9"/>
  <c r="CN11"/>
  <c r="CN7"/>
  <c r="CN15"/>
  <c r="CP20"/>
  <c r="CO20"/>
  <c r="CN18"/>
  <c r="BA19" l="1"/>
  <c r="CN19"/>
  <c r="BA5"/>
  <c r="CN5"/>
  <c r="BB16"/>
  <c r="CP16" s="1"/>
  <c r="CO16"/>
  <c r="BB21"/>
  <c r="CP21" s="1"/>
  <c r="CO21"/>
  <c r="CP18"/>
  <c r="CO18"/>
  <c r="CP15"/>
  <c r="CO15"/>
  <c r="CP7"/>
  <c r="CO7"/>
  <c r="CP11"/>
  <c r="CO11"/>
  <c r="CP9"/>
  <c r="CO9"/>
  <c r="CP13"/>
  <c r="CO13"/>
  <c r="BB19" l="1"/>
  <c r="CP19" s="1"/>
  <c r="CO19"/>
  <c r="BB5"/>
  <c r="CP5" s="1"/>
  <c r="CO5"/>
</calcChain>
</file>

<file path=xl/sharedStrings.xml><?xml version="1.0" encoding="utf-8"?>
<sst xmlns="http://schemas.openxmlformats.org/spreadsheetml/2006/main" count="81" uniqueCount="60">
  <si>
    <t>старт з-ты</t>
  </si>
  <si>
    <t>цена</t>
  </si>
  <si>
    <t>к-во</t>
  </si>
  <si>
    <t>люмены</t>
  </si>
  <si>
    <t>жрет</t>
  </si>
  <si>
    <t>бал/дросель</t>
  </si>
  <si>
    <t>размер</t>
  </si>
  <si>
    <t>16*1,5</t>
  </si>
  <si>
    <t>35*1,5</t>
  </si>
  <si>
    <t>41*1,5</t>
  </si>
  <si>
    <t>57*1,0</t>
  </si>
  <si>
    <t>52*1,5</t>
  </si>
  <si>
    <t>∑ на 4000 люм</t>
  </si>
  <si>
    <t>свет ч/сут</t>
  </si>
  <si>
    <t>тариф</t>
  </si>
  <si>
    <t>замена ламп</t>
  </si>
  <si>
    <t>1в</t>
  </si>
  <si>
    <t>3в</t>
  </si>
  <si>
    <t>Т8 НО</t>
  </si>
  <si>
    <t>Т8 НЕ (60см)</t>
  </si>
  <si>
    <t>т5 НО(85см)</t>
  </si>
  <si>
    <t>т5 НЕ(85см)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</si>
  <si>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</si>
  <si>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</si>
  <si>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</si>
  <si>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</si>
  <si>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</si>
  <si>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</si>
  <si>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</si>
  <si>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</si>
  <si>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</si>
  <si>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</si>
  <si>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</si>
  <si>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</si>
  <si>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</si>
  <si>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</si>
  <si>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</si>
  <si>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</si>
  <si>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</si>
  <si>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</si>
  <si>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LED сборка 3w</t>
  </si>
  <si>
    <t>LED сборка 5w</t>
  </si>
  <si>
    <t>LED сборка 7w</t>
  </si>
  <si>
    <t>LED сборка 9w</t>
  </si>
  <si>
    <t>LED сборка 12w</t>
  </si>
  <si>
    <t>LED сборка 15</t>
  </si>
  <si>
    <t>LED планка 5w</t>
  </si>
  <si>
    <t>LED планка 5w длиный</t>
  </si>
  <si>
    <t>LED планка 6w</t>
  </si>
  <si>
    <t>LED планка 8w</t>
  </si>
  <si>
    <t>LED планка 10w</t>
  </si>
  <si>
    <t>Диод 1w</t>
  </si>
  <si>
    <t>Диод 3w</t>
  </si>
  <si>
    <t>Т8 НО(60cм)</t>
  </si>
  <si>
    <t>свет в сборе</t>
  </si>
  <si>
    <t>грн/день</t>
  </si>
  <si>
    <t>считалка</t>
  </si>
  <si>
    <t>10в</t>
  </si>
  <si>
    <t>Диод 10W</t>
  </si>
  <si>
    <t>фото</t>
  </si>
</sst>
</file>

<file path=xl/styles.xml><?xml version="1.0" encoding="utf-8"?>
<styleSheet xmlns="http://schemas.openxmlformats.org/spreadsheetml/2006/main">
  <numFmts count="3">
    <numFmt numFmtId="41" formatCode="_-* #,##0_р_._-;\-* #,##0_р_._-;_-* &quot;-&quot;_р_._-;_-@_-"/>
    <numFmt numFmtId="164" formatCode="_-* #,##0.0000_р_._-;\-* #,##0.0000_р_._-;_-* &quot;-&quot;????_р_._-;_-@_-"/>
    <numFmt numFmtId="165" formatCode="_-* #,##0.000_р_._-;\-* #,##0.000_р_._-;_-* &quot;-&quot;???_р_._-;_-@_-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Adobe Arabic"/>
      <family val="1"/>
    </font>
    <font>
      <b/>
      <sz val="11"/>
      <color rgb="FF666666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41" fontId="0" fillId="3" borderId="1" xfId="0" applyNumberFormat="1" applyFill="1" applyBorder="1"/>
    <xf numFmtId="0" fontId="0" fillId="3" borderId="2" xfId="0" applyFill="1" applyBorder="1"/>
    <xf numFmtId="41" fontId="0" fillId="0" borderId="0" xfId="0" applyNumberFormat="1"/>
    <xf numFmtId="0" fontId="0" fillId="3" borderId="0" xfId="0" applyFill="1" applyBorder="1"/>
    <xf numFmtId="164" fontId="0" fillId="0" borderId="0" xfId="0" applyNumberFormat="1"/>
    <xf numFmtId="0" fontId="0" fillId="4" borderId="0" xfId="0" applyFill="1"/>
    <xf numFmtId="0" fontId="0" fillId="2" borderId="1" xfId="0" applyFill="1" applyBorder="1"/>
    <xf numFmtId="41" fontId="0" fillId="2" borderId="1" xfId="0" applyNumberFormat="1" applyFill="1" applyBorder="1"/>
    <xf numFmtId="0" fontId="1" fillId="5" borderId="0" xfId="0" applyFont="1" applyFill="1" applyBorder="1"/>
    <xf numFmtId="0" fontId="0" fillId="5" borderId="0" xfId="0" applyFill="1" applyBorder="1"/>
    <xf numFmtId="41" fontId="0" fillId="0" borderId="1" xfId="0" applyNumberFormat="1" applyBorder="1"/>
    <xf numFmtId="41" fontId="0" fillId="5" borderId="1" xfId="0" applyNumberFormat="1" applyFill="1" applyBorder="1"/>
    <xf numFmtId="0" fontId="3" fillId="0" borderId="0" xfId="0" applyFont="1"/>
    <xf numFmtId="165" fontId="0" fillId="0" borderId="1" xfId="0" applyNumberFormat="1" applyBorder="1"/>
    <xf numFmtId="41" fontId="0" fillId="6" borderId="1" xfId="0" applyNumberFormat="1" applyFill="1" applyBorder="1"/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Лист1!$P$3</c:f>
              <c:strCache>
                <c:ptCount val="1"/>
                <c:pt idx="0">
                  <c:v>LED сборка 3w</c:v>
                </c:pt>
              </c:strCache>
            </c:strRef>
          </c:tx>
          <c:val>
            <c:numRef>
              <c:f>Лист1!$Q$3:$BB$3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0.131328</c:v>
                </c:pt>
                <c:pt idx="1">
                  <c:v>4.0711680000000001</c:v>
                </c:pt>
                <c:pt idx="2">
                  <c:v>7.8796800000000005</c:v>
                </c:pt>
                <c:pt idx="3">
                  <c:v>11.950848000000001</c:v>
                </c:pt>
                <c:pt idx="4">
                  <c:v>15.890688000000001</c:v>
                </c:pt>
                <c:pt idx="5">
                  <c:v>19.961856000000001</c:v>
                </c:pt>
                <c:pt idx="6">
                  <c:v>23.901696000000001</c:v>
                </c:pt>
                <c:pt idx="7">
                  <c:v>27.972864000000001</c:v>
                </c:pt>
                <c:pt idx="8">
                  <c:v>32.044032000000001</c:v>
                </c:pt>
                <c:pt idx="9">
                  <c:v>35.983872000000005</c:v>
                </c:pt>
                <c:pt idx="10">
                  <c:v>40.055040000000005</c:v>
                </c:pt>
                <c:pt idx="11">
                  <c:v>43.994880000000009</c:v>
                </c:pt>
                <c:pt idx="12">
                  <c:v>48.066048000000009</c:v>
                </c:pt>
                <c:pt idx="13">
                  <c:v>52.137216000000009</c:v>
                </c:pt>
                <c:pt idx="14">
                  <c:v>55.94572800000001</c:v>
                </c:pt>
                <c:pt idx="15">
                  <c:v>60.01689600000001</c:v>
                </c:pt>
                <c:pt idx="16">
                  <c:v>63.956736000000006</c:v>
                </c:pt>
                <c:pt idx="17">
                  <c:v>68.027904000000007</c:v>
                </c:pt>
                <c:pt idx="18">
                  <c:v>71.96774400000001</c:v>
                </c:pt>
                <c:pt idx="19">
                  <c:v>76.03891200000001</c:v>
                </c:pt>
                <c:pt idx="20">
                  <c:v>80.110080000000011</c:v>
                </c:pt>
                <c:pt idx="21">
                  <c:v>84.049920000000014</c:v>
                </c:pt>
                <c:pt idx="22">
                  <c:v>88.121088000000015</c:v>
                </c:pt>
                <c:pt idx="23">
                  <c:v>92.060928000000018</c:v>
                </c:pt>
                <c:pt idx="24">
                  <c:v>96.132096000000018</c:v>
                </c:pt>
                <c:pt idx="25">
                  <c:v>100.20326400000002</c:v>
                </c:pt>
                <c:pt idx="26">
                  <c:v>104.01177600000001</c:v>
                </c:pt>
                <c:pt idx="27">
                  <c:v>108.08294400000001</c:v>
                </c:pt>
                <c:pt idx="28">
                  <c:v>112.02278400000002</c:v>
                </c:pt>
                <c:pt idx="29">
                  <c:v>116.09395200000002</c:v>
                </c:pt>
                <c:pt idx="30">
                  <c:v>120.03379200000002</c:v>
                </c:pt>
                <c:pt idx="31">
                  <c:v>124.10496000000002</c:v>
                </c:pt>
                <c:pt idx="32">
                  <c:v>128.17612800000001</c:v>
                </c:pt>
                <c:pt idx="33">
                  <c:v>132.11596800000001</c:v>
                </c:pt>
                <c:pt idx="34">
                  <c:v>136.18713600000001</c:v>
                </c:pt>
                <c:pt idx="35">
                  <c:v>140.12697600000001</c:v>
                </c:pt>
                <c:pt idx="36">
                  <c:v>144.19814400000001</c:v>
                </c:pt>
                <c:pt idx="37">
                  <c:v>144.19814400000001</c:v>
                </c:pt>
              </c:numCache>
            </c:numRef>
          </c:val>
        </c:ser>
        <c:ser>
          <c:idx val="1"/>
          <c:order val="1"/>
          <c:tx>
            <c:strRef>
              <c:f>Лист1!$P$4</c:f>
              <c:strCache>
                <c:ptCount val="1"/>
                <c:pt idx="0">
                  <c:v>LED сборка 5w</c:v>
                </c:pt>
              </c:strCache>
            </c:strRef>
          </c:tx>
          <c:val>
            <c:numRef>
              <c:f>Лист1!$Q$4:$BB$4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0.16416</c:v>
                </c:pt>
                <c:pt idx="1">
                  <c:v>5.0889600000000002</c:v>
                </c:pt>
                <c:pt idx="2">
                  <c:v>9.8496000000000006</c:v>
                </c:pt>
                <c:pt idx="3">
                  <c:v>14.938560000000001</c:v>
                </c:pt>
                <c:pt idx="4">
                  <c:v>19.86336</c:v>
                </c:pt>
                <c:pt idx="5">
                  <c:v>24.95232</c:v>
                </c:pt>
                <c:pt idx="6">
                  <c:v>29.877120000000001</c:v>
                </c:pt>
                <c:pt idx="7">
                  <c:v>34.966080000000005</c:v>
                </c:pt>
                <c:pt idx="8">
                  <c:v>40.055040000000005</c:v>
                </c:pt>
                <c:pt idx="9">
                  <c:v>44.979840000000003</c:v>
                </c:pt>
                <c:pt idx="10">
                  <c:v>50.068800000000003</c:v>
                </c:pt>
                <c:pt idx="11">
                  <c:v>54.993600000000001</c:v>
                </c:pt>
                <c:pt idx="12">
                  <c:v>60.082560000000001</c:v>
                </c:pt>
                <c:pt idx="13">
                  <c:v>65.171520000000001</c:v>
                </c:pt>
                <c:pt idx="14">
                  <c:v>69.932159999999996</c:v>
                </c:pt>
                <c:pt idx="15">
                  <c:v>75.021119999999996</c:v>
                </c:pt>
                <c:pt idx="16">
                  <c:v>79.945920000000001</c:v>
                </c:pt>
                <c:pt idx="17">
                  <c:v>85.034880000000001</c:v>
                </c:pt>
                <c:pt idx="18">
                  <c:v>89.959680000000006</c:v>
                </c:pt>
                <c:pt idx="19">
                  <c:v>95.048640000000006</c:v>
                </c:pt>
                <c:pt idx="20">
                  <c:v>100.13760000000001</c:v>
                </c:pt>
                <c:pt idx="21">
                  <c:v>105.06240000000001</c:v>
                </c:pt>
                <c:pt idx="22">
                  <c:v>110.15136000000001</c:v>
                </c:pt>
                <c:pt idx="23">
                  <c:v>115.07616000000002</c:v>
                </c:pt>
                <c:pt idx="24">
                  <c:v>120.16512000000002</c:v>
                </c:pt>
                <c:pt idx="25">
                  <c:v>125.25408000000002</c:v>
                </c:pt>
                <c:pt idx="26">
                  <c:v>130.01472000000001</c:v>
                </c:pt>
                <c:pt idx="27">
                  <c:v>135.10368</c:v>
                </c:pt>
                <c:pt idx="28">
                  <c:v>140.02848</c:v>
                </c:pt>
                <c:pt idx="29">
                  <c:v>145.11743999999999</c:v>
                </c:pt>
                <c:pt idx="30">
                  <c:v>150.04223999999999</c:v>
                </c:pt>
                <c:pt idx="31">
                  <c:v>155.13119999999998</c:v>
                </c:pt>
                <c:pt idx="32">
                  <c:v>160.22015999999996</c:v>
                </c:pt>
                <c:pt idx="33">
                  <c:v>165.14495999999997</c:v>
                </c:pt>
                <c:pt idx="34">
                  <c:v>170.23391999999996</c:v>
                </c:pt>
                <c:pt idx="35">
                  <c:v>175.15871999999996</c:v>
                </c:pt>
                <c:pt idx="36">
                  <c:v>180.24767999999995</c:v>
                </c:pt>
                <c:pt idx="37">
                  <c:v>180.24767999999995</c:v>
                </c:pt>
              </c:numCache>
            </c:numRef>
          </c:val>
        </c:ser>
        <c:ser>
          <c:idx val="2"/>
          <c:order val="2"/>
          <c:tx>
            <c:strRef>
              <c:f>Лист1!$P$5</c:f>
              <c:strCache>
                <c:ptCount val="1"/>
                <c:pt idx="0">
                  <c:v>LED сборка 7w</c:v>
                </c:pt>
              </c:strCache>
            </c:strRef>
          </c:tx>
          <c:val>
            <c:numRef>
              <c:f>Лист1!$Q$5:$BB$5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0.20428800000000003</c:v>
                </c:pt>
                <c:pt idx="1">
                  <c:v>6.3329280000000008</c:v>
                </c:pt>
                <c:pt idx="2">
                  <c:v>12.257280000000002</c:v>
                </c:pt>
                <c:pt idx="3">
                  <c:v>18.590208000000004</c:v>
                </c:pt>
                <c:pt idx="4">
                  <c:v>24.718848000000005</c:v>
                </c:pt>
                <c:pt idx="5">
                  <c:v>31.051776000000004</c:v>
                </c:pt>
                <c:pt idx="6">
                  <c:v>37.180416000000008</c:v>
                </c:pt>
                <c:pt idx="7">
                  <c:v>43.513344000000011</c:v>
                </c:pt>
                <c:pt idx="8">
                  <c:v>49.846272000000013</c:v>
                </c:pt>
                <c:pt idx="9">
                  <c:v>55.974912000000018</c:v>
                </c:pt>
                <c:pt idx="10">
                  <c:v>62.30784000000002</c:v>
                </c:pt>
                <c:pt idx="11">
                  <c:v>68.436480000000017</c:v>
                </c:pt>
                <c:pt idx="12">
                  <c:v>74.769408000000013</c:v>
                </c:pt>
                <c:pt idx="13">
                  <c:v>81.102336000000008</c:v>
                </c:pt>
                <c:pt idx="14">
                  <c:v>87.026688000000007</c:v>
                </c:pt>
                <c:pt idx="15">
                  <c:v>93.359616000000003</c:v>
                </c:pt>
                <c:pt idx="16">
                  <c:v>99.488256000000007</c:v>
                </c:pt>
                <c:pt idx="17">
                  <c:v>105.821184</c:v>
                </c:pt>
                <c:pt idx="18">
                  <c:v>111.94982400000001</c:v>
                </c:pt>
                <c:pt idx="19">
                  <c:v>118.282752</c:v>
                </c:pt>
                <c:pt idx="20">
                  <c:v>124.61568</c:v>
                </c:pt>
                <c:pt idx="21">
                  <c:v>130.74431999999999</c:v>
                </c:pt>
                <c:pt idx="22">
                  <c:v>137.077248</c:v>
                </c:pt>
                <c:pt idx="23">
                  <c:v>143.20588799999999</c:v>
                </c:pt>
                <c:pt idx="24">
                  <c:v>149.538816</c:v>
                </c:pt>
                <c:pt idx="25">
                  <c:v>155.87174400000001</c:v>
                </c:pt>
                <c:pt idx="26">
                  <c:v>161.79609600000001</c:v>
                </c:pt>
                <c:pt idx="27">
                  <c:v>168.12902400000002</c:v>
                </c:pt>
                <c:pt idx="28">
                  <c:v>174.25766400000001</c:v>
                </c:pt>
                <c:pt idx="29">
                  <c:v>180.59059200000002</c:v>
                </c:pt>
                <c:pt idx="30">
                  <c:v>186.71923200000001</c:v>
                </c:pt>
                <c:pt idx="31">
                  <c:v>193.05216000000001</c:v>
                </c:pt>
                <c:pt idx="32">
                  <c:v>199.38508800000002</c:v>
                </c:pt>
                <c:pt idx="33">
                  <c:v>205.51372800000001</c:v>
                </c:pt>
                <c:pt idx="34">
                  <c:v>211.84665600000002</c:v>
                </c:pt>
                <c:pt idx="35">
                  <c:v>217.97529600000001</c:v>
                </c:pt>
                <c:pt idx="36">
                  <c:v>224.30822400000002</c:v>
                </c:pt>
                <c:pt idx="37">
                  <c:v>224.30822400000002</c:v>
                </c:pt>
              </c:numCache>
            </c:numRef>
          </c:val>
        </c:ser>
        <c:ser>
          <c:idx val="3"/>
          <c:order val="3"/>
          <c:tx>
            <c:strRef>
              <c:f>Лист1!$P$6</c:f>
              <c:strCache>
                <c:ptCount val="1"/>
                <c:pt idx="0">
                  <c:v>LED сборка 9w</c:v>
                </c:pt>
              </c:strCache>
            </c:strRef>
          </c:tx>
          <c:val>
            <c:numRef>
              <c:f>Лист1!$Q$6:$BB$6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0.131328</c:v>
                </c:pt>
                <c:pt idx="1">
                  <c:v>4.0711680000000001</c:v>
                </c:pt>
                <c:pt idx="2">
                  <c:v>7.8796800000000005</c:v>
                </c:pt>
                <c:pt idx="3">
                  <c:v>11.950848000000001</c:v>
                </c:pt>
                <c:pt idx="4">
                  <c:v>15.890688000000001</c:v>
                </c:pt>
                <c:pt idx="5">
                  <c:v>19.961856000000001</c:v>
                </c:pt>
                <c:pt idx="6">
                  <c:v>23.901696000000001</c:v>
                </c:pt>
                <c:pt idx="7">
                  <c:v>27.972864000000001</c:v>
                </c:pt>
                <c:pt idx="8">
                  <c:v>32.044032000000001</c:v>
                </c:pt>
                <c:pt idx="9">
                  <c:v>35.983872000000005</c:v>
                </c:pt>
                <c:pt idx="10">
                  <c:v>40.055040000000005</c:v>
                </c:pt>
                <c:pt idx="11">
                  <c:v>43.994880000000009</c:v>
                </c:pt>
                <c:pt idx="12">
                  <c:v>48.066048000000009</c:v>
                </c:pt>
                <c:pt idx="13">
                  <c:v>52.137216000000009</c:v>
                </c:pt>
                <c:pt idx="14">
                  <c:v>55.94572800000001</c:v>
                </c:pt>
                <c:pt idx="15">
                  <c:v>60.01689600000001</c:v>
                </c:pt>
                <c:pt idx="16">
                  <c:v>63.956736000000006</c:v>
                </c:pt>
                <c:pt idx="17">
                  <c:v>68.027904000000007</c:v>
                </c:pt>
                <c:pt idx="18">
                  <c:v>71.96774400000001</c:v>
                </c:pt>
                <c:pt idx="19">
                  <c:v>76.03891200000001</c:v>
                </c:pt>
                <c:pt idx="20">
                  <c:v>80.110080000000011</c:v>
                </c:pt>
                <c:pt idx="21">
                  <c:v>84.049920000000014</c:v>
                </c:pt>
                <c:pt idx="22">
                  <c:v>88.121088000000015</c:v>
                </c:pt>
                <c:pt idx="23">
                  <c:v>92.060928000000018</c:v>
                </c:pt>
                <c:pt idx="24">
                  <c:v>96.132096000000018</c:v>
                </c:pt>
                <c:pt idx="25">
                  <c:v>100.20326400000002</c:v>
                </c:pt>
                <c:pt idx="26">
                  <c:v>104.01177600000001</c:v>
                </c:pt>
                <c:pt idx="27">
                  <c:v>108.08294400000001</c:v>
                </c:pt>
                <c:pt idx="28">
                  <c:v>112.02278400000002</c:v>
                </c:pt>
                <c:pt idx="29">
                  <c:v>116.09395200000002</c:v>
                </c:pt>
                <c:pt idx="30">
                  <c:v>120.03379200000002</c:v>
                </c:pt>
                <c:pt idx="31">
                  <c:v>124.10496000000002</c:v>
                </c:pt>
                <c:pt idx="32">
                  <c:v>128.17612800000001</c:v>
                </c:pt>
                <c:pt idx="33">
                  <c:v>132.11596800000001</c:v>
                </c:pt>
                <c:pt idx="34">
                  <c:v>136.18713600000001</c:v>
                </c:pt>
                <c:pt idx="35">
                  <c:v>140.12697600000001</c:v>
                </c:pt>
                <c:pt idx="36">
                  <c:v>144.19814400000001</c:v>
                </c:pt>
                <c:pt idx="37">
                  <c:v>144.19814400000001</c:v>
                </c:pt>
              </c:numCache>
            </c:numRef>
          </c:val>
        </c:ser>
        <c:ser>
          <c:idx val="4"/>
          <c:order val="4"/>
          <c:tx>
            <c:strRef>
              <c:f>Лист1!$P$7</c:f>
              <c:strCache>
                <c:ptCount val="1"/>
                <c:pt idx="0">
                  <c:v>LED сборка 12w</c:v>
                </c:pt>
              </c:strCache>
            </c:strRef>
          </c:tx>
          <c:val>
            <c:numRef>
              <c:f>Лист1!$Q$7:$BB$7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0.17510400000000001</c:v>
                </c:pt>
                <c:pt idx="1">
                  <c:v>5.4282240000000002</c:v>
                </c:pt>
                <c:pt idx="2">
                  <c:v>10.50624</c:v>
                </c:pt>
                <c:pt idx="3">
                  <c:v>15.934464</c:v>
                </c:pt>
                <c:pt idx="4">
                  <c:v>21.187584000000001</c:v>
                </c:pt>
                <c:pt idx="5">
                  <c:v>26.615808000000001</c:v>
                </c:pt>
                <c:pt idx="6">
                  <c:v>31.868928</c:v>
                </c:pt>
                <c:pt idx="7">
                  <c:v>37.297151999999997</c:v>
                </c:pt>
                <c:pt idx="8">
                  <c:v>42.725375999999997</c:v>
                </c:pt>
                <c:pt idx="9">
                  <c:v>47.978496</c:v>
                </c:pt>
                <c:pt idx="10">
                  <c:v>53.40672</c:v>
                </c:pt>
                <c:pt idx="11">
                  <c:v>58.659840000000003</c:v>
                </c:pt>
                <c:pt idx="12">
                  <c:v>64.088064000000003</c:v>
                </c:pt>
                <c:pt idx="13">
                  <c:v>69.516288000000003</c:v>
                </c:pt>
                <c:pt idx="14">
                  <c:v>74.594304000000008</c:v>
                </c:pt>
                <c:pt idx="15">
                  <c:v>80.022528000000008</c:v>
                </c:pt>
                <c:pt idx="16">
                  <c:v>85.275648000000004</c:v>
                </c:pt>
                <c:pt idx="17">
                  <c:v>90.703872000000004</c:v>
                </c:pt>
                <c:pt idx="18">
                  <c:v>95.956992</c:v>
                </c:pt>
                <c:pt idx="19">
                  <c:v>101.385216</c:v>
                </c:pt>
                <c:pt idx="20">
                  <c:v>106.81344</c:v>
                </c:pt>
                <c:pt idx="21">
                  <c:v>112.06656</c:v>
                </c:pt>
                <c:pt idx="22">
                  <c:v>117.494784</c:v>
                </c:pt>
                <c:pt idx="23">
                  <c:v>122.74790399999999</c:v>
                </c:pt>
                <c:pt idx="24">
                  <c:v>128.17612800000001</c:v>
                </c:pt>
                <c:pt idx="25">
                  <c:v>133.60435200000001</c:v>
                </c:pt>
                <c:pt idx="26">
                  <c:v>138.682368</c:v>
                </c:pt>
                <c:pt idx="27">
                  <c:v>144.110592</c:v>
                </c:pt>
                <c:pt idx="28">
                  <c:v>149.36371199999999</c:v>
                </c:pt>
                <c:pt idx="29">
                  <c:v>154.79193599999999</c:v>
                </c:pt>
                <c:pt idx="30">
                  <c:v>160.04505599999999</c:v>
                </c:pt>
                <c:pt idx="31">
                  <c:v>165.47327999999999</c:v>
                </c:pt>
                <c:pt idx="32">
                  <c:v>170.90150399999999</c:v>
                </c:pt>
                <c:pt idx="33">
                  <c:v>176.15462399999998</c:v>
                </c:pt>
                <c:pt idx="34">
                  <c:v>181.58284799999998</c:v>
                </c:pt>
                <c:pt idx="35">
                  <c:v>186.83596799999998</c:v>
                </c:pt>
                <c:pt idx="36">
                  <c:v>192.26419199999998</c:v>
                </c:pt>
                <c:pt idx="37">
                  <c:v>192.26419199999998</c:v>
                </c:pt>
              </c:numCache>
            </c:numRef>
          </c:val>
        </c:ser>
        <c:ser>
          <c:idx val="5"/>
          <c:order val="5"/>
          <c:tx>
            <c:strRef>
              <c:f>Лист1!$P$8</c:f>
              <c:strCache>
                <c:ptCount val="1"/>
                <c:pt idx="0">
                  <c:v>LED сборка 15</c:v>
                </c:pt>
              </c:strCache>
            </c:strRef>
          </c:tx>
          <c:val>
            <c:numRef>
              <c:f>Лист1!$Q$8:$BB$8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0.16416</c:v>
                </c:pt>
                <c:pt idx="1">
                  <c:v>5.0889600000000002</c:v>
                </c:pt>
                <c:pt idx="2">
                  <c:v>9.8496000000000006</c:v>
                </c:pt>
                <c:pt idx="3">
                  <c:v>14.938560000000001</c:v>
                </c:pt>
                <c:pt idx="4">
                  <c:v>19.86336</c:v>
                </c:pt>
                <c:pt idx="5">
                  <c:v>24.95232</c:v>
                </c:pt>
                <c:pt idx="6">
                  <c:v>29.877120000000001</c:v>
                </c:pt>
                <c:pt idx="7">
                  <c:v>34.966080000000005</c:v>
                </c:pt>
                <c:pt idx="8">
                  <c:v>40.055040000000005</c:v>
                </c:pt>
                <c:pt idx="9">
                  <c:v>44.979840000000003</c:v>
                </c:pt>
                <c:pt idx="10">
                  <c:v>50.068800000000003</c:v>
                </c:pt>
                <c:pt idx="11">
                  <c:v>54.993600000000001</c:v>
                </c:pt>
                <c:pt idx="12">
                  <c:v>60.082560000000001</c:v>
                </c:pt>
                <c:pt idx="13">
                  <c:v>65.171520000000001</c:v>
                </c:pt>
                <c:pt idx="14">
                  <c:v>69.932159999999996</c:v>
                </c:pt>
                <c:pt idx="15">
                  <c:v>75.021119999999996</c:v>
                </c:pt>
                <c:pt idx="16">
                  <c:v>79.945920000000001</c:v>
                </c:pt>
                <c:pt idx="17">
                  <c:v>85.034880000000001</c:v>
                </c:pt>
                <c:pt idx="18">
                  <c:v>89.959680000000006</c:v>
                </c:pt>
                <c:pt idx="19">
                  <c:v>95.048640000000006</c:v>
                </c:pt>
                <c:pt idx="20">
                  <c:v>100.13760000000001</c:v>
                </c:pt>
                <c:pt idx="21">
                  <c:v>105.06240000000001</c:v>
                </c:pt>
                <c:pt idx="22">
                  <c:v>110.15136000000001</c:v>
                </c:pt>
                <c:pt idx="23">
                  <c:v>115.07616000000002</c:v>
                </c:pt>
                <c:pt idx="24">
                  <c:v>120.16512000000002</c:v>
                </c:pt>
                <c:pt idx="25">
                  <c:v>125.25408000000002</c:v>
                </c:pt>
                <c:pt idx="26">
                  <c:v>130.01472000000001</c:v>
                </c:pt>
                <c:pt idx="27">
                  <c:v>135.10368</c:v>
                </c:pt>
                <c:pt idx="28">
                  <c:v>140.02848</c:v>
                </c:pt>
                <c:pt idx="29">
                  <c:v>145.11743999999999</c:v>
                </c:pt>
                <c:pt idx="30">
                  <c:v>150.04223999999999</c:v>
                </c:pt>
                <c:pt idx="31">
                  <c:v>155.13119999999998</c:v>
                </c:pt>
                <c:pt idx="32">
                  <c:v>160.22015999999996</c:v>
                </c:pt>
                <c:pt idx="33">
                  <c:v>165.14495999999997</c:v>
                </c:pt>
                <c:pt idx="34">
                  <c:v>170.23391999999996</c:v>
                </c:pt>
                <c:pt idx="35">
                  <c:v>175.15871999999996</c:v>
                </c:pt>
                <c:pt idx="36">
                  <c:v>180.24767999999995</c:v>
                </c:pt>
                <c:pt idx="37">
                  <c:v>180.24767999999995</c:v>
                </c:pt>
              </c:numCache>
            </c:numRef>
          </c:val>
        </c:ser>
        <c:ser>
          <c:idx val="6"/>
          <c:order val="6"/>
          <c:tx>
            <c:strRef>
              <c:f>Лист1!$P$9</c:f>
              <c:strCache>
                <c:ptCount val="1"/>
                <c:pt idx="0">
                  <c:v>свет в сборе</c:v>
                </c:pt>
              </c:strCache>
            </c:strRef>
          </c:tx>
          <c:val>
            <c:numRef>
              <c:f>Лист1!$Q$9:$BB$9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0.196992</c:v>
                </c:pt>
                <c:pt idx="1">
                  <c:v>6.1067520000000002</c:v>
                </c:pt>
                <c:pt idx="2">
                  <c:v>11.819520000000001</c:v>
                </c:pt>
                <c:pt idx="3">
                  <c:v>17.926272000000001</c:v>
                </c:pt>
                <c:pt idx="4">
                  <c:v>23.836032000000003</c:v>
                </c:pt>
                <c:pt idx="5">
                  <c:v>29.942784000000003</c:v>
                </c:pt>
                <c:pt idx="6">
                  <c:v>35.852544000000002</c:v>
                </c:pt>
                <c:pt idx="7">
                  <c:v>41.959296000000002</c:v>
                </c:pt>
                <c:pt idx="8">
                  <c:v>48.066048000000002</c:v>
                </c:pt>
                <c:pt idx="9">
                  <c:v>53.975808000000001</c:v>
                </c:pt>
                <c:pt idx="10">
                  <c:v>60.082560000000001</c:v>
                </c:pt>
                <c:pt idx="11">
                  <c:v>65.992320000000007</c:v>
                </c:pt>
                <c:pt idx="12">
                  <c:v>72.099072000000007</c:v>
                </c:pt>
                <c:pt idx="13">
                  <c:v>78.205824000000007</c:v>
                </c:pt>
                <c:pt idx="14">
                  <c:v>83.918592000000004</c:v>
                </c:pt>
                <c:pt idx="15">
                  <c:v>90.025344000000004</c:v>
                </c:pt>
                <c:pt idx="16">
                  <c:v>95.93510400000001</c:v>
                </c:pt>
                <c:pt idx="17">
                  <c:v>102.04185600000001</c:v>
                </c:pt>
                <c:pt idx="18">
                  <c:v>107.95161600000002</c:v>
                </c:pt>
                <c:pt idx="19">
                  <c:v>114.05836800000002</c:v>
                </c:pt>
                <c:pt idx="20">
                  <c:v>120.16512000000002</c:v>
                </c:pt>
                <c:pt idx="21">
                  <c:v>126.07488000000002</c:v>
                </c:pt>
                <c:pt idx="22">
                  <c:v>132.18163200000004</c:v>
                </c:pt>
                <c:pt idx="23">
                  <c:v>138.09139200000004</c:v>
                </c:pt>
                <c:pt idx="24">
                  <c:v>144.19814400000004</c:v>
                </c:pt>
                <c:pt idx="25">
                  <c:v>150.30489600000004</c:v>
                </c:pt>
                <c:pt idx="26">
                  <c:v>156.01766400000005</c:v>
                </c:pt>
                <c:pt idx="27">
                  <c:v>162.12441600000005</c:v>
                </c:pt>
                <c:pt idx="28">
                  <c:v>168.03417600000006</c:v>
                </c:pt>
                <c:pt idx="29">
                  <c:v>174.14092800000006</c:v>
                </c:pt>
                <c:pt idx="30">
                  <c:v>180.05068800000006</c:v>
                </c:pt>
                <c:pt idx="31">
                  <c:v>186.15744000000007</c:v>
                </c:pt>
                <c:pt idx="32">
                  <c:v>192.26419200000007</c:v>
                </c:pt>
                <c:pt idx="33">
                  <c:v>198.17395200000007</c:v>
                </c:pt>
                <c:pt idx="34">
                  <c:v>204.28070400000007</c:v>
                </c:pt>
                <c:pt idx="35">
                  <c:v>210.19046400000008</c:v>
                </c:pt>
                <c:pt idx="36">
                  <c:v>216.29721600000008</c:v>
                </c:pt>
                <c:pt idx="37">
                  <c:v>216.29721600000008</c:v>
                </c:pt>
              </c:numCache>
            </c:numRef>
          </c:val>
        </c:ser>
        <c:ser>
          <c:idx val="7"/>
          <c:order val="7"/>
          <c:tx>
            <c:strRef>
              <c:f>Лист1!$P$10</c:f>
              <c:strCache>
                <c:ptCount val="1"/>
                <c:pt idx="0">
                  <c:v>LED планка 5w</c:v>
                </c:pt>
              </c:strCache>
            </c:strRef>
          </c:tx>
          <c:val>
            <c:numRef>
              <c:f>Лист1!$Q$10:$BB$10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0.16416</c:v>
                </c:pt>
                <c:pt idx="1">
                  <c:v>5.0889600000000002</c:v>
                </c:pt>
                <c:pt idx="2">
                  <c:v>9.8496000000000006</c:v>
                </c:pt>
                <c:pt idx="3">
                  <c:v>14.938560000000001</c:v>
                </c:pt>
                <c:pt idx="4">
                  <c:v>19.86336</c:v>
                </c:pt>
                <c:pt idx="5">
                  <c:v>24.95232</c:v>
                </c:pt>
                <c:pt idx="6">
                  <c:v>29.877120000000001</c:v>
                </c:pt>
                <c:pt idx="7">
                  <c:v>34.966080000000005</c:v>
                </c:pt>
                <c:pt idx="8">
                  <c:v>40.055040000000005</c:v>
                </c:pt>
                <c:pt idx="9">
                  <c:v>44.979840000000003</c:v>
                </c:pt>
                <c:pt idx="10">
                  <c:v>50.068800000000003</c:v>
                </c:pt>
                <c:pt idx="11">
                  <c:v>54.993600000000001</c:v>
                </c:pt>
                <c:pt idx="12">
                  <c:v>60.082560000000001</c:v>
                </c:pt>
                <c:pt idx="13">
                  <c:v>65.171520000000001</c:v>
                </c:pt>
                <c:pt idx="14">
                  <c:v>69.932159999999996</c:v>
                </c:pt>
                <c:pt idx="15">
                  <c:v>75.021119999999996</c:v>
                </c:pt>
                <c:pt idx="16">
                  <c:v>79.945920000000001</c:v>
                </c:pt>
                <c:pt idx="17">
                  <c:v>85.034880000000001</c:v>
                </c:pt>
                <c:pt idx="18">
                  <c:v>89.959680000000006</c:v>
                </c:pt>
                <c:pt idx="19">
                  <c:v>95.048640000000006</c:v>
                </c:pt>
                <c:pt idx="20">
                  <c:v>100.13760000000001</c:v>
                </c:pt>
                <c:pt idx="21">
                  <c:v>105.06240000000001</c:v>
                </c:pt>
                <c:pt idx="22">
                  <c:v>110.15136000000001</c:v>
                </c:pt>
                <c:pt idx="23">
                  <c:v>115.07616000000002</c:v>
                </c:pt>
                <c:pt idx="24">
                  <c:v>120.16512000000002</c:v>
                </c:pt>
                <c:pt idx="25">
                  <c:v>125.25408000000002</c:v>
                </c:pt>
                <c:pt idx="26">
                  <c:v>130.01472000000001</c:v>
                </c:pt>
                <c:pt idx="27">
                  <c:v>135.10368</c:v>
                </c:pt>
                <c:pt idx="28">
                  <c:v>140.02848</c:v>
                </c:pt>
                <c:pt idx="29">
                  <c:v>145.11743999999999</c:v>
                </c:pt>
                <c:pt idx="30">
                  <c:v>150.04223999999999</c:v>
                </c:pt>
                <c:pt idx="31">
                  <c:v>155.13119999999998</c:v>
                </c:pt>
                <c:pt idx="32">
                  <c:v>160.22015999999996</c:v>
                </c:pt>
                <c:pt idx="33">
                  <c:v>165.14495999999997</c:v>
                </c:pt>
                <c:pt idx="34">
                  <c:v>170.23391999999996</c:v>
                </c:pt>
                <c:pt idx="35">
                  <c:v>175.15871999999996</c:v>
                </c:pt>
                <c:pt idx="36">
                  <c:v>180.24767999999995</c:v>
                </c:pt>
                <c:pt idx="37">
                  <c:v>180.24767999999995</c:v>
                </c:pt>
              </c:numCache>
            </c:numRef>
          </c:val>
        </c:ser>
        <c:ser>
          <c:idx val="8"/>
          <c:order val="8"/>
          <c:tx>
            <c:strRef>
              <c:f>Лист1!$P$11</c:f>
              <c:strCache>
                <c:ptCount val="1"/>
                <c:pt idx="0">
                  <c:v>LED планка 5w длиный</c:v>
                </c:pt>
              </c:strCache>
            </c:strRef>
          </c:tx>
          <c:val>
            <c:numRef>
              <c:f>Лист1!$Q$11:$BB$11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0.18240000000000001</c:v>
                </c:pt>
                <c:pt idx="1">
                  <c:v>5.6543999999999999</c:v>
                </c:pt>
                <c:pt idx="2">
                  <c:v>10.943999999999999</c:v>
                </c:pt>
                <c:pt idx="3">
                  <c:v>16.598399999999998</c:v>
                </c:pt>
                <c:pt idx="4">
                  <c:v>22.070399999999999</c:v>
                </c:pt>
                <c:pt idx="5">
                  <c:v>27.724799999999998</c:v>
                </c:pt>
                <c:pt idx="6">
                  <c:v>33.196799999999996</c:v>
                </c:pt>
                <c:pt idx="7">
                  <c:v>38.851199999999999</c:v>
                </c:pt>
                <c:pt idx="8">
                  <c:v>44.505600000000001</c:v>
                </c:pt>
                <c:pt idx="9">
                  <c:v>49.977600000000002</c:v>
                </c:pt>
                <c:pt idx="10">
                  <c:v>55.632000000000005</c:v>
                </c:pt>
                <c:pt idx="11">
                  <c:v>61.104000000000006</c:v>
                </c:pt>
                <c:pt idx="12">
                  <c:v>66.758400000000009</c:v>
                </c:pt>
                <c:pt idx="13">
                  <c:v>72.412800000000004</c:v>
                </c:pt>
                <c:pt idx="14">
                  <c:v>77.702400000000011</c:v>
                </c:pt>
                <c:pt idx="15">
                  <c:v>83.356800000000007</c:v>
                </c:pt>
                <c:pt idx="16">
                  <c:v>88.828800000000001</c:v>
                </c:pt>
                <c:pt idx="17">
                  <c:v>94.483199999999997</c:v>
                </c:pt>
                <c:pt idx="18">
                  <c:v>99.955199999999991</c:v>
                </c:pt>
                <c:pt idx="19">
                  <c:v>105.60959999999999</c:v>
                </c:pt>
                <c:pt idx="20">
                  <c:v>111.26399999999998</c:v>
                </c:pt>
                <c:pt idx="21">
                  <c:v>116.73599999999998</c:v>
                </c:pt>
                <c:pt idx="22">
                  <c:v>122.39039999999997</c:v>
                </c:pt>
                <c:pt idx="23">
                  <c:v>127.86239999999997</c:v>
                </c:pt>
                <c:pt idx="24">
                  <c:v>133.51679999999996</c:v>
                </c:pt>
                <c:pt idx="25">
                  <c:v>139.17119999999997</c:v>
                </c:pt>
                <c:pt idx="26">
                  <c:v>144.46079999999998</c:v>
                </c:pt>
                <c:pt idx="27">
                  <c:v>150.11519999999999</c:v>
                </c:pt>
                <c:pt idx="28">
                  <c:v>155.5872</c:v>
                </c:pt>
                <c:pt idx="29">
                  <c:v>161.24160000000001</c:v>
                </c:pt>
                <c:pt idx="30">
                  <c:v>166.71360000000001</c:v>
                </c:pt>
                <c:pt idx="31">
                  <c:v>172.36800000000002</c:v>
                </c:pt>
                <c:pt idx="32">
                  <c:v>178.02240000000003</c:v>
                </c:pt>
                <c:pt idx="33">
                  <c:v>183.49440000000004</c:v>
                </c:pt>
                <c:pt idx="34">
                  <c:v>189.14880000000005</c:v>
                </c:pt>
                <c:pt idx="35">
                  <c:v>194.62080000000006</c:v>
                </c:pt>
                <c:pt idx="36">
                  <c:v>200.27520000000007</c:v>
                </c:pt>
                <c:pt idx="37">
                  <c:v>200.27520000000007</c:v>
                </c:pt>
              </c:numCache>
            </c:numRef>
          </c:val>
        </c:ser>
        <c:ser>
          <c:idx val="9"/>
          <c:order val="9"/>
          <c:tx>
            <c:strRef>
              <c:f>Лист1!$P$12</c:f>
              <c:strCache>
                <c:ptCount val="1"/>
                <c:pt idx="0">
                  <c:v>LED планка 6w</c:v>
                </c:pt>
              </c:strCache>
            </c:strRef>
          </c:tx>
          <c:val>
            <c:numRef>
              <c:f>Лист1!$Q$12:$BB$12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0.196992</c:v>
                </c:pt>
                <c:pt idx="1">
                  <c:v>6.1067520000000002</c:v>
                </c:pt>
                <c:pt idx="2">
                  <c:v>11.819520000000001</c:v>
                </c:pt>
                <c:pt idx="3">
                  <c:v>17.926272000000001</c:v>
                </c:pt>
                <c:pt idx="4">
                  <c:v>23.836032000000003</c:v>
                </c:pt>
                <c:pt idx="5">
                  <c:v>29.942784000000003</c:v>
                </c:pt>
                <c:pt idx="6">
                  <c:v>35.852544000000002</c:v>
                </c:pt>
                <c:pt idx="7">
                  <c:v>41.959296000000002</c:v>
                </c:pt>
                <c:pt idx="8">
                  <c:v>48.066048000000002</c:v>
                </c:pt>
                <c:pt idx="9">
                  <c:v>53.975808000000001</c:v>
                </c:pt>
                <c:pt idx="10">
                  <c:v>60.082560000000001</c:v>
                </c:pt>
                <c:pt idx="11">
                  <c:v>65.992320000000007</c:v>
                </c:pt>
                <c:pt idx="12">
                  <c:v>72.099072000000007</c:v>
                </c:pt>
                <c:pt idx="13">
                  <c:v>78.205824000000007</c:v>
                </c:pt>
                <c:pt idx="14">
                  <c:v>83.918592000000004</c:v>
                </c:pt>
                <c:pt idx="15">
                  <c:v>90.025344000000004</c:v>
                </c:pt>
                <c:pt idx="16">
                  <c:v>95.93510400000001</c:v>
                </c:pt>
                <c:pt idx="17">
                  <c:v>102.04185600000001</c:v>
                </c:pt>
                <c:pt idx="18">
                  <c:v>107.95161600000002</c:v>
                </c:pt>
                <c:pt idx="19">
                  <c:v>114.05836800000002</c:v>
                </c:pt>
                <c:pt idx="20">
                  <c:v>120.16512000000002</c:v>
                </c:pt>
                <c:pt idx="21">
                  <c:v>126.07488000000002</c:v>
                </c:pt>
                <c:pt idx="22">
                  <c:v>132.18163200000004</c:v>
                </c:pt>
                <c:pt idx="23">
                  <c:v>138.09139200000004</c:v>
                </c:pt>
                <c:pt idx="24">
                  <c:v>144.19814400000004</c:v>
                </c:pt>
                <c:pt idx="25">
                  <c:v>150.30489600000004</c:v>
                </c:pt>
                <c:pt idx="26">
                  <c:v>156.01766400000005</c:v>
                </c:pt>
                <c:pt idx="27">
                  <c:v>162.12441600000005</c:v>
                </c:pt>
                <c:pt idx="28">
                  <c:v>168.03417600000006</c:v>
                </c:pt>
                <c:pt idx="29">
                  <c:v>174.14092800000006</c:v>
                </c:pt>
                <c:pt idx="30">
                  <c:v>180.05068800000006</c:v>
                </c:pt>
                <c:pt idx="31">
                  <c:v>186.15744000000007</c:v>
                </c:pt>
                <c:pt idx="32">
                  <c:v>192.26419200000007</c:v>
                </c:pt>
                <c:pt idx="33">
                  <c:v>198.17395200000007</c:v>
                </c:pt>
                <c:pt idx="34">
                  <c:v>204.28070400000007</c:v>
                </c:pt>
                <c:pt idx="35">
                  <c:v>210.19046400000008</c:v>
                </c:pt>
                <c:pt idx="36">
                  <c:v>216.29721600000008</c:v>
                </c:pt>
                <c:pt idx="37">
                  <c:v>216.29721600000008</c:v>
                </c:pt>
              </c:numCache>
            </c:numRef>
          </c:val>
        </c:ser>
        <c:ser>
          <c:idx val="10"/>
          <c:order val="10"/>
          <c:tx>
            <c:strRef>
              <c:f>Лист1!$P$13</c:f>
              <c:strCache>
                <c:ptCount val="1"/>
                <c:pt idx="0">
                  <c:v>LED планка 8w</c:v>
                </c:pt>
              </c:strCache>
            </c:strRef>
          </c:tx>
          <c:val>
            <c:numRef>
              <c:f>Лист1!$Q$13:$BB$13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0.17510400000000001</c:v>
                </c:pt>
                <c:pt idx="1">
                  <c:v>5.4282240000000002</c:v>
                </c:pt>
                <c:pt idx="2">
                  <c:v>10.50624</c:v>
                </c:pt>
                <c:pt idx="3">
                  <c:v>15.934464</c:v>
                </c:pt>
                <c:pt idx="4">
                  <c:v>21.187584000000001</c:v>
                </c:pt>
                <c:pt idx="5">
                  <c:v>26.615808000000001</c:v>
                </c:pt>
                <c:pt idx="6">
                  <c:v>31.868928</c:v>
                </c:pt>
                <c:pt idx="7">
                  <c:v>37.297151999999997</c:v>
                </c:pt>
                <c:pt idx="8">
                  <c:v>42.725375999999997</c:v>
                </c:pt>
                <c:pt idx="9">
                  <c:v>47.978496</c:v>
                </c:pt>
                <c:pt idx="10">
                  <c:v>53.40672</c:v>
                </c:pt>
                <c:pt idx="11">
                  <c:v>58.659840000000003</c:v>
                </c:pt>
                <c:pt idx="12">
                  <c:v>64.088064000000003</c:v>
                </c:pt>
                <c:pt idx="13">
                  <c:v>69.516288000000003</c:v>
                </c:pt>
                <c:pt idx="14">
                  <c:v>74.594304000000008</c:v>
                </c:pt>
                <c:pt idx="15">
                  <c:v>80.022528000000008</c:v>
                </c:pt>
                <c:pt idx="16">
                  <c:v>85.275648000000004</c:v>
                </c:pt>
                <c:pt idx="17">
                  <c:v>90.703872000000004</c:v>
                </c:pt>
                <c:pt idx="18">
                  <c:v>95.956992</c:v>
                </c:pt>
                <c:pt idx="19">
                  <c:v>101.385216</c:v>
                </c:pt>
                <c:pt idx="20">
                  <c:v>106.81344</c:v>
                </c:pt>
                <c:pt idx="21">
                  <c:v>112.06656</c:v>
                </c:pt>
                <c:pt idx="22">
                  <c:v>117.494784</c:v>
                </c:pt>
                <c:pt idx="23">
                  <c:v>122.74790399999999</c:v>
                </c:pt>
                <c:pt idx="24">
                  <c:v>128.17612800000001</c:v>
                </c:pt>
                <c:pt idx="25">
                  <c:v>133.60435200000001</c:v>
                </c:pt>
                <c:pt idx="26">
                  <c:v>138.682368</c:v>
                </c:pt>
                <c:pt idx="27">
                  <c:v>144.110592</c:v>
                </c:pt>
                <c:pt idx="28">
                  <c:v>149.36371199999999</c:v>
                </c:pt>
                <c:pt idx="29">
                  <c:v>154.79193599999999</c:v>
                </c:pt>
                <c:pt idx="30">
                  <c:v>160.04505599999999</c:v>
                </c:pt>
                <c:pt idx="31">
                  <c:v>165.47327999999999</c:v>
                </c:pt>
                <c:pt idx="32">
                  <c:v>170.90150399999999</c:v>
                </c:pt>
                <c:pt idx="33">
                  <c:v>176.15462399999998</c:v>
                </c:pt>
                <c:pt idx="34">
                  <c:v>181.58284799999998</c:v>
                </c:pt>
                <c:pt idx="35">
                  <c:v>186.83596799999998</c:v>
                </c:pt>
                <c:pt idx="36">
                  <c:v>192.26419199999998</c:v>
                </c:pt>
                <c:pt idx="37">
                  <c:v>192.26419199999998</c:v>
                </c:pt>
              </c:numCache>
            </c:numRef>
          </c:val>
        </c:ser>
        <c:ser>
          <c:idx val="11"/>
          <c:order val="11"/>
          <c:tx>
            <c:strRef>
              <c:f>Лист1!$P$14</c:f>
              <c:strCache>
                <c:ptCount val="1"/>
                <c:pt idx="0">
                  <c:v>LED планка 10w</c:v>
                </c:pt>
              </c:strCache>
            </c:strRef>
          </c:tx>
          <c:val>
            <c:numRef>
              <c:f>Лист1!$Q$14:$BB$14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0.18240000000000001</c:v>
                </c:pt>
                <c:pt idx="1">
                  <c:v>5.6543999999999999</c:v>
                </c:pt>
                <c:pt idx="2">
                  <c:v>10.943999999999999</c:v>
                </c:pt>
                <c:pt idx="3">
                  <c:v>16.598399999999998</c:v>
                </c:pt>
                <c:pt idx="4">
                  <c:v>22.070399999999999</c:v>
                </c:pt>
                <c:pt idx="5">
                  <c:v>27.724799999999998</c:v>
                </c:pt>
                <c:pt idx="6">
                  <c:v>33.196799999999996</c:v>
                </c:pt>
                <c:pt idx="7">
                  <c:v>38.851199999999999</c:v>
                </c:pt>
                <c:pt idx="8">
                  <c:v>44.505600000000001</c:v>
                </c:pt>
                <c:pt idx="9">
                  <c:v>49.977600000000002</c:v>
                </c:pt>
                <c:pt idx="10">
                  <c:v>55.632000000000005</c:v>
                </c:pt>
                <c:pt idx="11">
                  <c:v>61.104000000000006</c:v>
                </c:pt>
                <c:pt idx="12">
                  <c:v>66.758400000000009</c:v>
                </c:pt>
                <c:pt idx="13">
                  <c:v>72.412800000000004</c:v>
                </c:pt>
                <c:pt idx="14">
                  <c:v>77.702400000000011</c:v>
                </c:pt>
                <c:pt idx="15">
                  <c:v>83.356800000000007</c:v>
                </c:pt>
                <c:pt idx="16">
                  <c:v>88.828800000000001</c:v>
                </c:pt>
                <c:pt idx="17">
                  <c:v>94.483199999999997</c:v>
                </c:pt>
                <c:pt idx="18">
                  <c:v>99.955199999999991</c:v>
                </c:pt>
                <c:pt idx="19">
                  <c:v>105.60959999999999</c:v>
                </c:pt>
                <c:pt idx="20">
                  <c:v>111.26399999999998</c:v>
                </c:pt>
                <c:pt idx="21">
                  <c:v>116.73599999999998</c:v>
                </c:pt>
                <c:pt idx="22">
                  <c:v>122.39039999999997</c:v>
                </c:pt>
                <c:pt idx="23">
                  <c:v>127.86239999999997</c:v>
                </c:pt>
                <c:pt idx="24">
                  <c:v>133.51679999999996</c:v>
                </c:pt>
                <c:pt idx="25">
                  <c:v>139.17119999999997</c:v>
                </c:pt>
                <c:pt idx="26">
                  <c:v>144.46079999999998</c:v>
                </c:pt>
                <c:pt idx="27">
                  <c:v>150.11519999999999</c:v>
                </c:pt>
                <c:pt idx="28">
                  <c:v>155.5872</c:v>
                </c:pt>
                <c:pt idx="29">
                  <c:v>161.24160000000001</c:v>
                </c:pt>
                <c:pt idx="30">
                  <c:v>166.71360000000001</c:v>
                </c:pt>
                <c:pt idx="31">
                  <c:v>172.36800000000002</c:v>
                </c:pt>
                <c:pt idx="32">
                  <c:v>178.02240000000003</c:v>
                </c:pt>
                <c:pt idx="33">
                  <c:v>183.49440000000004</c:v>
                </c:pt>
                <c:pt idx="34">
                  <c:v>189.14880000000005</c:v>
                </c:pt>
                <c:pt idx="35">
                  <c:v>194.62080000000006</c:v>
                </c:pt>
                <c:pt idx="36">
                  <c:v>200.27520000000007</c:v>
                </c:pt>
                <c:pt idx="37">
                  <c:v>200.27520000000007</c:v>
                </c:pt>
              </c:numCache>
            </c:numRef>
          </c:val>
        </c:ser>
        <c:ser>
          <c:idx val="12"/>
          <c:order val="12"/>
          <c:tx>
            <c:strRef>
              <c:f>Лист1!$P$15</c:f>
              <c:strCache>
                <c:ptCount val="1"/>
                <c:pt idx="0">
                  <c:v>Диод 1w</c:v>
                </c:pt>
              </c:strCache>
            </c:strRef>
          </c:tx>
          <c:val>
            <c:numRef>
              <c:f>Лист1!$Q$15:$BB$15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0.120384</c:v>
                </c:pt>
                <c:pt idx="1">
                  <c:v>3.7319040000000001</c:v>
                </c:pt>
                <c:pt idx="2">
                  <c:v>7.2230400000000001</c:v>
                </c:pt>
                <c:pt idx="3">
                  <c:v>10.954944000000001</c:v>
                </c:pt>
                <c:pt idx="4">
                  <c:v>14.566464000000002</c:v>
                </c:pt>
                <c:pt idx="5">
                  <c:v>18.298368000000004</c:v>
                </c:pt>
                <c:pt idx="6">
                  <c:v>21.909888000000002</c:v>
                </c:pt>
                <c:pt idx="7">
                  <c:v>25.641792000000002</c:v>
                </c:pt>
                <c:pt idx="8">
                  <c:v>29.373696000000002</c:v>
                </c:pt>
                <c:pt idx="9">
                  <c:v>32.985216000000001</c:v>
                </c:pt>
                <c:pt idx="10">
                  <c:v>36.717120000000001</c:v>
                </c:pt>
                <c:pt idx="11">
                  <c:v>40.32864</c:v>
                </c:pt>
                <c:pt idx="12">
                  <c:v>44.060544</c:v>
                </c:pt>
                <c:pt idx="13">
                  <c:v>47.792448</c:v>
                </c:pt>
                <c:pt idx="14">
                  <c:v>51.283583999999998</c:v>
                </c:pt>
                <c:pt idx="15">
                  <c:v>55.015487999999998</c:v>
                </c:pt>
                <c:pt idx="16">
                  <c:v>58.627007999999996</c:v>
                </c:pt>
                <c:pt idx="17">
                  <c:v>62.358911999999997</c:v>
                </c:pt>
                <c:pt idx="18">
                  <c:v>65.970432000000002</c:v>
                </c:pt>
                <c:pt idx="19">
                  <c:v>69.702336000000003</c:v>
                </c:pt>
                <c:pt idx="20">
                  <c:v>73.434240000000003</c:v>
                </c:pt>
                <c:pt idx="21">
                  <c:v>77.045760000000001</c:v>
                </c:pt>
                <c:pt idx="22">
                  <c:v>80.777664000000001</c:v>
                </c:pt>
                <c:pt idx="23">
                  <c:v>84.389184</c:v>
                </c:pt>
                <c:pt idx="24">
                  <c:v>88.121088</c:v>
                </c:pt>
                <c:pt idx="25">
                  <c:v>91.852992</c:v>
                </c:pt>
                <c:pt idx="26">
                  <c:v>95.344127999999998</c:v>
                </c:pt>
                <c:pt idx="27">
                  <c:v>99.076031999999998</c:v>
                </c:pt>
                <c:pt idx="28">
                  <c:v>102.687552</c:v>
                </c:pt>
                <c:pt idx="29">
                  <c:v>106.419456</c:v>
                </c:pt>
                <c:pt idx="30">
                  <c:v>110.030976</c:v>
                </c:pt>
                <c:pt idx="31">
                  <c:v>113.76288</c:v>
                </c:pt>
                <c:pt idx="32">
                  <c:v>117.494784</c:v>
                </c:pt>
                <c:pt idx="33">
                  <c:v>121.10630399999999</c:v>
                </c:pt>
                <c:pt idx="34">
                  <c:v>124.83820799999999</c:v>
                </c:pt>
                <c:pt idx="35">
                  <c:v>128.44972799999999</c:v>
                </c:pt>
                <c:pt idx="36">
                  <c:v>132.18163199999998</c:v>
                </c:pt>
                <c:pt idx="37">
                  <c:v>132.18163199999998</c:v>
                </c:pt>
              </c:numCache>
            </c:numRef>
          </c:val>
        </c:ser>
        <c:ser>
          <c:idx val="13"/>
          <c:order val="13"/>
          <c:tx>
            <c:strRef>
              <c:f>Лист1!$P$16</c:f>
              <c:strCache>
                <c:ptCount val="1"/>
                <c:pt idx="0">
                  <c:v>Диод 3w</c:v>
                </c:pt>
              </c:strCache>
            </c:strRef>
          </c:tx>
          <c:val>
            <c:numRef>
              <c:f>Лист1!$Q$16:$BB$16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0.20793600000000001</c:v>
                </c:pt>
                <c:pt idx="1">
                  <c:v>6.4460160000000002</c:v>
                </c:pt>
                <c:pt idx="2">
                  <c:v>12.47616</c:v>
                </c:pt>
                <c:pt idx="3">
                  <c:v>18.922176</c:v>
                </c:pt>
                <c:pt idx="4">
                  <c:v>25.160256</c:v>
                </c:pt>
                <c:pt idx="5">
                  <c:v>31.606272000000001</c:v>
                </c:pt>
                <c:pt idx="6">
                  <c:v>37.844352000000001</c:v>
                </c:pt>
                <c:pt idx="7">
                  <c:v>44.290368000000001</c:v>
                </c:pt>
                <c:pt idx="8">
                  <c:v>50.736384000000001</c:v>
                </c:pt>
                <c:pt idx="9">
                  <c:v>56.974463999999998</c:v>
                </c:pt>
                <c:pt idx="10">
                  <c:v>63.420479999999998</c:v>
                </c:pt>
                <c:pt idx="11">
                  <c:v>69.658559999999994</c:v>
                </c:pt>
                <c:pt idx="12">
                  <c:v>76.104575999999994</c:v>
                </c:pt>
                <c:pt idx="13">
                  <c:v>82.550591999999995</c:v>
                </c:pt>
                <c:pt idx="14">
                  <c:v>88.580736000000002</c:v>
                </c:pt>
                <c:pt idx="15">
                  <c:v>95.026752000000002</c:v>
                </c:pt>
                <c:pt idx="16">
                  <c:v>101.264832</c:v>
                </c:pt>
                <c:pt idx="17">
                  <c:v>107.710848</c:v>
                </c:pt>
                <c:pt idx="18">
                  <c:v>113.948928</c:v>
                </c:pt>
                <c:pt idx="19">
                  <c:v>120.394944</c:v>
                </c:pt>
                <c:pt idx="20">
                  <c:v>126.84096</c:v>
                </c:pt>
                <c:pt idx="21">
                  <c:v>133.07903999999999</c:v>
                </c:pt>
                <c:pt idx="22">
                  <c:v>139.52505600000001</c:v>
                </c:pt>
                <c:pt idx="23">
                  <c:v>145.763136</c:v>
                </c:pt>
                <c:pt idx="24">
                  <c:v>152.20915200000002</c:v>
                </c:pt>
                <c:pt idx="25">
                  <c:v>158.655168</c:v>
                </c:pt>
                <c:pt idx="26">
                  <c:v>164.68531200000001</c:v>
                </c:pt>
                <c:pt idx="27">
                  <c:v>171.131328</c:v>
                </c:pt>
                <c:pt idx="28">
                  <c:v>177.36940799999999</c:v>
                </c:pt>
                <c:pt idx="29">
                  <c:v>183.81542400000001</c:v>
                </c:pt>
                <c:pt idx="30">
                  <c:v>190.053504</c:v>
                </c:pt>
                <c:pt idx="31">
                  <c:v>196.49952000000002</c:v>
                </c:pt>
                <c:pt idx="32">
                  <c:v>202.945536</c:v>
                </c:pt>
                <c:pt idx="33">
                  <c:v>209.183616</c:v>
                </c:pt>
                <c:pt idx="34">
                  <c:v>215.62963200000002</c:v>
                </c:pt>
                <c:pt idx="35">
                  <c:v>221.86771200000001</c:v>
                </c:pt>
                <c:pt idx="36">
                  <c:v>228.31372800000003</c:v>
                </c:pt>
                <c:pt idx="37">
                  <c:v>228.31372800000003</c:v>
                </c:pt>
              </c:numCache>
            </c:numRef>
          </c:val>
        </c:ser>
        <c:ser>
          <c:idx val="14"/>
          <c:order val="14"/>
          <c:tx>
            <c:strRef>
              <c:f>Лист1!$P$17</c:f>
              <c:strCache>
                <c:ptCount val="1"/>
                <c:pt idx="0">
                  <c:v>Диод 10W</c:v>
                </c:pt>
              </c:strCache>
            </c:strRef>
          </c:tx>
          <c:val>
            <c:numRef>
              <c:f>Лист1!$Q$17:$BB$17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0.14592000000000002</c:v>
                </c:pt>
                <c:pt idx="1">
                  <c:v>4.5235200000000004</c:v>
                </c:pt>
                <c:pt idx="2">
                  <c:v>8.7552000000000021</c:v>
                </c:pt>
                <c:pt idx="3">
                  <c:v>13.278720000000003</c:v>
                </c:pt>
                <c:pt idx="4">
                  <c:v>17.656320000000004</c:v>
                </c:pt>
                <c:pt idx="5">
                  <c:v>22.179840000000006</c:v>
                </c:pt>
                <c:pt idx="6">
                  <c:v>26.557440000000007</c:v>
                </c:pt>
                <c:pt idx="7">
                  <c:v>31.080960000000008</c:v>
                </c:pt>
                <c:pt idx="8">
                  <c:v>35.604480000000009</c:v>
                </c:pt>
                <c:pt idx="9">
                  <c:v>39.982080000000011</c:v>
                </c:pt>
                <c:pt idx="10">
                  <c:v>44.505600000000008</c:v>
                </c:pt>
                <c:pt idx="11">
                  <c:v>48.883200000000009</c:v>
                </c:pt>
                <c:pt idx="12">
                  <c:v>53.406720000000007</c:v>
                </c:pt>
                <c:pt idx="13">
                  <c:v>57.930240000000005</c:v>
                </c:pt>
                <c:pt idx="14">
                  <c:v>62.161920000000009</c:v>
                </c:pt>
                <c:pt idx="15">
                  <c:v>66.685440000000014</c:v>
                </c:pt>
                <c:pt idx="16">
                  <c:v>71.063040000000015</c:v>
                </c:pt>
                <c:pt idx="17">
                  <c:v>75.58656000000002</c:v>
                </c:pt>
                <c:pt idx="18">
                  <c:v>79.964160000000021</c:v>
                </c:pt>
                <c:pt idx="19">
                  <c:v>84.487680000000026</c:v>
                </c:pt>
                <c:pt idx="20">
                  <c:v>89.011200000000031</c:v>
                </c:pt>
                <c:pt idx="21">
                  <c:v>93.388800000000032</c:v>
                </c:pt>
                <c:pt idx="22">
                  <c:v>97.912320000000037</c:v>
                </c:pt>
                <c:pt idx="23">
                  <c:v>102.28992000000004</c:v>
                </c:pt>
                <c:pt idx="24">
                  <c:v>106.81344000000004</c:v>
                </c:pt>
                <c:pt idx="25">
                  <c:v>111.33696000000005</c:v>
                </c:pt>
                <c:pt idx="26">
                  <c:v>115.56864000000004</c:v>
                </c:pt>
                <c:pt idx="27">
                  <c:v>120.09216000000005</c:v>
                </c:pt>
                <c:pt idx="28">
                  <c:v>124.46976000000005</c:v>
                </c:pt>
                <c:pt idx="29">
                  <c:v>128.99328000000006</c:v>
                </c:pt>
                <c:pt idx="30">
                  <c:v>133.37088000000006</c:v>
                </c:pt>
                <c:pt idx="31">
                  <c:v>137.89440000000005</c:v>
                </c:pt>
                <c:pt idx="32">
                  <c:v>142.41792000000004</c:v>
                </c:pt>
                <c:pt idx="33">
                  <c:v>146.79552000000004</c:v>
                </c:pt>
                <c:pt idx="34">
                  <c:v>151.31904000000003</c:v>
                </c:pt>
                <c:pt idx="35">
                  <c:v>155.69664000000003</c:v>
                </c:pt>
                <c:pt idx="36">
                  <c:v>160.22016000000002</c:v>
                </c:pt>
                <c:pt idx="37">
                  <c:v>160.22016000000002</c:v>
                </c:pt>
              </c:numCache>
            </c:numRef>
          </c:val>
        </c:ser>
        <c:ser>
          <c:idx val="15"/>
          <c:order val="15"/>
          <c:tx>
            <c:strRef>
              <c:f>Лист1!$P$18</c:f>
              <c:strCache>
                <c:ptCount val="1"/>
                <c:pt idx="0">
                  <c:v>т5 НО(85см)</c:v>
                </c:pt>
              </c:strCache>
            </c:strRef>
          </c:tx>
          <c:val>
            <c:numRef>
              <c:f>Лист1!$Q$18:$BB$18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0.14227200000000001</c:v>
                </c:pt>
                <c:pt idx="1">
                  <c:v>4.4104320000000001</c:v>
                </c:pt>
                <c:pt idx="2">
                  <c:v>8.5363199999999999</c:v>
                </c:pt>
                <c:pt idx="3">
                  <c:v>12.946752</c:v>
                </c:pt>
                <c:pt idx="4">
                  <c:v>17.214911999999998</c:v>
                </c:pt>
                <c:pt idx="5">
                  <c:v>21.625343999999998</c:v>
                </c:pt>
                <c:pt idx="6">
                  <c:v>25.893504</c:v>
                </c:pt>
                <c:pt idx="7">
                  <c:v>30.303936</c:v>
                </c:pt>
                <c:pt idx="8">
                  <c:v>34.714368</c:v>
                </c:pt>
                <c:pt idx="9">
                  <c:v>38.982528000000002</c:v>
                </c:pt>
                <c:pt idx="10">
                  <c:v>43.392960000000002</c:v>
                </c:pt>
                <c:pt idx="11">
                  <c:v>47.661120000000004</c:v>
                </c:pt>
                <c:pt idx="12">
                  <c:v>137.071552</c:v>
                </c:pt>
                <c:pt idx="13">
                  <c:v>141.48198400000001</c:v>
                </c:pt>
                <c:pt idx="14">
                  <c:v>145.60787200000001</c:v>
                </c:pt>
                <c:pt idx="15">
                  <c:v>150.018304</c:v>
                </c:pt>
                <c:pt idx="16">
                  <c:v>154.286464</c:v>
                </c:pt>
                <c:pt idx="17">
                  <c:v>158.69689599999998</c:v>
                </c:pt>
                <c:pt idx="18">
                  <c:v>162.96505599999998</c:v>
                </c:pt>
                <c:pt idx="19">
                  <c:v>167.37548799999996</c:v>
                </c:pt>
                <c:pt idx="20">
                  <c:v>171.78591999999998</c:v>
                </c:pt>
                <c:pt idx="21">
                  <c:v>176.05407999999997</c:v>
                </c:pt>
                <c:pt idx="22">
                  <c:v>180.46451199999996</c:v>
                </c:pt>
                <c:pt idx="23">
                  <c:v>184.73267199999995</c:v>
                </c:pt>
                <c:pt idx="24">
                  <c:v>274.14310399999994</c:v>
                </c:pt>
                <c:pt idx="25">
                  <c:v>278.55353599999995</c:v>
                </c:pt>
                <c:pt idx="26">
                  <c:v>282.67942399999993</c:v>
                </c:pt>
                <c:pt idx="27">
                  <c:v>287.08985599999994</c:v>
                </c:pt>
                <c:pt idx="28">
                  <c:v>291.35801599999996</c:v>
                </c:pt>
                <c:pt idx="29">
                  <c:v>295.76844799999998</c:v>
                </c:pt>
                <c:pt idx="30">
                  <c:v>300.036608</c:v>
                </c:pt>
                <c:pt idx="31">
                  <c:v>304.44704000000002</c:v>
                </c:pt>
                <c:pt idx="32">
                  <c:v>308.85747200000003</c:v>
                </c:pt>
                <c:pt idx="33">
                  <c:v>313.12563200000005</c:v>
                </c:pt>
                <c:pt idx="34">
                  <c:v>317.53606400000007</c:v>
                </c:pt>
                <c:pt idx="35">
                  <c:v>321.80422400000009</c:v>
                </c:pt>
                <c:pt idx="36">
                  <c:v>411.2146560000001</c:v>
                </c:pt>
                <c:pt idx="37">
                  <c:v>411.2146560000001</c:v>
                </c:pt>
              </c:numCache>
            </c:numRef>
          </c:val>
        </c:ser>
        <c:ser>
          <c:idx val="16"/>
          <c:order val="16"/>
          <c:tx>
            <c:strRef>
              <c:f>Лист1!$P$19</c:f>
              <c:strCache>
                <c:ptCount val="1"/>
                <c:pt idx="0">
                  <c:v>т5 НЕ(85см)</c:v>
                </c:pt>
              </c:strCache>
            </c:strRef>
          </c:tx>
          <c:val>
            <c:numRef>
              <c:f>Лист1!$Q$19:$BB$19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0.229824</c:v>
                </c:pt>
                <c:pt idx="1">
                  <c:v>7.1245440000000002</c:v>
                </c:pt>
                <c:pt idx="2">
                  <c:v>13.789439999999999</c:v>
                </c:pt>
                <c:pt idx="3">
                  <c:v>20.913983999999999</c:v>
                </c:pt>
                <c:pt idx="4">
                  <c:v>27.808703999999999</c:v>
                </c:pt>
                <c:pt idx="5">
                  <c:v>34.933247999999999</c:v>
                </c:pt>
                <c:pt idx="6">
                  <c:v>41.827967999999998</c:v>
                </c:pt>
                <c:pt idx="7">
                  <c:v>48.952511999999999</c:v>
                </c:pt>
                <c:pt idx="8">
                  <c:v>56.077055999999999</c:v>
                </c:pt>
                <c:pt idx="9">
                  <c:v>62.971775999999998</c:v>
                </c:pt>
                <c:pt idx="10">
                  <c:v>70.096319999999992</c:v>
                </c:pt>
                <c:pt idx="11">
                  <c:v>76.991039999999998</c:v>
                </c:pt>
                <c:pt idx="12">
                  <c:v>339.11558400000001</c:v>
                </c:pt>
                <c:pt idx="13">
                  <c:v>346.24012800000003</c:v>
                </c:pt>
                <c:pt idx="14">
                  <c:v>352.90502400000003</c:v>
                </c:pt>
                <c:pt idx="15">
                  <c:v>360.02956800000004</c:v>
                </c:pt>
                <c:pt idx="16">
                  <c:v>366.92428800000005</c:v>
                </c:pt>
                <c:pt idx="17">
                  <c:v>374.04883200000006</c:v>
                </c:pt>
                <c:pt idx="18">
                  <c:v>380.94355200000007</c:v>
                </c:pt>
                <c:pt idx="19">
                  <c:v>388.06809600000008</c:v>
                </c:pt>
                <c:pt idx="20">
                  <c:v>395.1926400000001</c:v>
                </c:pt>
                <c:pt idx="21">
                  <c:v>402.0873600000001</c:v>
                </c:pt>
                <c:pt idx="22">
                  <c:v>409.21190400000012</c:v>
                </c:pt>
                <c:pt idx="23">
                  <c:v>416.10662400000012</c:v>
                </c:pt>
                <c:pt idx="24">
                  <c:v>678.23116800000014</c:v>
                </c:pt>
                <c:pt idx="25">
                  <c:v>685.35571200000015</c:v>
                </c:pt>
                <c:pt idx="26">
                  <c:v>692.02060800000015</c:v>
                </c:pt>
                <c:pt idx="27">
                  <c:v>699.14515200000017</c:v>
                </c:pt>
                <c:pt idx="28">
                  <c:v>706.03987200000017</c:v>
                </c:pt>
                <c:pt idx="29">
                  <c:v>713.16441600000019</c:v>
                </c:pt>
                <c:pt idx="30">
                  <c:v>720.05913600000019</c:v>
                </c:pt>
                <c:pt idx="31">
                  <c:v>727.18368000000021</c:v>
                </c:pt>
                <c:pt idx="32">
                  <c:v>734.30822400000022</c:v>
                </c:pt>
                <c:pt idx="33">
                  <c:v>741.20294400000023</c:v>
                </c:pt>
                <c:pt idx="34">
                  <c:v>748.32748800000024</c:v>
                </c:pt>
                <c:pt idx="35">
                  <c:v>755.22220800000025</c:v>
                </c:pt>
                <c:pt idx="36">
                  <c:v>1017.3467520000003</c:v>
                </c:pt>
                <c:pt idx="37">
                  <c:v>1017.3467520000003</c:v>
                </c:pt>
              </c:numCache>
            </c:numRef>
          </c:val>
        </c:ser>
        <c:ser>
          <c:idx val="17"/>
          <c:order val="17"/>
          <c:tx>
            <c:strRef>
              <c:f>Лист1!$P$20</c:f>
              <c:strCache>
                <c:ptCount val="1"/>
                <c:pt idx="0">
                  <c:v>Т8 НО(60cм)</c:v>
                </c:pt>
              </c:strCache>
            </c:strRef>
          </c:tx>
          <c:val>
            <c:numRef>
              <c:f>Лист1!$Q$20:$BB$20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0.196992</c:v>
                </c:pt>
                <c:pt idx="1">
                  <c:v>6.1067520000000002</c:v>
                </c:pt>
                <c:pt idx="2">
                  <c:v>11.819520000000001</c:v>
                </c:pt>
                <c:pt idx="3">
                  <c:v>17.926272000000001</c:v>
                </c:pt>
                <c:pt idx="4">
                  <c:v>23.836032000000003</c:v>
                </c:pt>
                <c:pt idx="5">
                  <c:v>29.942784000000003</c:v>
                </c:pt>
                <c:pt idx="6">
                  <c:v>170.85254399999999</c:v>
                </c:pt>
                <c:pt idx="7">
                  <c:v>176.95929599999999</c:v>
                </c:pt>
                <c:pt idx="8">
                  <c:v>183.06604799999999</c:v>
                </c:pt>
                <c:pt idx="9">
                  <c:v>188.975808</c:v>
                </c:pt>
                <c:pt idx="10">
                  <c:v>195.08256</c:v>
                </c:pt>
                <c:pt idx="11">
                  <c:v>200.99232000000001</c:v>
                </c:pt>
                <c:pt idx="12">
                  <c:v>342.09907199999998</c:v>
                </c:pt>
                <c:pt idx="13">
                  <c:v>348.20582400000001</c:v>
                </c:pt>
                <c:pt idx="14">
                  <c:v>353.91859199999999</c:v>
                </c:pt>
                <c:pt idx="15">
                  <c:v>360.02534400000002</c:v>
                </c:pt>
                <c:pt idx="16">
                  <c:v>365.93510400000002</c:v>
                </c:pt>
                <c:pt idx="17">
                  <c:v>372.04185600000005</c:v>
                </c:pt>
                <c:pt idx="18">
                  <c:v>512.95161600000006</c:v>
                </c:pt>
                <c:pt idx="19">
                  <c:v>519.05836800000009</c:v>
                </c:pt>
                <c:pt idx="20">
                  <c:v>525.16512000000012</c:v>
                </c:pt>
                <c:pt idx="21">
                  <c:v>531.07488000000012</c:v>
                </c:pt>
                <c:pt idx="22">
                  <c:v>537.18163200000015</c:v>
                </c:pt>
                <c:pt idx="23">
                  <c:v>543.09139200000016</c:v>
                </c:pt>
                <c:pt idx="24">
                  <c:v>684.19814400000018</c:v>
                </c:pt>
                <c:pt idx="25">
                  <c:v>690.30489600000021</c:v>
                </c:pt>
                <c:pt idx="26">
                  <c:v>696.0176640000002</c:v>
                </c:pt>
                <c:pt idx="27">
                  <c:v>702.12441600000022</c:v>
                </c:pt>
                <c:pt idx="28">
                  <c:v>708.03417600000023</c:v>
                </c:pt>
                <c:pt idx="29">
                  <c:v>714.14092800000026</c:v>
                </c:pt>
                <c:pt idx="30">
                  <c:v>855.05068800000026</c:v>
                </c:pt>
                <c:pt idx="31">
                  <c:v>861.15744000000029</c:v>
                </c:pt>
                <c:pt idx="32">
                  <c:v>867.26419200000032</c:v>
                </c:pt>
                <c:pt idx="33">
                  <c:v>873.17395200000033</c:v>
                </c:pt>
                <c:pt idx="34">
                  <c:v>879.28070400000036</c:v>
                </c:pt>
                <c:pt idx="35">
                  <c:v>885.19046400000036</c:v>
                </c:pt>
                <c:pt idx="36">
                  <c:v>1026.2972160000004</c:v>
                </c:pt>
                <c:pt idx="37">
                  <c:v>1026.2972160000004</c:v>
                </c:pt>
              </c:numCache>
            </c:numRef>
          </c:val>
        </c:ser>
        <c:ser>
          <c:idx val="18"/>
          <c:order val="18"/>
          <c:tx>
            <c:strRef>
              <c:f>Лист1!$P$21</c:f>
              <c:strCache>
                <c:ptCount val="1"/>
                <c:pt idx="0">
                  <c:v>Т8 НЕ (60см)</c:v>
                </c:pt>
              </c:strCache>
            </c:strRef>
          </c:tx>
          <c:val>
            <c:numRef>
              <c:f>Лист1!$Q$21:$BB$21</c:f>
              <c:numCache>
                <c:formatCode>_-* #,##0_р_._-;\-* #,##0_р_._-;_-* "-"_р_._-;_-@_-</c:formatCode>
                <c:ptCount val="38"/>
                <c:pt idx="0" formatCode="_-* #,##0.000_р_._-;\-* #,##0.000_р_._-;_-* &quot;-&quot;???_р_._-;_-@_-">
                  <c:v>0.196992</c:v>
                </c:pt>
                <c:pt idx="1">
                  <c:v>6.1067520000000002</c:v>
                </c:pt>
                <c:pt idx="2">
                  <c:v>11.819520000000001</c:v>
                </c:pt>
                <c:pt idx="3">
                  <c:v>17.926272000000001</c:v>
                </c:pt>
                <c:pt idx="4">
                  <c:v>23.836032000000003</c:v>
                </c:pt>
                <c:pt idx="5">
                  <c:v>29.942784000000003</c:v>
                </c:pt>
                <c:pt idx="6">
                  <c:v>101.85254399999999</c:v>
                </c:pt>
                <c:pt idx="7">
                  <c:v>107.95929599999999</c:v>
                </c:pt>
                <c:pt idx="8">
                  <c:v>114.06604799999999</c:v>
                </c:pt>
                <c:pt idx="9">
                  <c:v>119.975808</c:v>
                </c:pt>
                <c:pt idx="10">
                  <c:v>126.08256</c:v>
                </c:pt>
                <c:pt idx="11">
                  <c:v>131.99232000000001</c:v>
                </c:pt>
                <c:pt idx="12">
                  <c:v>204.09907200000001</c:v>
                </c:pt>
                <c:pt idx="13">
                  <c:v>210.20582400000001</c:v>
                </c:pt>
                <c:pt idx="14">
                  <c:v>215.91859200000002</c:v>
                </c:pt>
                <c:pt idx="15">
                  <c:v>222.02534400000002</c:v>
                </c:pt>
                <c:pt idx="16">
                  <c:v>227.93510400000002</c:v>
                </c:pt>
                <c:pt idx="17">
                  <c:v>234.04185600000002</c:v>
                </c:pt>
                <c:pt idx="18">
                  <c:v>305.95161600000006</c:v>
                </c:pt>
                <c:pt idx="19">
                  <c:v>312.05836800000009</c:v>
                </c:pt>
                <c:pt idx="20">
                  <c:v>318.16512000000012</c:v>
                </c:pt>
                <c:pt idx="21">
                  <c:v>324.07488000000012</c:v>
                </c:pt>
                <c:pt idx="22">
                  <c:v>330.18163200000015</c:v>
                </c:pt>
                <c:pt idx="23">
                  <c:v>336.09139200000016</c:v>
                </c:pt>
                <c:pt idx="24">
                  <c:v>408.19814400000018</c:v>
                </c:pt>
                <c:pt idx="25">
                  <c:v>414.30489600000021</c:v>
                </c:pt>
                <c:pt idx="26">
                  <c:v>420.0176640000002</c:v>
                </c:pt>
                <c:pt idx="27">
                  <c:v>426.12441600000022</c:v>
                </c:pt>
                <c:pt idx="28">
                  <c:v>432.03417600000023</c:v>
                </c:pt>
                <c:pt idx="29">
                  <c:v>438.14092800000026</c:v>
                </c:pt>
                <c:pt idx="30">
                  <c:v>510.05068800000026</c:v>
                </c:pt>
                <c:pt idx="31">
                  <c:v>516.15744000000029</c:v>
                </c:pt>
                <c:pt idx="32">
                  <c:v>522.26419200000032</c:v>
                </c:pt>
                <c:pt idx="33">
                  <c:v>528.17395200000033</c:v>
                </c:pt>
                <c:pt idx="34">
                  <c:v>534.28070400000036</c:v>
                </c:pt>
                <c:pt idx="35">
                  <c:v>540.19046400000036</c:v>
                </c:pt>
                <c:pt idx="36">
                  <c:v>612.29721600000039</c:v>
                </c:pt>
                <c:pt idx="37">
                  <c:v>612.29721600000039</c:v>
                </c:pt>
              </c:numCache>
            </c:numRef>
          </c:val>
        </c:ser>
        <c:dLbls/>
        <c:marker val="1"/>
        <c:axId val="106949632"/>
        <c:axId val="107234048"/>
      </c:lineChart>
      <c:catAx>
        <c:axId val="106949632"/>
        <c:scaling>
          <c:orientation val="minMax"/>
        </c:scaling>
        <c:axPos val="b"/>
        <c:majorTickMark val="none"/>
        <c:tickLblPos val="nextTo"/>
        <c:crossAx val="107234048"/>
        <c:crosses val="autoZero"/>
        <c:auto val="1"/>
        <c:lblAlgn val="ctr"/>
        <c:lblOffset val="100"/>
      </c:catAx>
      <c:valAx>
        <c:axId val="107234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ru-RU" sz="1800"/>
                  <a:t>Затраты,</a:t>
                </a:r>
                <a:r>
                  <a:rPr lang="ru-RU" sz="1800" baseline="0"/>
                  <a:t> грн</a:t>
                </a:r>
                <a:endParaRPr lang="ru-RU" sz="1800"/>
              </a:p>
            </c:rich>
          </c:tx>
          <c:layout/>
        </c:title>
        <c:numFmt formatCode="_-* #,##0.000_р_._-;\-* #,##0.000_р_._-;_-* &quot;-&quot;???_р_._-;_-@_-" sourceLinked="1"/>
        <c:majorTickMark val="none"/>
        <c:tickLblPos val="nextTo"/>
        <c:crossAx val="106949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1.xml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2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19052</xdr:rowOff>
    </xdr:from>
    <xdr:to>
      <xdr:col>1</xdr:col>
      <xdr:colOff>990600</xdr:colOff>
      <xdr:row>2</xdr:row>
      <xdr:rowOff>704850</xdr:rowOff>
    </xdr:to>
    <xdr:pic>
      <xdr:nvPicPr>
        <xdr:cNvPr id="2" name="Рисунок 1" descr="LED сборка, AQUAXER       3W, 32мм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866777"/>
          <a:ext cx="952500" cy="685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46679</xdr:colOff>
      <xdr:row>3</xdr:row>
      <xdr:rowOff>41413</xdr:rowOff>
    </xdr:from>
    <xdr:to>
      <xdr:col>2</xdr:col>
      <xdr:colOff>1</xdr:colOff>
      <xdr:row>4</xdr:row>
      <xdr:rowOff>37429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092" y="1656522"/>
          <a:ext cx="905822" cy="733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952381</xdr:colOff>
      <xdr:row>5</xdr:row>
      <xdr:rowOff>28480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81200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952381</xdr:colOff>
      <xdr:row>6</xdr:row>
      <xdr:rowOff>38005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57475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952381</xdr:colOff>
      <xdr:row>7</xdr:row>
      <xdr:rowOff>22317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429000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952381</xdr:colOff>
      <xdr:row>8</xdr:row>
      <xdr:rowOff>9430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210050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952381</xdr:colOff>
      <xdr:row>9</xdr:row>
      <xdr:rowOff>22316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852147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952381</xdr:colOff>
      <xdr:row>10</xdr:row>
      <xdr:rowOff>22317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546912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10</xdr:row>
      <xdr:rowOff>759759</xdr:rowOff>
    </xdr:to>
    <xdr:pic>
      <xdr:nvPicPr>
        <xdr:cNvPr id="10" name="Рисунок 9" descr="LED сборка, AQUAXER      5W, 350x15 мм.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353175"/>
          <a:ext cx="952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952381</xdr:colOff>
      <xdr:row>12</xdr:row>
      <xdr:rowOff>22317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104529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952381</xdr:colOff>
      <xdr:row>13</xdr:row>
      <xdr:rowOff>22317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776882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13</xdr:row>
      <xdr:rowOff>758078</xdr:rowOff>
    </xdr:to>
    <xdr:pic>
      <xdr:nvPicPr>
        <xdr:cNvPr id="13" name="Рисунок 12" descr="LED сборка, AQUAXER 10W, 520x15 мм.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8486775"/>
          <a:ext cx="952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11207</xdr:colOff>
      <xdr:row>1</xdr:row>
      <xdr:rowOff>156882</xdr:rowOff>
    </xdr:from>
    <xdr:to>
      <xdr:col>7</xdr:col>
      <xdr:colOff>649941</xdr:colOff>
      <xdr:row>2</xdr:row>
      <xdr:rowOff>11111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44472" y="347382"/>
          <a:ext cx="638734" cy="582611"/>
        </a:xfrm>
        <a:prstGeom prst="rect">
          <a:avLst/>
        </a:prstGeom>
      </xdr:spPr>
    </xdr:pic>
    <xdr:clientData/>
  </xdr:twoCellAnchor>
  <xdr:twoCellAnchor editAs="oneCell">
    <xdr:from>
      <xdr:col>7</xdr:col>
      <xdr:colOff>661149</xdr:colOff>
      <xdr:row>1</xdr:row>
      <xdr:rowOff>156882</xdr:rowOff>
    </xdr:from>
    <xdr:to>
      <xdr:col>9</xdr:col>
      <xdr:colOff>30701</xdr:colOff>
      <xdr:row>2</xdr:row>
      <xdr:rowOff>7109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94414" y="347382"/>
          <a:ext cx="714258" cy="5714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952381</xdr:colOff>
      <xdr:row>14</xdr:row>
      <xdr:rowOff>761905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9782735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952381</xdr:colOff>
      <xdr:row>16</xdr:row>
      <xdr:rowOff>33522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0544735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11207</xdr:colOff>
      <xdr:row>1</xdr:row>
      <xdr:rowOff>147824</xdr:rowOff>
    </xdr:from>
    <xdr:to>
      <xdr:col>10</xdr:col>
      <xdr:colOff>11206</xdr:colOff>
      <xdr:row>2</xdr:row>
      <xdr:rowOff>11111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289178" y="338324"/>
          <a:ext cx="739587" cy="5916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952381</xdr:colOff>
      <xdr:row>18</xdr:row>
      <xdr:rowOff>22317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1273118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0</xdr:colOff>
      <xdr:row>19</xdr:row>
      <xdr:rowOff>22411</xdr:rowOff>
    </xdr:to>
    <xdr:pic>
      <xdr:nvPicPr>
        <xdr:cNvPr id="22" name="Рисунок 21" descr="Лампа T5,  Osram Lumilux Cool Daylight 865, 54 Вт, 115 см.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2030075"/>
          <a:ext cx="952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952381</xdr:colOff>
      <xdr:row>20</xdr:row>
      <xdr:rowOff>33523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2752294"/>
          <a:ext cx="952381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952381</xdr:colOff>
      <xdr:row>21</xdr:row>
      <xdr:rowOff>11110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3547912"/>
          <a:ext cx="952381" cy="7619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</xdr:row>
      <xdr:rowOff>23813</xdr:rowOff>
    </xdr:from>
    <xdr:to>
      <xdr:col>18</xdr:col>
      <xdr:colOff>176893</xdr:colOff>
      <xdr:row>88</xdr:row>
      <xdr:rowOff>136070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10</xdr:col>
      <xdr:colOff>1</xdr:colOff>
      <xdr:row>1</xdr:row>
      <xdr:rowOff>122465</xdr:rowOff>
    </xdr:from>
    <xdr:to>
      <xdr:col>11</xdr:col>
      <xdr:colOff>13490</xdr:colOff>
      <xdr:row>1</xdr:row>
      <xdr:rowOff>721084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30787" y="312965"/>
          <a:ext cx="748274" cy="598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938893</xdr:colOff>
      <xdr:row>17</xdr:row>
      <xdr:rowOff>13607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802821" y="11307536"/>
          <a:ext cx="938893" cy="7347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P21"/>
  <sheetViews>
    <sheetView tabSelected="1" topLeftCell="A46" zoomScale="55" zoomScaleNormal="55" workbookViewId="0">
      <selection activeCell="M3" sqref="M3:M21"/>
    </sheetView>
  </sheetViews>
  <sheetFormatPr defaultRowHeight="15"/>
  <cols>
    <col min="1" max="1" width="12" customWidth="1"/>
    <col min="2" max="2" width="14.28515625" customWidth="1"/>
    <col min="3" max="4" width="9.7109375" customWidth="1"/>
    <col min="5" max="5" width="7" customWidth="1"/>
    <col min="8" max="9" width="10" customWidth="1"/>
    <col min="10" max="10" width="11.140625" customWidth="1"/>
    <col min="11" max="11" width="11" customWidth="1"/>
    <col min="12" max="12" width="9.7109375" customWidth="1"/>
    <col min="13" max="13" width="7.5703125" customWidth="1"/>
    <col min="14" max="14" width="11.7109375" bestFit="1" customWidth="1"/>
    <col min="15" max="15" width="7.42578125" customWidth="1"/>
    <col min="16" max="16" width="22.28515625" customWidth="1"/>
    <col min="17" max="17" width="9.7109375" bestFit="1" customWidth="1"/>
    <col min="18" max="53" width="8.28515625" customWidth="1"/>
  </cols>
  <sheetData>
    <row r="1" spans="1:94">
      <c r="F1" s="18" t="s">
        <v>0</v>
      </c>
      <c r="G1" s="18"/>
      <c r="H1" s="18"/>
      <c r="I1" s="18"/>
      <c r="J1" s="18"/>
      <c r="K1" s="18"/>
      <c r="L1" s="18"/>
      <c r="M1" s="8">
        <v>4000</v>
      </c>
      <c r="N1" s="8">
        <v>8</v>
      </c>
      <c r="P1">
        <v>0.45600000000000002</v>
      </c>
      <c r="Q1" t="s">
        <v>14</v>
      </c>
      <c r="R1">
        <v>31</v>
      </c>
      <c r="S1">
        <v>29</v>
      </c>
      <c r="T1">
        <v>31</v>
      </c>
      <c r="U1">
        <v>30</v>
      </c>
      <c r="V1">
        <v>31</v>
      </c>
      <c r="W1">
        <v>30</v>
      </c>
      <c r="X1">
        <v>31</v>
      </c>
      <c r="Y1">
        <v>31</v>
      </c>
      <c r="Z1">
        <v>30</v>
      </c>
      <c r="AA1">
        <v>31</v>
      </c>
      <c r="AB1">
        <v>30</v>
      </c>
      <c r="AC1">
        <v>31</v>
      </c>
      <c r="AD1">
        <v>31</v>
      </c>
      <c r="AE1">
        <v>29</v>
      </c>
      <c r="AF1">
        <v>31</v>
      </c>
      <c r="AG1">
        <v>30</v>
      </c>
      <c r="AH1">
        <v>31</v>
      </c>
      <c r="AI1">
        <v>30</v>
      </c>
      <c r="AJ1">
        <v>31</v>
      </c>
      <c r="AK1">
        <v>31</v>
      </c>
      <c r="AL1">
        <v>30</v>
      </c>
      <c r="AM1">
        <v>31</v>
      </c>
      <c r="AN1">
        <v>30</v>
      </c>
      <c r="AO1">
        <v>31</v>
      </c>
      <c r="AP1">
        <v>31</v>
      </c>
      <c r="AQ1">
        <v>29</v>
      </c>
      <c r="AR1">
        <v>31</v>
      </c>
      <c r="AS1">
        <v>30</v>
      </c>
      <c r="AT1">
        <v>31</v>
      </c>
      <c r="AU1">
        <v>30</v>
      </c>
      <c r="AV1">
        <v>31</v>
      </c>
      <c r="AW1">
        <v>31</v>
      </c>
      <c r="AX1">
        <v>30</v>
      </c>
      <c r="AY1">
        <v>31</v>
      </c>
      <c r="AZ1">
        <v>30</v>
      </c>
      <c r="BA1">
        <v>31</v>
      </c>
      <c r="BF1">
        <f>R1</f>
        <v>31</v>
      </c>
      <c r="BG1">
        <f t="shared" ref="BG1:CP2" si="0">S1</f>
        <v>29</v>
      </c>
      <c r="BH1">
        <f t="shared" si="0"/>
        <v>31</v>
      </c>
      <c r="BI1">
        <f t="shared" si="0"/>
        <v>30</v>
      </c>
      <c r="BJ1">
        <f t="shared" si="0"/>
        <v>31</v>
      </c>
      <c r="BK1">
        <f t="shared" si="0"/>
        <v>30</v>
      </c>
      <c r="BL1">
        <f t="shared" si="0"/>
        <v>31</v>
      </c>
      <c r="BM1">
        <f t="shared" si="0"/>
        <v>31</v>
      </c>
      <c r="BN1">
        <f t="shared" si="0"/>
        <v>30</v>
      </c>
      <c r="BO1">
        <f t="shared" si="0"/>
        <v>31</v>
      </c>
      <c r="BP1">
        <f t="shared" si="0"/>
        <v>30</v>
      </c>
      <c r="BQ1">
        <f t="shared" si="0"/>
        <v>31</v>
      </c>
      <c r="BR1">
        <f t="shared" si="0"/>
        <v>31</v>
      </c>
      <c r="BS1">
        <f t="shared" si="0"/>
        <v>29</v>
      </c>
      <c r="BT1">
        <f t="shared" si="0"/>
        <v>31</v>
      </c>
      <c r="BU1">
        <f t="shared" si="0"/>
        <v>30</v>
      </c>
      <c r="BV1">
        <f t="shared" si="0"/>
        <v>31</v>
      </c>
      <c r="BW1">
        <f t="shared" si="0"/>
        <v>30</v>
      </c>
      <c r="BX1">
        <f t="shared" si="0"/>
        <v>31</v>
      </c>
      <c r="BY1">
        <f t="shared" si="0"/>
        <v>31</v>
      </c>
      <c r="BZ1">
        <f t="shared" si="0"/>
        <v>30</v>
      </c>
      <c r="CA1">
        <f t="shared" si="0"/>
        <v>31</v>
      </c>
      <c r="CB1">
        <f t="shared" si="0"/>
        <v>30</v>
      </c>
      <c r="CC1">
        <f t="shared" si="0"/>
        <v>31</v>
      </c>
      <c r="CD1">
        <f t="shared" si="0"/>
        <v>31</v>
      </c>
      <c r="CE1">
        <f t="shared" si="0"/>
        <v>29</v>
      </c>
      <c r="CF1">
        <f t="shared" si="0"/>
        <v>31</v>
      </c>
      <c r="CG1">
        <f t="shared" si="0"/>
        <v>30</v>
      </c>
      <c r="CH1">
        <f t="shared" si="0"/>
        <v>31</v>
      </c>
      <c r="CI1">
        <f t="shared" si="0"/>
        <v>30</v>
      </c>
      <c r="CJ1">
        <f t="shared" si="0"/>
        <v>31</v>
      </c>
      <c r="CK1">
        <f t="shared" si="0"/>
        <v>31</v>
      </c>
      <c r="CL1">
        <f t="shared" si="0"/>
        <v>30</v>
      </c>
      <c r="CM1">
        <f t="shared" si="0"/>
        <v>31</v>
      </c>
      <c r="CN1">
        <f t="shared" si="0"/>
        <v>30</v>
      </c>
      <c r="CO1">
        <f t="shared" si="0"/>
        <v>31</v>
      </c>
      <c r="CP1">
        <f t="shared" si="0"/>
        <v>0</v>
      </c>
    </row>
    <row r="2" spans="1:94" ht="57" customHeight="1">
      <c r="B2" t="s">
        <v>59</v>
      </c>
      <c r="C2" t="s">
        <v>3</v>
      </c>
      <c r="D2" t="s">
        <v>6</v>
      </c>
      <c r="E2" t="s">
        <v>4</v>
      </c>
      <c r="F2" s="9" t="s">
        <v>1</v>
      </c>
      <c r="G2" s="1" t="s">
        <v>2</v>
      </c>
      <c r="H2" s="1"/>
      <c r="I2" s="1"/>
      <c r="J2" s="1"/>
      <c r="K2" s="1" t="s">
        <v>5</v>
      </c>
      <c r="L2" s="2" t="s">
        <v>12</v>
      </c>
      <c r="M2" s="4" t="s">
        <v>56</v>
      </c>
      <c r="N2" s="4" t="s">
        <v>13</v>
      </c>
      <c r="O2" s="4" t="s">
        <v>15</v>
      </c>
      <c r="Q2" s="6" t="s">
        <v>55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11">
        <v>6</v>
      </c>
      <c r="X2" s="6">
        <v>7</v>
      </c>
      <c r="Y2" s="6">
        <v>8</v>
      </c>
      <c r="Z2" s="6">
        <v>9</v>
      </c>
      <c r="AA2" s="6">
        <v>10</v>
      </c>
      <c r="AB2" s="6">
        <v>11</v>
      </c>
      <c r="AC2" s="12">
        <v>12</v>
      </c>
      <c r="AD2" s="6">
        <v>13</v>
      </c>
      <c r="AE2" s="6">
        <v>14</v>
      </c>
      <c r="AF2" s="6">
        <v>15</v>
      </c>
      <c r="AG2" s="6">
        <v>16</v>
      </c>
      <c r="AH2" s="6">
        <v>17</v>
      </c>
      <c r="AI2" s="12">
        <v>18</v>
      </c>
      <c r="AJ2" s="6">
        <v>19</v>
      </c>
      <c r="AK2" s="6">
        <v>20</v>
      </c>
      <c r="AL2" s="6">
        <v>21</v>
      </c>
      <c r="AM2" s="6">
        <v>22</v>
      </c>
      <c r="AN2" s="6">
        <v>23</v>
      </c>
      <c r="AO2" s="12">
        <v>24</v>
      </c>
      <c r="AP2" s="6">
        <v>25</v>
      </c>
      <c r="AQ2" s="6">
        <v>26</v>
      </c>
      <c r="AR2" s="6">
        <v>27</v>
      </c>
      <c r="AS2" s="6">
        <v>28</v>
      </c>
      <c r="AT2" s="6">
        <v>29</v>
      </c>
      <c r="AU2" s="12">
        <v>30</v>
      </c>
      <c r="AV2" s="6">
        <v>31</v>
      </c>
      <c r="AW2" s="6">
        <v>32</v>
      </c>
      <c r="AX2" s="6">
        <v>33</v>
      </c>
      <c r="AY2" s="6">
        <v>34</v>
      </c>
      <c r="AZ2" s="6">
        <v>35</v>
      </c>
      <c r="BA2" s="12">
        <v>36</v>
      </c>
      <c r="BF2">
        <f t="shared" ref="BF2" si="1">R2</f>
        <v>1</v>
      </c>
      <c r="BG2">
        <f t="shared" si="0"/>
        <v>2</v>
      </c>
      <c r="BH2">
        <f t="shared" si="0"/>
        <v>3</v>
      </c>
      <c r="BI2">
        <f t="shared" si="0"/>
        <v>4</v>
      </c>
      <c r="BJ2">
        <f t="shared" si="0"/>
        <v>5</v>
      </c>
      <c r="BK2">
        <f t="shared" si="0"/>
        <v>6</v>
      </c>
      <c r="BL2">
        <f t="shared" si="0"/>
        <v>7</v>
      </c>
      <c r="BM2">
        <f t="shared" si="0"/>
        <v>8</v>
      </c>
      <c r="BN2">
        <f t="shared" si="0"/>
        <v>9</v>
      </c>
      <c r="BO2">
        <f t="shared" si="0"/>
        <v>10</v>
      </c>
      <c r="BP2">
        <f t="shared" si="0"/>
        <v>11</v>
      </c>
      <c r="BQ2">
        <f t="shared" si="0"/>
        <v>12</v>
      </c>
      <c r="BR2">
        <f t="shared" si="0"/>
        <v>13</v>
      </c>
      <c r="BS2">
        <f t="shared" si="0"/>
        <v>14</v>
      </c>
      <c r="BT2">
        <f t="shared" si="0"/>
        <v>15</v>
      </c>
      <c r="BU2">
        <f t="shared" si="0"/>
        <v>16</v>
      </c>
      <c r="BV2">
        <f t="shared" si="0"/>
        <v>17</v>
      </c>
      <c r="BW2">
        <f t="shared" si="0"/>
        <v>18</v>
      </c>
      <c r="BX2">
        <f t="shared" si="0"/>
        <v>19</v>
      </c>
      <c r="BY2">
        <f t="shared" si="0"/>
        <v>20</v>
      </c>
      <c r="BZ2">
        <f t="shared" si="0"/>
        <v>21</v>
      </c>
      <c r="CA2">
        <f t="shared" si="0"/>
        <v>22</v>
      </c>
      <c r="CB2">
        <f t="shared" si="0"/>
        <v>23</v>
      </c>
      <c r="CC2">
        <f t="shared" si="0"/>
        <v>24</v>
      </c>
      <c r="CD2">
        <f t="shared" si="0"/>
        <v>25</v>
      </c>
      <c r="CE2">
        <f t="shared" si="0"/>
        <v>26</v>
      </c>
      <c r="CF2">
        <f t="shared" si="0"/>
        <v>27</v>
      </c>
      <c r="CG2">
        <f t="shared" si="0"/>
        <v>28</v>
      </c>
      <c r="CH2">
        <f t="shared" si="0"/>
        <v>29</v>
      </c>
      <c r="CI2">
        <f t="shared" si="0"/>
        <v>30</v>
      </c>
      <c r="CJ2">
        <f t="shared" si="0"/>
        <v>31</v>
      </c>
      <c r="CK2">
        <f t="shared" si="0"/>
        <v>32</v>
      </c>
      <c r="CL2">
        <f t="shared" si="0"/>
        <v>33</v>
      </c>
      <c r="CM2">
        <f t="shared" si="0"/>
        <v>34</v>
      </c>
      <c r="CN2">
        <f t="shared" si="0"/>
        <v>35</v>
      </c>
      <c r="CO2">
        <f t="shared" si="0"/>
        <v>36</v>
      </c>
      <c r="CP2">
        <f t="shared" si="0"/>
        <v>0</v>
      </c>
    </row>
    <row r="3" spans="1:94" ht="55.5" customHeight="1">
      <c r="A3" t="s">
        <v>22</v>
      </c>
      <c r="C3">
        <v>330</v>
      </c>
      <c r="D3">
        <v>3.2</v>
      </c>
      <c r="E3">
        <v>3</v>
      </c>
      <c r="F3" s="9">
        <v>39</v>
      </c>
      <c r="G3" s="3">
        <f>MROUND($M$1/C3,1)</f>
        <v>12</v>
      </c>
      <c r="H3" s="3">
        <v>0</v>
      </c>
      <c r="I3" s="10">
        <v>100</v>
      </c>
      <c r="J3" s="3">
        <v>0</v>
      </c>
      <c r="K3" s="3">
        <v>0</v>
      </c>
      <c r="L3" s="17">
        <f t="shared" ref="L3:L20" si="2">F3*G3+G3*H3+I3+K3</f>
        <v>568</v>
      </c>
      <c r="M3" s="5"/>
      <c r="N3" s="7">
        <f>($N$1*E3*G3)/1000</f>
        <v>0.28799999999999998</v>
      </c>
      <c r="O3">
        <v>0</v>
      </c>
      <c r="P3" s="15" t="s">
        <v>40</v>
      </c>
      <c r="Q3" s="16">
        <f>N3*$P$1</f>
        <v>0.131328</v>
      </c>
      <c r="R3" s="13">
        <f>$Q3*R$1+$M3</f>
        <v>4.0711680000000001</v>
      </c>
      <c r="S3" s="13">
        <f>$Q3*S$1+R3</f>
        <v>7.8796800000000005</v>
      </c>
      <c r="T3" s="13">
        <f t="shared" ref="T3:BB10" si="3">$Q3*T$1+S3</f>
        <v>11.950848000000001</v>
      </c>
      <c r="U3" s="13">
        <f t="shared" si="3"/>
        <v>15.890688000000001</v>
      </c>
      <c r="V3" s="13">
        <f t="shared" si="3"/>
        <v>19.961856000000001</v>
      </c>
      <c r="W3" s="14">
        <f t="shared" si="3"/>
        <v>23.901696000000001</v>
      </c>
      <c r="X3" s="13">
        <f t="shared" si="3"/>
        <v>27.972864000000001</v>
      </c>
      <c r="Y3" s="13">
        <f t="shared" si="3"/>
        <v>32.044032000000001</v>
      </c>
      <c r="Z3" s="13">
        <f t="shared" si="3"/>
        <v>35.983872000000005</v>
      </c>
      <c r="AA3" s="13">
        <f t="shared" si="3"/>
        <v>40.055040000000005</v>
      </c>
      <c r="AB3" s="13">
        <f t="shared" si="3"/>
        <v>43.994880000000009</v>
      </c>
      <c r="AC3" s="14">
        <f t="shared" si="3"/>
        <v>48.066048000000009</v>
      </c>
      <c r="AD3" s="13">
        <f t="shared" si="3"/>
        <v>52.137216000000009</v>
      </c>
      <c r="AE3" s="13">
        <f t="shared" si="3"/>
        <v>55.94572800000001</v>
      </c>
      <c r="AF3" s="13">
        <f t="shared" si="3"/>
        <v>60.01689600000001</v>
      </c>
      <c r="AG3" s="13">
        <f t="shared" si="3"/>
        <v>63.956736000000006</v>
      </c>
      <c r="AH3" s="13">
        <f t="shared" si="3"/>
        <v>68.027904000000007</v>
      </c>
      <c r="AI3" s="14">
        <f t="shared" si="3"/>
        <v>71.96774400000001</v>
      </c>
      <c r="AJ3" s="13">
        <f t="shared" si="3"/>
        <v>76.03891200000001</v>
      </c>
      <c r="AK3" s="13">
        <f t="shared" si="3"/>
        <v>80.110080000000011</v>
      </c>
      <c r="AL3" s="13">
        <f t="shared" si="3"/>
        <v>84.049920000000014</v>
      </c>
      <c r="AM3" s="13">
        <f t="shared" si="3"/>
        <v>88.121088000000015</v>
      </c>
      <c r="AN3" s="13">
        <f t="shared" si="3"/>
        <v>92.060928000000018</v>
      </c>
      <c r="AO3" s="14">
        <f t="shared" si="3"/>
        <v>96.132096000000018</v>
      </c>
      <c r="AP3" s="13">
        <f t="shared" si="3"/>
        <v>100.20326400000002</v>
      </c>
      <c r="AQ3" s="13">
        <f t="shared" si="3"/>
        <v>104.01177600000001</v>
      </c>
      <c r="AR3" s="13">
        <f t="shared" si="3"/>
        <v>108.08294400000001</v>
      </c>
      <c r="AS3" s="13">
        <f t="shared" si="3"/>
        <v>112.02278400000002</v>
      </c>
      <c r="AT3" s="13">
        <f t="shared" si="3"/>
        <v>116.09395200000002</v>
      </c>
      <c r="AU3" s="14">
        <f t="shared" si="3"/>
        <v>120.03379200000002</v>
      </c>
      <c r="AV3" s="13">
        <f t="shared" si="3"/>
        <v>124.10496000000002</v>
      </c>
      <c r="AW3" s="13">
        <f t="shared" si="3"/>
        <v>128.17612800000001</v>
      </c>
      <c r="AX3" s="13">
        <f t="shared" si="3"/>
        <v>132.11596800000001</v>
      </c>
      <c r="AY3" s="13">
        <f t="shared" si="3"/>
        <v>136.18713600000001</v>
      </c>
      <c r="AZ3" s="13">
        <f t="shared" si="3"/>
        <v>140.12697600000001</v>
      </c>
      <c r="BA3" s="14">
        <f t="shared" si="3"/>
        <v>144.19814400000001</v>
      </c>
      <c r="BB3" s="13">
        <f t="shared" si="3"/>
        <v>144.19814400000001</v>
      </c>
      <c r="BE3" s="15" t="s">
        <v>40</v>
      </c>
      <c r="BF3" s="5">
        <f>$N3*R1*$P$1</f>
        <v>4.0711680000000001</v>
      </c>
      <c r="BG3" s="5">
        <f t="shared" ref="BG3:CP3" si="4">$N3*S1*$P$1</f>
        <v>3.8085119999999995</v>
      </c>
      <c r="BH3" s="5">
        <f t="shared" si="4"/>
        <v>4.0711680000000001</v>
      </c>
      <c r="BI3" s="5">
        <f t="shared" si="4"/>
        <v>3.9398399999999998</v>
      </c>
      <c r="BJ3" s="5">
        <f t="shared" si="4"/>
        <v>4.0711680000000001</v>
      </c>
      <c r="BK3" s="5">
        <f t="shared" si="4"/>
        <v>3.9398399999999998</v>
      </c>
      <c r="BL3" s="5">
        <f t="shared" si="4"/>
        <v>4.0711680000000001</v>
      </c>
      <c r="BM3" s="5">
        <f t="shared" si="4"/>
        <v>4.0711680000000001</v>
      </c>
      <c r="BN3" s="5">
        <f t="shared" si="4"/>
        <v>3.9398399999999998</v>
      </c>
      <c r="BO3" s="5">
        <f t="shared" si="4"/>
        <v>4.0711680000000001</v>
      </c>
      <c r="BP3" s="5">
        <f t="shared" si="4"/>
        <v>3.9398399999999998</v>
      </c>
      <c r="BQ3" s="5">
        <f t="shared" si="4"/>
        <v>4.0711680000000001</v>
      </c>
      <c r="BR3" s="5">
        <f t="shared" si="4"/>
        <v>4.0711680000000001</v>
      </c>
      <c r="BS3" s="5">
        <f t="shared" si="4"/>
        <v>3.8085119999999995</v>
      </c>
      <c r="BT3" s="5">
        <f t="shared" si="4"/>
        <v>4.0711680000000001</v>
      </c>
      <c r="BU3" s="5">
        <f t="shared" si="4"/>
        <v>3.9398399999999998</v>
      </c>
      <c r="BV3" s="5">
        <f t="shared" si="4"/>
        <v>4.0711680000000001</v>
      </c>
      <c r="BW3" s="5">
        <f t="shared" si="4"/>
        <v>3.9398399999999998</v>
      </c>
      <c r="BX3" s="5">
        <f t="shared" si="4"/>
        <v>4.0711680000000001</v>
      </c>
      <c r="BY3" s="5">
        <f t="shared" si="4"/>
        <v>4.0711680000000001</v>
      </c>
      <c r="BZ3" s="5">
        <f t="shared" si="4"/>
        <v>3.9398399999999998</v>
      </c>
      <c r="CA3" s="5">
        <f t="shared" si="4"/>
        <v>4.0711680000000001</v>
      </c>
      <c r="CB3" s="5">
        <f t="shared" si="4"/>
        <v>3.9398399999999998</v>
      </c>
      <c r="CC3" s="5">
        <f t="shared" si="4"/>
        <v>4.0711680000000001</v>
      </c>
      <c r="CD3" s="5">
        <f t="shared" si="4"/>
        <v>4.0711680000000001</v>
      </c>
      <c r="CE3" s="5">
        <f t="shared" si="4"/>
        <v>3.8085119999999995</v>
      </c>
      <c r="CF3" s="5">
        <f t="shared" si="4"/>
        <v>4.0711680000000001</v>
      </c>
      <c r="CG3" s="5">
        <f t="shared" si="4"/>
        <v>3.9398399999999998</v>
      </c>
      <c r="CH3" s="5">
        <f t="shared" si="4"/>
        <v>4.0711680000000001</v>
      </c>
      <c r="CI3" s="5">
        <f t="shared" si="4"/>
        <v>3.9398399999999998</v>
      </c>
      <c r="CJ3" s="5">
        <f t="shared" si="4"/>
        <v>4.0711680000000001</v>
      </c>
      <c r="CK3" s="5">
        <f t="shared" si="4"/>
        <v>4.0711680000000001</v>
      </c>
      <c r="CL3" s="5">
        <f t="shared" si="4"/>
        <v>3.9398399999999998</v>
      </c>
      <c r="CM3" s="5">
        <f t="shared" si="4"/>
        <v>4.0711680000000001</v>
      </c>
      <c r="CN3" s="5">
        <f t="shared" si="4"/>
        <v>3.9398399999999998</v>
      </c>
      <c r="CO3" s="5">
        <f t="shared" si="4"/>
        <v>4.0711680000000001</v>
      </c>
      <c r="CP3" s="5">
        <f t="shared" si="4"/>
        <v>0</v>
      </c>
    </row>
    <row r="4" spans="1:94" ht="57.75" customHeight="1">
      <c r="A4" t="s">
        <v>23</v>
      </c>
      <c r="C4">
        <v>450</v>
      </c>
      <c r="D4">
        <v>4</v>
      </c>
      <c r="E4">
        <v>5</v>
      </c>
      <c r="F4" s="9">
        <v>54</v>
      </c>
      <c r="G4" s="3">
        <f t="shared" ref="G4:G21" si="5">MROUND($M$1/C4,1)</f>
        <v>9</v>
      </c>
      <c r="H4" s="3">
        <v>0</v>
      </c>
      <c r="I4" s="10">
        <v>100</v>
      </c>
      <c r="J4" s="3">
        <v>0</v>
      </c>
      <c r="K4" s="3">
        <v>0</v>
      </c>
      <c r="L4" s="17">
        <f t="shared" si="2"/>
        <v>586</v>
      </c>
      <c r="M4" s="5"/>
      <c r="N4" s="7">
        <f t="shared" ref="N4:N21" si="6">($N$1*E4*G4)/1000</f>
        <v>0.36</v>
      </c>
      <c r="O4">
        <v>0</v>
      </c>
      <c r="P4" s="15" t="s">
        <v>41</v>
      </c>
      <c r="Q4" s="16">
        <f t="shared" ref="Q4:Q21" si="7">N4*$P$1</f>
        <v>0.16416</v>
      </c>
      <c r="R4" s="13">
        <f t="shared" ref="R4:R21" si="8">$Q4*R$1+$M4</f>
        <v>5.0889600000000002</v>
      </c>
      <c r="S4" s="13">
        <f t="shared" ref="S4:AH21" si="9">$Q4*S$1+R4</f>
        <v>9.8496000000000006</v>
      </c>
      <c r="T4" s="13">
        <f t="shared" si="9"/>
        <v>14.938560000000001</v>
      </c>
      <c r="U4" s="13">
        <f t="shared" si="9"/>
        <v>19.86336</v>
      </c>
      <c r="V4" s="13">
        <f t="shared" si="9"/>
        <v>24.95232</v>
      </c>
      <c r="W4" s="14">
        <f t="shared" si="9"/>
        <v>29.877120000000001</v>
      </c>
      <c r="X4" s="13">
        <f t="shared" si="9"/>
        <v>34.966080000000005</v>
      </c>
      <c r="Y4" s="13">
        <f t="shared" si="9"/>
        <v>40.055040000000005</v>
      </c>
      <c r="Z4" s="13">
        <f t="shared" si="9"/>
        <v>44.979840000000003</v>
      </c>
      <c r="AA4" s="13">
        <f t="shared" si="9"/>
        <v>50.068800000000003</v>
      </c>
      <c r="AB4" s="13">
        <f t="shared" si="9"/>
        <v>54.993600000000001</v>
      </c>
      <c r="AC4" s="14">
        <f t="shared" si="9"/>
        <v>60.082560000000001</v>
      </c>
      <c r="AD4" s="13">
        <f t="shared" si="9"/>
        <v>65.171520000000001</v>
      </c>
      <c r="AE4" s="13">
        <f t="shared" si="9"/>
        <v>69.932159999999996</v>
      </c>
      <c r="AF4" s="13">
        <f t="shared" si="9"/>
        <v>75.021119999999996</v>
      </c>
      <c r="AG4" s="13">
        <f t="shared" si="9"/>
        <v>79.945920000000001</v>
      </c>
      <c r="AH4" s="13">
        <f t="shared" si="9"/>
        <v>85.034880000000001</v>
      </c>
      <c r="AI4" s="14">
        <f t="shared" si="3"/>
        <v>89.959680000000006</v>
      </c>
      <c r="AJ4" s="13">
        <f t="shared" si="3"/>
        <v>95.048640000000006</v>
      </c>
      <c r="AK4" s="13">
        <f t="shared" si="3"/>
        <v>100.13760000000001</v>
      </c>
      <c r="AL4" s="13">
        <f t="shared" si="3"/>
        <v>105.06240000000001</v>
      </c>
      <c r="AM4" s="13">
        <f t="shared" si="3"/>
        <v>110.15136000000001</v>
      </c>
      <c r="AN4" s="13">
        <f t="shared" si="3"/>
        <v>115.07616000000002</v>
      </c>
      <c r="AO4" s="14">
        <f t="shared" si="3"/>
        <v>120.16512000000002</v>
      </c>
      <c r="AP4" s="13">
        <f t="shared" si="3"/>
        <v>125.25408000000002</v>
      </c>
      <c r="AQ4" s="13">
        <f t="shared" si="3"/>
        <v>130.01472000000001</v>
      </c>
      <c r="AR4" s="13">
        <f t="shared" si="3"/>
        <v>135.10368</v>
      </c>
      <c r="AS4" s="13">
        <f t="shared" si="3"/>
        <v>140.02848</v>
      </c>
      <c r="AT4" s="13">
        <f t="shared" si="3"/>
        <v>145.11743999999999</v>
      </c>
      <c r="AU4" s="14">
        <f t="shared" si="3"/>
        <v>150.04223999999999</v>
      </c>
      <c r="AV4" s="13">
        <f t="shared" si="3"/>
        <v>155.13119999999998</v>
      </c>
      <c r="AW4" s="13">
        <f t="shared" si="3"/>
        <v>160.22015999999996</v>
      </c>
      <c r="AX4" s="13">
        <f t="shared" si="3"/>
        <v>165.14495999999997</v>
      </c>
      <c r="AY4" s="13">
        <f t="shared" si="3"/>
        <v>170.23391999999996</v>
      </c>
      <c r="AZ4" s="13">
        <f t="shared" si="3"/>
        <v>175.15871999999996</v>
      </c>
      <c r="BA4" s="14">
        <f t="shared" si="3"/>
        <v>180.24767999999995</v>
      </c>
      <c r="BB4" s="13">
        <f t="shared" si="3"/>
        <v>180.24767999999995</v>
      </c>
      <c r="BE4" s="15" t="s">
        <v>41</v>
      </c>
      <c r="BF4" s="5">
        <f t="shared" ref="BF4:BF21" si="10">$N4*R2*$P$1</f>
        <v>0.16416</v>
      </c>
      <c r="BG4" s="5">
        <f t="shared" ref="BG4:BG21" si="11">S4-$L4</f>
        <v>-576.15039999999999</v>
      </c>
      <c r="BH4" s="5">
        <f t="shared" ref="BH4:BH21" si="12">T4-$L4</f>
        <v>-571.06143999999995</v>
      </c>
      <c r="BI4" s="5">
        <f t="shared" ref="BI4:BI21" si="13">U4-$L4</f>
        <v>-566.13663999999994</v>
      </c>
      <c r="BJ4" s="5">
        <f t="shared" ref="BJ4:BJ21" si="14">V4-$L4</f>
        <v>-561.04768000000001</v>
      </c>
      <c r="BK4" s="5">
        <f t="shared" ref="BK4:BK21" si="15">W4-$L4</f>
        <v>-556.12288000000001</v>
      </c>
      <c r="BL4" s="5">
        <f t="shared" ref="BL4:BL21" si="16">X4-$L4</f>
        <v>-551.03391999999997</v>
      </c>
      <c r="BM4" s="5">
        <f t="shared" ref="BM4:BM21" si="17">Y4-$L4</f>
        <v>-545.94496000000004</v>
      </c>
      <c r="BN4" s="5">
        <f t="shared" ref="BN4:BN21" si="18">Z4-$L4</f>
        <v>-541.02016000000003</v>
      </c>
      <c r="BO4" s="5">
        <f t="shared" ref="BO4:BO21" si="19">AA4-$L4</f>
        <v>-535.93119999999999</v>
      </c>
      <c r="BP4" s="5">
        <f t="shared" ref="BP4:BP21" si="20">AB4-$L4</f>
        <v>-531.00639999999999</v>
      </c>
      <c r="BQ4" s="5">
        <f t="shared" ref="BQ4:BQ21" si="21">AC4-$L4</f>
        <v>-525.91743999999994</v>
      </c>
      <c r="BR4" s="5">
        <f t="shared" ref="BR4:BR21" si="22">AD4-$L4</f>
        <v>-520.82848000000001</v>
      </c>
      <c r="BS4" s="5">
        <f t="shared" ref="BS4:BS21" si="23">AE4-$L4</f>
        <v>-516.06784000000005</v>
      </c>
      <c r="BT4" s="5">
        <f t="shared" ref="BT4:BT21" si="24">AF4-$L4</f>
        <v>-510.97888</v>
      </c>
      <c r="BU4" s="5">
        <f t="shared" ref="BU4:BU21" si="25">AG4-$L4</f>
        <v>-506.05408</v>
      </c>
      <c r="BV4" s="5">
        <f t="shared" ref="BV4:BV21" si="26">AH4-$L4</f>
        <v>-500.96512000000001</v>
      </c>
      <c r="BW4" s="5">
        <f t="shared" ref="BW4:BW21" si="27">AI4-$L4</f>
        <v>-496.04032000000001</v>
      </c>
      <c r="BX4" s="5">
        <f t="shared" ref="BX4:BX21" si="28">AJ4-$L4</f>
        <v>-490.95136000000002</v>
      </c>
      <c r="BY4" s="5">
        <f t="shared" ref="BY4:BY21" si="29">AK4-$L4</f>
        <v>-485.86239999999998</v>
      </c>
      <c r="BZ4" s="5">
        <f t="shared" ref="BZ4:BZ21" si="30">AL4-$L4</f>
        <v>-480.93759999999997</v>
      </c>
      <c r="CA4" s="5">
        <f t="shared" ref="CA4:CA21" si="31">AM4-$L4</f>
        <v>-475.84863999999999</v>
      </c>
      <c r="CB4" s="5">
        <f t="shared" ref="CB4:CB21" si="32">AN4-$L4</f>
        <v>-470.92383999999998</v>
      </c>
      <c r="CC4" s="5">
        <f t="shared" ref="CC4:CC21" si="33">AO4-$L4</f>
        <v>-465.83488</v>
      </c>
      <c r="CD4" s="5">
        <f t="shared" ref="CD4:CD21" si="34">AP4-$L4</f>
        <v>-460.74591999999996</v>
      </c>
      <c r="CE4" s="5">
        <f t="shared" ref="CE4:CE21" si="35">AQ4-$L4</f>
        <v>-455.98527999999999</v>
      </c>
      <c r="CF4" s="5">
        <f t="shared" ref="CF4:CF21" si="36">AR4-$L4</f>
        <v>-450.89632</v>
      </c>
      <c r="CG4" s="5">
        <f t="shared" ref="CG4:CG21" si="37">AS4-$L4</f>
        <v>-445.97152</v>
      </c>
      <c r="CH4" s="5">
        <f t="shared" ref="CH4:CH21" si="38">AT4-$L4</f>
        <v>-440.88256000000001</v>
      </c>
      <c r="CI4" s="5">
        <f t="shared" ref="CI4:CI21" si="39">AU4-$L4</f>
        <v>-435.95776000000001</v>
      </c>
      <c r="CJ4" s="5">
        <f t="shared" ref="CJ4:CJ21" si="40">AV4-$L4</f>
        <v>-430.86880000000002</v>
      </c>
      <c r="CK4" s="5">
        <f t="shared" ref="CK4:CK21" si="41">AW4-$L4</f>
        <v>-425.77984000000004</v>
      </c>
      <c r="CL4" s="5">
        <f t="shared" ref="CL4:CL21" si="42">AX4-$L4</f>
        <v>-420.85504000000003</v>
      </c>
      <c r="CM4" s="5">
        <f t="shared" ref="CM4:CM21" si="43">AY4-$L4</f>
        <v>-415.76608000000004</v>
      </c>
      <c r="CN4" s="5">
        <f t="shared" ref="CN4:CN21" si="44">AZ4-$L4</f>
        <v>-410.84128000000004</v>
      </c>
      <c r="CO4" s="5">
        <f t="shared" ref="CO4:CO21" si="45">BA4-$L4</f>
        <v>-405.75232000000005</v>
      </c>
      <c r="CP4" s="5">
        <f t="shared" ref="CP4:CP21" si="46">BB4-$L4</f>
        <v>-405.75232000000005</v>
      </c>
    </row>
    <row r="5" spans="1:94" ht="57.75" customHeight="1">
      <c r="A5" t="s">
        <v>24</v>
      </c>
      <c r="C5">
        <v>500</v>
      </c>
      <c r="D5">
        <v>4.4000000000000004</v>
      </c>
      <c r="E5">
        <v>7</v>
      </c>
      <c r="F5" s="9">
        <v>68</v>
      </c>
      <c r="G5" s="3">
        <f t="shared" si="5"/>
        <v>8</v>
      </c>
      <c r="H5" s="3">
        <v>0</v>
      </c>
      <c r="I5" s="10">
        <v>100</v>
      </c>
      <c r="J5" s="3">
        <v>0</v>
      </c>
      <c r="K5" s="3">
        <v>0</v>
      </c>
      <c r="L5" s="17">
        <f t="shared" si="2"/>
        <v>644</v>
      </c>
      <c r="M5" s="5"/>
      <c r="N5" s="7">
        <f t="shared" si="6"/>
        <v>0.44800000000000001</v>
      </c>
      <c r="O5">
        <v>0</v>
      </c>
      <c r="P5" s="15" t="s">
        <v>42</v>
      </c>
      <c r="Q5" s="16">
        <f t="shared" si="7"/>
        <v>0.20428800000000003</v>
      </c>
      <c r="R5" s="13">
        <f t="shared" si="8"/>
        <v>6.3329280000000008</v>
      </c>
      <c r="S5" s="13">
        <f t="shared" si="9"/>
        <v>12.257280000000002</v>
      </c>
      <c r="T5" s="13">
        <f t="shared" si="3"/>
        <v>18.590208000000004</v>
      </c>
      <c r="U5" s="13">
        <f t="shared" si="3"/>
        <v>24.718848000000005</v>
      </c>
      <c r="V5" s="13">
        <f t="shared" si="3"/>
        <v>31.051776000000004</v>
      </c>
      <c r="W5" s="14">
        <f t="shared" si="3"/>
        <v>37.180416000000008</v>
      </c>
      <c r="X5" s="13">
        <f t="shared" si="3"/>
        <v>43.513344000000011</v>
      </c>
      <c r="Y5" s="13">
        <f t="shared" si="3"/>
        <v>49.846272000000013</v>
      </c>
      <c r="Z5" s="13">
        <f t="shared" si="3"/>
        <v>55.974912000000018</v>
      </c>
      <c r="AA5" s="13">
        <f t="shared" si="3"/>
        <v>62.30784000000002</v>
      </c>
      <c r="AB5" s="13">
        <f t="shared" si="3"/>
        <v>68.436480000000017</v>
      </c>
      <c r="AC5" s="14">
        <f t="shared" si="3"/>
        <v>74.769408000000013</v>
      </c>
      <c r="AD5" s="13">
        <f t="shared" si="3"/>
        <v>81.102336000000008</v>
      </c>
      <c r="AE5" s="13">
        <f t="shared" si="3"/>
        <v>87.026688000000007</v>
      </c>
      <c r="AF5" s="13">
        <f t="shared" si="3"/>
        <v>93.359616000000003</v>
      </c>
      <c r="AG5" s="13">
        <f t="shared" si="3"/>
        <v>99.488256000000007</v>
      </c>
      <c r="AH5" s="13">
        <f t="shared" si="3"/>
        <v>105.821184</v>
      </c>
      <c r="AI5" s="14">
        <f t="shared" si="3"/>
        <v>111.94982400000001</v>
      </c>
      <c r="AJ5" s="13">
        <f t="shared" si="3"/>
        <v>118.282752</v>
      </c>
      <c r="AK5" s="13">
        <f t="shared" si="3"/>
        <v>124.61568</v>
      </c>
      <c r="AL5" s="13">
        <f t="shared" si="3"/>
        <v>130.74431999999999</v>
      </c>
      <c r="AM5" s="13">
        <f t="shared" si="3"/>
        <v>137.077248</v>
      </c>
      <c r="AN5" s="13">
        <f t="shared" si="3"/>
        <v>143.20588799999999</v>
      </c>
      <c r="AO5" s="14">
        <f t="shared" si="3"/>
        <v>149.538816</v>
      </c>
      <c r="AP5" s="13">
        <f t="shared" si="3"/>
        <v>155.87174400000001</v>
      </c>
      <c r="AQ5" s="13">
        <f t="shared" si="3"/>
        <v>161.79609600000001</v>
      </c>
      <c r="AR5" s="13">
        <f t="shared" si="3"/>
        <v>168.12902400000002</v>
      </c>
      <c r="AS5" s="13">
        <f t="shared" si="3"/>
        <v>174.25766400000001</v>
      </c>
      <c r="AT5" s="13">
        <f t="shared" si="3"/>
        <v>180.59059200000002</v>
      </c>
      <c r="AU5" s="14">
        <f t="shared" si="3"/>
        <v>186.71923200000001</v>
      </c>
      <c r="AV5" s="13">
        <f t="shared" si="3"/>
        <v>193.05216000000001</v>
      </c>
      <c r="AW5" s="13">
        <f t="shared" si="3"/>
        <v>199.38508800000002</v>
      </c>
      <c r="AX5" s="13">
        <f t="shared" si="3"/>
        <v>205.51372800000001</v>
      </c>
      <c r="AY5" s="13">
        <f t="shared" si="3"/>
        <v>211.84665600000002</v>
      </c>
      <c r="AZ5" s="13">
        <f t="shared" si="3"/>
        <v>217.97529600000001</v>
      </c>
      <c r="BA5" s="14">
        <f t="shared" si="3"/>
        <v>224.30822400000002</v>
      </c>
      <c r="BB5" s="13">
        <f t="shared" si="3"/>
        <v>224.30822400000002</v>
      </c>
      <c r="BE5" s="15" t="s">
        <v>42</v>
      </c>
      <c r="BF5" s="5">
        <f t="shared" si="10"/>
        <v>0.83169076838400002</v>
      </c>
      <c r="BG5" s="5">
        <f t="shared" si="11"/>
        <v>-631.74271999999996</v>
      </c>
      <c r="BH5" s="5">
        <f t="shared" si="12"/>
        <v>-625.40979200000004</v>
      </c>
      <c r="BI5" s="5">
        <f t="shared" si="13"/>
        <v>-619.28115200000002</v>
      </c>
      <c r="BJ5" s="5">
        <f t="shared" si="14"/>
        <v>-612.94822399999998</v>
      </c>
      <c r="BK5" s="5">
        <f t="shared" si="15"/>
        <v>-606.81958399999996</v>
      </c>
      <c r="BL5" s="5">
        <f t="shared" si="16"/>
        <v>-600.48665600000004</v>
      </c>
      <c r="BM5" s="5">
        <f t="shared" si="17"/>
        <v>-594.153728</v>
      </c>
      <c r="BN5" s="5">
        <f t="shared" si="18"/>
        <v>-588.02508799999998</v>
      </c>
      <c r="BO5" s="5">
        <f t="shared" si="19"/>
        <v>-581.69215999999994</v>
      </c>
      <c r="BP5" s="5">
        <f t="shared" si="20"/>
        <v>-575.56351999999993</v>
      </c>
      <c r="BQ5" s="5">
        <f t="shared" si="21"/>
        <v>-569.230592</v>
      </c>
      <c r="BR5" s="5">
        <f t="shared" si="22"/>
        <v>-562.89766399999996</v>
      </c>
      <c r="BS5" s="5">
        <f t="shared" si="23"/>
        <v>-556.97331199999996</v>
      </c>
      <c r="BT5" s="5">
        <f t="shared" si="24"/>
        <v>-550.64038400000004</v>
      </c>
      <c r="BU5" s="5">
        <f t="shared" si="25"/>
        <v>-544.51174400000002</v>
      </c>
      <c r="BV5" s="5">
        <f t="shared" si="26"/>
        <v>-538.17881599999998</v>
      </c>
      <c r="BW5" s="5">
        <f t="shared" si="27"/>
        <v>-532.05017599999996</v>
      </c>
      <c r="BX5" s="5">
        <f t="shared" si="28"/>
        <v>-525.71724800000004</v>
      </c>
      <c r="BY5" s="5">
        <f t="shared" si="29"/>
        <v>-519.38432</v>
      </c>
      <c r="BZ5" s="5">
        <f t="shared" si="30"/>
        <v>-513.25567999999998</v>
      </c>
      <c r="CA5" s="5">
        <f t="shared" si="31"/>
        <v>-506.922752</v>
      </c>
      <c r="CB5" s="5">
        <f t="shared" si="32"/>
        <v>-500.79411200000004</v>
      </c>
      <c r="CC5" s="5">
        <f t="shared" si="33"/>
        <v>-494.461184</v>
      </c>
      <c r="CD5" s="5">
        <f t="shared" si="34"/>
        <v>-488.12825599999996</v>
      </c>
      <c r="CE5" s="5">
        <f t="shared" si="35"/>
        <v>-482.20390399999997</v>
      </c>
      <c r="CF5" s="5">
        <f t="shared" si="36"/>
        <v>-475.87097599999998</v>
      </c>
      <c r="CG5" s="5">
        <f t="shared" si="37"/>
        <v>-469.74233600000002</v>
      </c>
      <c r="CH5" s="5">
        <f t="shared" si="38"/>
        <v>-463.40940799999998</v>
      </c>
      <c r="CI5" s="5">
        <f t="shared" si="39"/>
        <v>-457.28076799999997</v>
      </c>
      <c r="CJ5" s="5">
        <f t="shared" si="40"/>
        <v>-450.94783999999999</v>
      </c>
      <c r="CK5" s="5">
        <f t="shared" si="41"/>
        <v>-444.614912</v>
      </c>
      <c r="CL5" s="5">
        <f t="shared" si="42"/>
        <v>-438.48627199999999</v>
      </c>
      <c r="CM5" s="5">
        <f t="shared" si="43"/>
        <v>-432.15334399999995</v>
      </c>
      <c r="CN5" s="5">
        <f t="shared" si="44"/>
        <v>-426.02470399999999</v>
      </c>
      <c r="CO5" s="5">
        <f t="shared" si="45"/>
        <v>-419.691776</v>
      </c>
      <c r="CP5" s="5">
        <f t="shared" si="46"/>
        <v>-419.691776</v>
      </c>
    </row>
    <row r="6" spans="1:94" ht="57" customHeight="1">
      <c r="A6" t="s">
        <v>25</v>
      </c>
      <c r="C6">
        <v>990</v>
      </c>
      <c r="D6">
        <v>5.6</v>
      </c>
      <c r="E6">
        <v>9</v>
      </c>
      <c r="F6" s="9">
        <v>90</v>
      </c>
      <c r="G6" s="3">
        <f t="shared" si="5"/>
        <v>4</v>
      </c>
      <c r="H6" s="3">
        <v>0</v>
      </c>
      <c r="I6" s="10">
        <v>100</v>
      </c>
      <c r="J6" s="3">
        <v>0</v>
      </c>
      <c r="K6" s="3">
        <v>0</v>
      </c>
      <c r="L6" s="17">
        <f t="shared" si="2"/>
        <v>460</v>
      </c>
      <c r="M6" s="5"/>
      <c r="N6" s="7">
        <f t="shared" si="6"/>
        <v>0.28799999999999998</v>
      </c>
      <c r="O6">
        <v>0</v>
      </c>
      <c r="P6" s="15" t="s">
        <v>43</v>
      </c>
      <c r="Q6" s="16">
        <f t="shared" si="7"/>
        <v>0.131328</v>
      </c>
      <c r="R6" s="13">
        <f t="shared" si="8"/>
        <v>4.0711680000000001</v>
      </c>
      <c r="S6" s="13">
        <f t="shared" si="9"/>
        <v>7.8796800000000005</v>
      </c>
      <c r="T6" s="13">
        <f t="shared" si="3"/>
        <v>11.950848000000001</v>
      </c>
      <c r="U6" s="13">
        <f t="shared" si="3"/>
        <v>15.890688000000001</v>
      </c>
      <c r="V6" s="13">
        <f t="shared" si="3"/>
        <v>19.961856000000001</v>
      </c>
      <c r="W6" s="14">
        <f t="shared" si="3"/>
        <v>23.901696000000001</v>
      </c>
      <c r="X6" s="13">
        <f t="shared" si="3"/>
        <v>27.972864000000001</v>
      </c>
      <c r="Y6" s="13">
        <f t="shared" si="3"/>
        <v>32.044032000000001</v>
      </c>
      <c r="Z6" s="13">
        <f t="shared" si="3"/>
        <v>35.983872000000005</v>
      </c>
      <c r="AA6" s="13">
        <f t="shared" si="3"/>
        <v>40.055040000000005</v>
      </c>
      <c r="AB6" s="13">
        <f t="shared" si="3"/>
        <v>43.994880000000009</v>
      </c>
      <c r="AC6" s="14">
        <f t="shared" si="3"/>
        <v>48.066048000000009</v>
      </c>
      <c r="AD6" s="13">
        <f t="shared" si="3"/>
        <v>52.137216000000009</v>
      </c>
      <c r="AE6" s="13">
        <f t="shared" si="3"/>
        <v>55.94572800000001</v>
      </c>
      <c r="AF6" s="13">
        <f t="shared" si="3"/>
        <v>60.01689600000001</v>
      </c>
      <c r="AG6" s="13">
        <f t="shared" si="3"/>
        <v>63.956736000000006</v>
      </c>
      <c r="AH6" s="13">
        <f t="shared" si="3"/>
        <v>68.027904000000007</v>
      </c>
      <c r="AI6" s="14">
        <f t="shared" si="3"/>
        <v>71.96774400000001</v>
      </c>
      <c r="AJ6" s="13">
        <f t="shared" si="3"/>
        <v>76.03891200000001</v>
      </c>
      <c r="AK6" s="13">
        <f t="shared" si="3"/>
        <v>80.110080000000011</v>
      </c>
      <c r="AL6" s="13">
        <f t="shared" si="3"/>
        <v>84.049920000000014</v>
      </c>
      <c r="AM6" s="13">
        <f t="shared" si="3"/>
        <v>88.121088000000015</v>
      </c>
      <c r="AN6" s="13">
        <f t="shared" si="3"/>
        <v>92.060928000000018</v>
      </c>
      <c r="AO6" s="14">
        <f t="shared" si="3"/>
        <v>96.132096000000018</v>
      </c>
      <c r="AP6" s="13">
        <f t="shared" si="3"/>
        <v>100.20326400000002</v>
      </c>
      <c r="AQ6" s="13">
        <f t="shared" si="3"/>
        <v>104.01177600000001</v>
      </c>
      <c r="AR6" s="13">
        <f t="shared" si="3"/>
        <v>108.08294400000001</v>
      </c>
      <c r="AS6" s="13">
        <f t="shared" si="3"/>
        <v>112.02278400000002</v>
      </c>
      <c r="AT6" s="13">
        <f t="shared" si="3"/>
        <v>116.09395200000002</v>
      </c>
      <c r="AU6" s="14">
        <f t="shared" si="3"/>
        <v>120.03379200000002</v>
      </c>
      <c r="AV6" s="13">
        <f t="shared" si="3"/>
        <v>124.10496000000002</v>
      </c>
      <c r="AW6" s="13">
        <f t="shared" si="3"/>
        <v>128.17612800000001</v>
      </c>
      <c r="AX6" s="13">
        <f t="shared" si="3"/>
        <v>132.11596800000001</v>
      </c>
      <c r="AY6" s="13">
        <f t="shared" si="3"/>
        <v>136.18713600000001</v>
      </c>
      <c r="AZ6" s="13">
        <f t="shared" si="3"/>
        <v>140.12697600000001</v>
      </c>
      <c r="BA6" s="14">
        <f t="shared" si="3"/>
        <v>144.19814400000001</v>
      </c>
      <c r="BB6" s="13">
        <f t="shared" si="3"/>
        <v>144.19814400000001</v>
      </c>
      <c r="BE6" s="15" t="s">
        <v>43</v>
      </c>
      <c r="BF6" s="5">
        <f t="shared" si="10"/>
        <v>0.66832293887999994</v>
      </c>
      <c r="BG6" s="5">
        <f t="shared" si="11"/>
        <v>-452.12031999999999</v>
      </c>
      <c r="BH6" s="5">
        <f t="shared" si="12"/>
        <v>-448.04915199999999</v>
      </c>
      <c r="BI6" s="5">
        <f t="shared" si="13"/>
        <v>-444.10931199999999</v>
      </c>
      <c r="BJ6" s="5">
        <f t="shared" si="14"/>
        <v>-440.03814399999999</v>
      </c>
      <c r="BK6" s="5">
        <f t="shared" si="15"/>
        <v>-436.09830399999998</v>
      </c>
      <c r="BL6" s="5">
        <f t="shared" si="16"/>
        <v>-432.02713599999998</v>
      </c>
      <c r="BM6" s="5">
        <f t="shared" si="17"/>
        <v>-427.95596799999998</v>
      </c>
      <c r="BN6" s="5">
        <f t="shared" si="18"/>
        <v>-424.01612799999998</v>
      </c>
      <c r="BO6" s="5">
        <f t="shared" si="19"/>
        <v>-419.94495999999998</v>
      </c>
      <c r="BP6" s="5">
        <f t="shared" si="20"/>
        <v>-416.00511999999998</v>
      </c>
      <c r="BQ6" s="5">
        <f t="shared" si="21"/>
        <v>-411.93395199999998</v>
      </c>
      <c r="BR6" s="5">
        <f t="shared" si="22"/>
        <v>-407.86278399999998</v>
      </c>
      <c r="BS6" s="5">
        <f t="shared" si="23"/>
        <v>-404.05427199999997</v>
      </c>
      <c r="BT6" s="5">
        <f t="shared" si="24"/>
        <v>-399.98310399999997</v>
      </c>
      <c r="BU6" s="5">
        <f t="shared" si="25"/>
        <v>-396.04326400000002</v>
      </c>
      <c r="BV6" s="5">
        <f t="shared" si="26"/>
        <v>-391.97209599999996</v>
      </c>
      <c r="BW6" s="5">
        <f t="shared" si="27"/>
        <v>-388.03225599999996</v>
      </c>
      <c r="BX6" s="5">
        <f t="shared" si="28"/>
        <v>-383.96108800000002</v>
      </c>
      <c r="BY6" s="5">
        <f t="shared" si="29"/>
        <v>-379.88991999999996</v>
      </c>
      <c r="BZ6" s="5">
        <f t="shared" si="30"/>
        <v>-375.95007999999996</v>
      </c>
      <c r="CA6" s="5">
        <f t="shared" si="31"/>
        <v>-371.87891200000001</v>
      </c>
      <c r="CB6" s="5">
        <f t="shared" si="32"/>
        <v>-367.93907200000001</v>
      </c>
      <c r="CC6" s="5">
        <f t="shared" si="33"/>
        <v>-363.86790399999995</v>
      </c>
      <c r="CD6" s="5">
        <f t="shared" si="34"/>
        <v>-359.79673600000001</v>
      </c>
      <c r="CE6" s="5">
        <f t="shared" si="35"/>
        <v>-355.988224</v>
      </c>
      <c r="CF6" s="5">
        <f t="shared" si="36"/>
        <v>-351.917056</v>
      </c>
      <c r="CG6" s="5">
        <f t="shared" si="37"/>
        <v>-347.977216</v>
      </c>
      <c r="CH6" s="5">
        <f t="shared" si="38"/>
        <v>-343.906048</v>
      </c>
      <c r="CI6" s="5">
        <f t="shared" si="39"/>
        <v>-339.96620799999999</v>
      </c>
      <c r="CJ6" s="5">
        <f t="shared" si="40"/>
        <v>-335.89503999999999</v>
      </c>
      <c r="CK6" s="5">
        <f t="shared" si="41"/>
        <v>-331.82387199999999</v>
      </c>
      <c r="CL6" s="5">
        <f t="shared" si="42"/>
        <v>-327.88403199999999</v>
      </c>
      <c r="CM6" s="5">
        <f t="shared" si="43"/>
        <v>-323.81286399999999</v>
      </c>
      <c r="CN6" s="5">
        <f t="shared" si="44"/>
        <v>-319.87302399999999</v>
      </c>
      <c r="CO6" s="5">
        <f t="shared" si="45"/>
        <v>-315.80185599999999</v>
      </c>
      <c r="CP6" s="5">
        <f t="shared" si="46"/>
        <v>-315.80185599999999</v>
      </c>
    </row>
    <row r="7" spans="1:94" ht="58.5" customHeight="1">
      <c r="A7" t="s">
        <v>26</v>
      </c>
      <c r="C7">
        <v>1000</v>
      </c>
      <c r="D7">
        <v>6</v>
      </c>
      <c r="E7">
        <v>12</v>
      </c>
      <c r="F7" s="9">
        <v>117</v>
      </c>
      <c r="G7" s="3">
        <f t="shared" si="5"/>
        <v>4</v>
      </c>
      <c r="H7" s="3">
        <v>0</v>
      </c>
      <c r="I7" s="10">
        <v>100</v>
      </c>
      <c r="J7" s="3">
        <v>0</v>
      </c>
      <c r="K7" s="3">
        <v>0</v>
      </c>
      <c r="L7" s="17">
        <f t="shared" si="2"/>
        <v>568</v>
      </c>
      <c r="M7" s="5"/>
      <c r="N7" s="7">
        <f t="shared" si="6"/>
        <v>0.38400000000000001</v>
      </c>
      <c r="O7">
        <v>0</v>
      </c>
      <c r="P7" s="15" t="s">
        <v>44</v>
      </c>
      <c r="Q7" s="16">
        <f t="shared" si="7"/>
        <v>0.17510400000000001</v>
      </c>
      <c r="R7" s="13">
        <f t="shared" si="8"/>
        <v>5.4282240000000002</v>
      </c>
      <c r="S7" s="13">
        <f t="shared" si="9"/>
        <v>10.50624</v>
      </c>
      <c r="T7" s="13">
        <f t="shared" si="3"/>
        <v>15.934464</v>
      </c>
      <c r="U7" s="13">
        <f t="shared" si="3"/>
        <v>21.187584000000001</v>
      </c>
      <c r="V7" s="13">
        <f t="shared" si="3"/>
        <v>26.615808000000001</v>
      </c>
      <c r="W7" s="14">
        <f t="shared" si="3"/>
        <v>31.868928</v>
      </c>
      <c r="X7" s="13">
        <f t="shared" si="3"/>
        <v>37.297151999999997</v>
      </c>
      <c r="Y7" s="13">
        <f t="shared" si="3"/>
        <v>42.725375999999997</v>
      </c>
      <c r="Z7" s="13">
        <f t="shared" si="3"/>
        <v>47.978496</v>
      </c>
      <c r="AA7" s="13">
        <f t="shared" si="3"/>
        <v>53.40672</v>
      </c>
      <c r="AB7" s="13">
        <f t="shared" si="3"/>
        <v>58.659840000000003</v>
      </c>
      <c r="AC7" s="14">
        <f t="shared" si="3"/>
        <v>64.088064000000003</v>
      </c>
      <c r="AD7" s="13">
        <f t="shared" si="3"/>
        <v>69.516288000000003</v>
      </c>
      <c r="AE7" s="13">
        <f t="shared" si="3"/>
        <v>74.594304000000008</v>
      </c>
      <c r="AF7" s="13">
        <f t="shared" si="3"/>
        <v>80.022528000000008</v>
      </c>
      <c r="AG7" s="13">
        <f t="shared" si="3"/>
        <v>85.275648000000004</v>
      </c>
      <c r="AH7" s="13">
        <f t="shared" si="3"/>
        <v>90.703872000000004</v>
      </c>
      <c r="AI7" s="14">
        <f t="shared" si="3"/>
        <v>95.956992</v>
      </c>
      <c r="AJ7" s="13">
        <f t="shared" si="3"/>
        <v>101.385216</v>
      </c>
      <c r="AK7" s="13">
        <f t="shared" si="3"/>
        <v>106.81344</v>
      </c>
      <c r="AL7" s="13">
        <f t="shared" si="3"/>
        <v>112.06656</v>
      </c>
      <c r="AM7" s="13">
        <f t="shared" si="3"/>
        <v>117.494784</v>
      </c>
      <c r="AN7" s="13">
        <f t="shared" si="3"/>
        <v>122.74790399999999</v>
      </c>
      <c r="AO7" s="14">
        <f t="shared" si="3"/>
        <v>128.17612800000001</v>
      </c>
      <c r="AP7" s="13">
        <f t="shared" si="3"/>
        <v>133.60435200000001</v>
      </c>
      <c r="AQ7" s="13">
        <f t="shared" si="3"/>
        <v>138.682368</v>
      </c>
      <c r="AR7" s="13">
        <f t="shared" si="3"/>
        <v>144.110592</v>
      </c>
      <c r="AS7" s="13">
        <f t="shared" si="3"/>
        <v>149.36371199999999</v>
      </c>
      <c r="AT7" s="13">
        <f t="shared" si="3"/>
        <v>154.79193599999999</v>
      </c>
      <c r="AU7" s="14">
        <f t="shared" si="3"/>
        <v>160.04505599999999</v>
      </c>
      <c r="AV7" s="13">
        <f t="shared" si="3"/>
        <v>165.47327999999999</v>
      </c>
      <c r="AW7" s="13">
        <f t="shared" si="3"/>
        <v>170.90150399999999</v>
      </c>
      <c r="AX7" s="13">
        <f t="shared" si="3"/>
        <v>176.15462399999998</v>
      </c>
      <c r="AY7" s="13">
        <f t="shared" si="3"/>
        <v>181.58284799999998</v>
      </c>
      <c r="AZ7" s="13">
        <f t="shared" si="3"/>
        <v>186.83596799999998</v>
      </c>
      <c r="BA7" s="14">
        <f t="shared" si="3"/>
        <v>192.26419199999998</v>
      </c>
      <c r="BB7" s="13">
        <f t="shared" si="3"/>
        <v>192.26419199999998</v>
      </c>
      <c r="BE7" s="15" t="s">
        <v>44</v>
      </c>
      <c r="BF7" s="5">
        <f t="shared" si="10"/>
        <v>1.108921024512</v>
      </c>
      <c r="BG7" s="5">
        <f t="shared" si="11"/>
        <v>-557.49375999999995</v>
      </c>
      <c r="BH7" s="5">
        <f t="shared" si="12"/>
        <v>-552.06553599999995</v>
      </c>
      <c r="BI7" s="5">
        <f t="shared" si="13"/>
        <v>-546.81241599999998</v>
      </c>
      <c r="BJ7" s="5">
        <f t="shared" si="14"/>
        <v>-541.38419199999998</v>
      </c>
      <c r="BK7" s="5">
        <f t="shared" si="15"/>
        <v>-536.13107200000002</v>
      </c>
      <c r="BL7" s="5">
        <f t="shared" si="16"/>
        <v>-530.70284800000002</v>
      </c>
      <c r="BM7" s="5">
        <f t="shared" si="17"/>
        <v>-525.27462400000002</v>
      </c>
      <c r="BN7" s="5">
        <f t="shared" si="18"/>
        <v>-520.02150400000005</v>
      </c>
      <c r="BO7" s="5">
        <f t="shared" si="19"/>
        <v>-514.59328000000005</v>
      </c>
      <c r="BP7" s="5">
        <f t="shared" si="20"/>
        <v>-509.34015999999997</v>
      </c>
      <c r="BQ7" s="5">
        <f t="shared" si="21"/>
        <v>-503.91193599999997</v>
      </c>
      <c r="BR7" s="5">
        <f t="shared" si="22"/>
        <v>-498.48371199999997</v>
      </c>
      <c r="BS7" s="5">
        <f t="shared" si="23"/>
        <v>-493.40569599999998</v>
      </c>
      <c r="BT7" s="5">
        <f t="shared" si="24"/>
        <v>-487.97747199999998</v>
      </c>
      <c r="BU7" s="5">
        <f t="shared" si="25"/>
        <v>-482.72435200000001</v>
      </c>
      <c r="BV7" s="5">
        <f t="shared" si="26"/>
        <v>-477.29612800000001</v>
      </c>
      <c r="BW7" s="5">
        <f t="shared" si="27"/>
        <v>-472.04300799999999</v>
      </c>
      <c r="BX7" s="5">
        <f t="shared" si="28"/>
        <v>-466.61478399999999</v>
      </c>
      <c r="BY7" s="5">
        <f t="shared" si="29"/>
        <v>-461.18655999999999</v>
      </c>
      <c r="BZ7" s="5">
        <f t="shared" si="30"/>
        <v>-455.93344000000002</v>
      </c>
      <c r="CA7" s="5">
        <f t="shared" si="31"/>
        <v>-450.50521600000002</v>
      </c>
      <c r="CB7" s="5">
        <f t="shared" si="32"/>
        <v>-445.25209599999999</v>
      </c>
      <c r="CC7" s="5">
        <f t="shared" si="33"/>
        <v>-439.82387199999999</v>
      </c>
      <c r="CD7" s="5">
        <f t="shared" si="34"/>
        <v>-434.39564799999999</v>
      </c>
      <c r="CE7" s="5">
        <f t="shared" si="35"/>
        <v>-429.317632</v>
      </c>
      <c r="CF7" s="5">
        <f t="shared" si="36"/>
        <v>-423.889408</v>
      </c>
      <c r="CG7" s="5">
        <f t="shared" si="37"/>
        <v>-418.63628800000004</v>
      </c>
      <c r="CH7" s="5">
        <f t="shared" si="38"/>
        <v>-413.20806400000004</v>
      </c>
      <c r="CI7" s="5">
        <f t="shared" si="39"/>
        <v>-407.95494400000001</v>
      </c>
      <c r="CJ7" s="5">
        <f t="shared" si="40"/>
        <v>-402.52672000000001</v>
      </c>
      <c r="CK7" s="5">
        <f t="shared" si="41"/>
        <v>-397.09849600000001</v>
      </c>
      <c r="CL7" s="5">
        <f t="shared" si="42"/>
        <v>-391.84537599999999</v>
      </c>
      <c r="CM7" s="5">
        <f t="shared" si="43"/>
        <v>-386.41715199999999</v>
      </c>
      <c r="CN7" s="5">
        <f t="shared" si="44"/>
        <v>-381.16403200000002</v>
      </c>
      <c r="CO7" s="5">
        <f t="shared" si="45"/>
        <v>-375.73580800000002</v>
      </c>
      <c r="CP7" s="5">
        <f t="shared" si="46"/>
        <v>-375.73580800000002</v>
      </c>
    </row>
    <row r="8" spans="1:94" ht="59.25" customHeight="1">
      <c r="A8" t="s">
        <v>27</v>
      </c>
      <c r="C8">
        <v>1350</v>
      </c>
      <c r="D8">
        <v>8</v>
      </c>
      <c r="E8">
        <v>15</v>
      </c>
      <c r="F8" s="9">
        <v>165</v>
      </c>
      <c r="G8" s="3">
        <f t="shared" si="5"/>
        <v>3</v>
      </c>
      <c r="H8" s="3">
        <v>0</v>
      </c>
      <c r="I8" s="10">
        <v>100</v>
      </c>
      <c r="J8" s="3">
        <v>0</v>
      </c>
      <c r="K8" s="3">
        <v>0</v>
      </c>
      <c r="L8" s="17">
        <f t="shared" si="2"/>
        <v>595</v>
      </c>
      <c r="M8" s="5"/>
      <c r="N8" s="7">
        <f t="shared" si="6"/>
        <v>0.36</v>
      </c>
      <c r="O8">
        <v>0</v>
      </c>
      <c r="P8" s="15" t="s">
        <v>45</v>
      </c>
      <c r="Q8" s="16">
        <f t="shared" si="7"/>
        <v>0.16416</v>
      </c>
      <c r="R8" s="13">
        <f t="shared" si="8"/>
        <v>5.0889600000000002</v>
      </c>
      <c r="S8" s="13">
        <f t="shared" si="9"/>
        <v>9.8496000000000006</v>
      </c>
      <c r="T8" s="13">
        <f t="shared" si="3"/>
        <v>14.938560000000001</v>
      </c>
      <c r="U8" s="13">
        <f t="shared" si="3"/>
        <v>19.86336</v>
      </c>
      <c r="V8" s="13">
        <f t="shared" si="3"/>
        <v>24.95232</v>
      </c>
      <c r="W8" s="14">
        <f t="shared" si="3"/>
        <v>29.877120000000001</v>
      </c>
      <c r="X8" s="13">
        <f t="shared" si="3"/>
        <v>34.966080000000005</v>
      </c>
      <c r="Y8" s="13">
        <f t="shared" si="3"/>
        <v>40.055040000000005</v>
      </c>
      <c r="Z8" s="13">
        <f t="shared" si="3"/>
        <v>44.979840000000003</v>
      </c>
      <c r="AA8" s="13">
        <f t="shared" si="3"/>
        <v>50.068800000000003</v>
      </c>
      <c r="AB8" s="13">
        <f t="shared" si="3"/>
        <v>54.993600000000001</v>
      </c>
      <c r="AC8" s="14">
        <f t="shared" si="3"/>
        <v>60.082560000000001</v>
      </c>
      <c r="AD8" s="13">
        <f t="shared" si="3"/>
        <v>65.171520000000001</v>
      </c>
      <c r="AE8" s="13">
        <f t="shared" si="3"/>
        <v>69.932159999999996</v>
      </c>
      <c r="AF8" s="13">
        <f t="shared" si="3"/>
        <v>75.021119999999996</v>
      </c>
      <c r="AG8" s="13">
        <f t="shared" si="3"/>
        <v>79.945920000000001</v>
      </c>
      <c r="AH8" s="13">
        <f t="shared" si="3"/>
        <v>85.034880000000001</v>
      </c>
      <c r="AI8" s="14">
        <f t="shared" si="3"/>
        <v>89.959680000000006</v>
      </c>
      <c r="AJ8" s="13">
        <f t="shared" si="3"/>
        <v>95.048640000000006</v>
      </c>
      <c r="AK8" s="13">
        <f t="shared" si="3"/>
        <v>100.13760000000001</v>
      </c>
      <c r="AL8" s="13">
        <f t="shared" si="3"/>
        <v>105.06240000000001</v>
      </c>
      <c r="AM8" s="13">
        <f t="shared" si="3"/>
        <v>110.15136000000001</v>
      </c>
      <c r="AN8" s="13">
        <f t="shared" si="3"/>
        <v>115.07616000000002</v>
      </c>
      <c r="AO8" s="14">
        <f t="shared" si="3"/>
        <v>120.16512000000002</v>
      </c>
      <c r="AP8" s="13">
        <f t="shared" si="3"/>
        <v>125.25408000000002</v>
      </c>
      <c r="AQ8" s="13">
        <f t="shared" si="3"/>
        <v>130.01472000000001</v>
      </c>
      <c r="AR8" s="13">
        <f t="shared" si="3"/>
        <v>135.10368</v>
      </c>
      <c r="AS8" s="13">
        <f t="shared" si="3"/>
        <v>140.02848</v>
      </c>
      <c r="AT8" s="13">
        <f t="shared" si="3"/>
        <v>145.11743999999999</v>
      </c>
      <c r="AU8" s="14">
        <f t="shared" si="3"/>
        <v>150.04223999999999</v>
      </c>
      <c r="AV8" s="13">
        <f t="shared" si="3"/>
        <v>155.13119999999998</v>
      </c>
      <c r="AW8" s="13">
        <f t="shared" si="3"/>
        <v>160.22015999999996</v>
      </c>
      <c r="AX8" s="13">
        <f t="shared" si="3"/>
        <v>165.14495999999997</v>
      </c>
      <c r="AY8" s="13">
        <f t="shared" si="3"/>
        <v>170.23391999999996</v>
      </c>
      <c r="AZ8" s="13">
        <f t="shared" si="3"/>
        <v>175.15871999999996</v>
      </c>
      <c r="BA8" s="14">
        <f t="shared" si="3"/>
        <v>180.24767999999995</v>
      </c>
      <c r="BB8" s="13">
        <f t="shared" si="3"/>
        <v>180.24767999999995</v>
      </c>
      <c r="BE8" s="15" t="s">
        <v>45</v>
      </c>
      <c r="BF8" s="5">
        <f t="shared" si="10"/>
        <v>0.66832293887999994</v>
      </c>
      <c r="BG8" s="5">
        <f t="shared" si="11"/>
        <v>-585.15039999999999</v>
      </c>
      <c r="BH8" s="5">
        <f t="shared" si="12"/>
        <v>-580.06143999999995</v>
      </c>
      <c r="BI8" s="5">
        <f t="shared" si="13"/>
        <v>-575.13663999999994</v>
      </c>
      <c r="BJ8" s="5">
        <f t="shared" si="14"/>
        <v>-570.04768000000001</v>
      </c>
      <c r="BK8" s="5">
        <f t="shared" si="15"/>
        <v>-565.12288000000001</v>
      </c>
      <c r="BL8" s="5">
        <f t="shared" si="16"/>
        <v>-560.03391999999997</v>
      </c>
      <c r="BM8" s="5">
        <f t="shared" si="17"/>
        <v>-554.94496000000004</v>
      </c>
      <c r="BN8" s="5">
        <f t="shared" si="18"/>
        <v>-550.02016000000003</v>
      </c>
      <c r="BO8" s="5">
        <f t="shared" si="19"/>
        <v>-544.93119999999999</v>
      </c>
      <c r="BP8" s="5">
        <f t="shared" si="20"/>
        <v>-540.00639999999999</v>
      </c>
      <c r="BQ8" s="5">
        <f t="shared" si="21"/>
        <v>-534.91743999999994</v>
      </c>
      <c r="BR8" s="5">
        <f t="shared" si="22"/>
        <v>-529.82848000000001</v>
      </c>
      <c r="BS8" s="5">
        <f t="shared" si="23"/>
        <v>-525.06784000000005</v>
      </c>
      <c r="BT8" s="5">
        <f t="shared" si="24"/>
        <v>-519.97888</v>
      </c>
      <c r="BU8" s="5">
        <f t="shared" si="25"/>
        <v>-515.05408</v>
      </c>
      <c r="BV8" s="5">
        <f t="shared" si="26"/>
        <v>-509.96512000000001</v>
      </c>
      <c r="BW8" s="5">
        <f t="shared" si="27"/>
        <v>-505.04032000000001</v>
      </c>
      <c r="BX8" s="5">
        <f t="shared" si="28"/>
        <v>-499.95136000000002</v>
      </c>
      <c r="BY8" s="5">
        <f t="shared" si="29"/>
        <v>-494.86239999999998</v>
      </c>
      <c r="BZ8" s="5">
        <f t="shared" si="30"/>
        <v>-489.93759999999997</v>
      </c>
      <c r="CA8" s="5">
        <f t="shared" si="31"/>
        <v>-484.84863999999999</v>
      </c>
      <c r="CB8" s="5">
        <f t="shared" si="32"/>
        <v>-479.92383999999998</v>
      </c>
      <c r="CC8" s="5">
        <f t="shared" si="33"/>
        <v>-474.83488</v>
      </c>
      <c r="CD8" s="5">
        <f t="shared" si="34"/>
        <v>-469.74591999999996</v>
      </c>
      <c r="CE8" s="5">
        <f t="shared" si="35"/>
        <v>-464.98527999999999</v>
      </c>
      <c r="CF8" s="5">
        <f t="shared" si="36"/>
        <v>-459.89632</v>
      </c>
      <c r="CG8" s="5">
        <f t="shared" si="37"/>
        <v>-454.97152</v>
      </c>
      <c r="CH8" s="5">
        <f t="shared" si="38"/>
        <v>-449.88256000000001</v>
      </c>
      <c r="CI8" s="5">
        <f t="shared" si="39"/>
        <v>-444.95776000000001</v>
      </c>
      <c r="CJ8" s="5">
        <f t="shared" si="40"/>
        <v>-439.86880000000002</v>
      </c>
      <c r="CK8" s="5">
        <f t="shared" si="41"/>
        <v>-434.77984000000004</v>
      </c>
      <c r="CL8" s="5">
        <f t="shared" si="42"/>
        <v>-429.85504000000003</v>
      </c>
      <c r="CM8" s="5">
        <f t="shared" si="43"/>
        <v>-424.76608000000004</v>
      </c>
      <c r="CN8" s="5">
        <f t="shared" si="44"/>
        <v>-419.84128000000004</v>
      </c>
      <c r="CO8" s="5">
        <f t="shared" si="45"/>
        <v>-414.75232000000005</v>
      </c>
      <c r="CP8" s="5">
        <f t="shared" si="46"/>
        <v>-414.75232000000005</v>
      </c>
    </row>
    <row r="9" spans="1:94" ht="58.5" customHeight="1">
      <c r="A9" t="s">
        <v>28</v>
      </c>
      <c r="C9">
        <v>450</v>
      </c>
      <c r="D9">
        <v>60</v>
      </c>
      <c r="E9">
        <v>6</v>
      </c>
      <c r="F9" s="9">
        <v>200</v>
      </c>
      <c r="G9" s="3">
        <f t="shared" si="5"/>
        <v>9</v>
      </c>
      <c r="H9" s="3">
        <v>0</v>
      </c>
      <c r="I9" s="10">
        <v>0</v>
      </c>
      <c r="J9" s="3">
        <v>0</v>
      </c>
      <c r="K9" s="3">
        <v>0</v>
      </c>
      <c r="L9" s="17">
        <f t="shared" si="2"/>
        <v>1800</v>
      </c>
      <c r="M9" s="5"/>
      <c r="N9" s="7">
        <f t="shared" si="6"/>
        <v>0.432</v>
      </c>
      <c r="O9">
        <v>0</v>
      </c>
      <c r="P9" s="15" t="s">
        <v>54</v>
      </c>
      <c r="Q9" s="16">
        <f t="shared" si="7"/>
        <v>0.196992</v>
      </c>
      <c r="R9" s="13">
        <f t="shared" si="8"/>
        <v>6.1067520000000002</v>
      </c>
      <c r="S9" s="13">
        <f t="shared" si="9"/>
        <v>11.819520000000001</v>
      </c>
      <c r="T9" s="13">
        <f t="shared" si="3"/>
        <v>17.926272000000001</v>
      </c>
      <c r="U9" s="13">
        <f t="shared" si="3"/>
        <v>23.836032000000003</v>
      </c>
      <c r="V9" s="13">
        <f t="shared" si="3"/>
        <v>29.942784000000003</v>
      </c>
      <c r="W9" s="14">
        <f t="shared" si="3"/>
        <v>35.852544000000002</v>
      </c>
      <c r="X9" s="13">
        <f t="shared" si="3"/>
        <v>41.959296000000002</v>
      </c>
      <c r="Y9" s="13">
        <f t="shared" si="3"/>
        <v>48.066048000000002</v>
      </c>
      <c r="Z9" s="13">
        <f t="shared" si="3"/>
        <v>53.975808000000001</v>
      </c>
      <c r="AA9" s="13">
        <f t="shared" si="3"/>
        <v>60.082560000000001</v>
      </c>
      <c r="AB9" s="13">
        <f t="shared" si="3"/>
        <v>65.992320000000007</v>
      </c>
      <c r="AC9" s="14">
        <f t="shared" si="3"/>
        <v>72.099072000000007</v>
      </c>
      <c r="AD9" s="13">
        <f t="shared" si="3"/>
        <v>78.205824000000007</v>
      </c>
      <c r="AE9" s="13">
        <f t="shared" si="3"/>
        <v>83.918592000000004</v>
      </c>
      <c r="AF9" s="13">
        <f t="shared" si="3"/>
        <v>90.025344000000004</v>
      </c>
      <c r="AG9" s="13">
        <f t="shared" si="3"/>
        <v>95.93510400000001</v>
      </c>
      <c r="AH9" s="13">
        <f t="shared" si="3"/>
        <v>102.04185600000001</v>
      </c>
      <c r="AI9" s="14">
        <f t="shared" si="3"/>
        <v>107.95161600000002</v>
      </c>
      <c r="AJ9" s="13">
        <f t="shared" si="3"/>
        <v>114.05836800000002</v>
      </c>
      <c r="AK9" s="13">
        <f t="shared" si="3"/>
        <v>120.16512000000002</v>
      </c>
      <c r="AL9" s="13">
        <f t="shared" si="3"/>
        <v>126.07488000000002</v>
      </c>
      <c r="AM9" s="13">
        <f t="shared" si="3"/>
        <v>132.18163200000004</v>
      </c>
      <c r="AN9" s="13">
        <f t="shared" si="3"/>
        <v>138.09139200000004</v>
      </c>
      <c r="AO9" s="14">
        <f t="shared" si="3"/>
        <v>144.19814400000004</v>
      </c>
      <c r="AP9" s="13">
        <f t="shared" si="3"/>
        <v>150.30489600000004</v>
      </c>
      <c r="AQ9" s="13">
        <f t="shared" si="3"/>
        <v>156.01766400000005</v>
      </c>
      <c r="AR9" s="13">
        <f t="shared" si="3"/>
        <v>162.12441600000005</v>
      </c>
      <c r="AS9" s="13">
        <f t="shared" si="3"/>
        <v>168.03417600000006</v>
      </c>
      <c r="AT9" s="13">
        <f t="shared" si="3"/>
        <v>174.14092800000006</v>
      </c>
      <c r="AU9" s="14">
        <f t="shared" si="3"/>
        <v>180.05068800000006</v>
      </c>
      <c r="AV9" s="13">
        <f t="shared" si="3"/>
        <v>186.15744000000007</v>
      </c>
      <c r="AW9" s="13">
        <f t="shared" si="3"/>
        <v>192.26419200000007</v>
      </c>
      <c r="AX9" s="13">
        <f t="shared" si="3"/>
        <v>198.17395200000007</v>
      </c>
      <c r="AY9" s="13">
        <f t="shared" si="3"/>
        <v>204.28070400000007</v>
      </c>
      <c r="AZ9" s="13">
        <f t="shared" si="3"/>
        <v>210.19046400000008</v>
      </c>
      <c r="BA9" s="14">
        <f t="shared" si="3"/>
        <v>216.29721600000008</v>
      </c>
      <c r="BB9" s="13">
        <f t="shared" si="3"/>
        <v>216.29721600000008</v>
      </c>
      <c r="BE9" s="15" t="s">
        <v>54</v>
      </c>
      <c r="BF9" s="5">
        <f t="shared" si="10"/>
        <v>1.0693167022080001</v>
      </c>
      <c r="BG9" s="5">
        <f t="shared" si="11"/>
        <v>-1788.18048</v>
      </c>
      <c r="BH9" s="5">
        <f t="shared" si="12"/>
        <v>-1782.0737280000001</v>
      </c>
      <c r="BI9" s="5">
        <f t="shared" si="13"/>
        <v>-1776.1639680000001</v>
      </c>
      <c r="BJ9" s="5">
        <f t="shared" si="14"/>
        <v>-1770.0572159999999</v>
      </c>
      <c r="BK9" s="5">
        <f t="shared" si="15"/>
        <v>-1764.1474559999999</v>
      </c>
      <c r="BL9" s="5">
        <f t="shared" si="16"/>
        <v>-1758.040704</v>
      </c>
      <c r="BM9" s="5">
        <f t="shared" si="17"/>
        <v>-1751.9339520000001</v>
      </c>
      <c r="BN9" s="5">
        <f t="shared" si="18"/>
        <v>-1746.0241920000001</v>
      </c>
      <c r="BO9" s="5">
        <f t="shared" si="19"/>
        <v>-1739.9174399999999</v>
      </c>
      <c r="BP9" s="5">
        <f t="shared" si="20"/>
        <v>-1734.0076799999999</v>
      </c>
      <c r="BQ9" s="5">
        <f t="shared" si="21"/>
        <v>-1727.900928</v>
      </c>
      <c r="BR9" s="5">
        <f t="shared" si="22"/>
        <v>-1721.7941759999999</v>
      </c>
      <c r="BS9" s="5">
        <f t="shared" si="23"/>
        <v>-1716.081408</v>
      </c>
      <c r="BT9" s="5">
        <f t="shared" si="24"/>
        <v>-1709.9746560000001</v>
      </c>
      <c r="BU9" s="5">
        <f t="shared" si="25"/>
        <v>-1704.0648960000001</v>
      </c>
      <c r="BV9" s="5">
        <f t="shared" si="26"/>
        <v>-1697.9581439999999</v>
      </c>
      <c r="BW9" s="5">
        <f t="shared" si="27"/>
        <v>-1692.0483839999999</v>
      </c>
      <c r="BX9" s="5">
        <f t="shared" si="28"/>
        <v>-1685.941632</v>
      </c>
      <c r="BY9" s="5">
        <f t="shared" si="29"/>
        <v>-1679.8348799999999</v>
      </c>
      <c r="BZ9" s="5">
        <f t="shared" si="30"/>
        <v>-1673.9251199999999</v>
      </c>
      <c r="CA9" s="5">
        <f t="shared" si="31"/>
        <v>-1667.818368</v>
      </c>
      <c r="CB9" s="5">
        <f t="shared" si="32"/>
        <v>-1661.908608</v>
      </c>
      <c r="CC9" s="5">
        <f t="shared" si="33"/>
        <v>-1655.801856</v>
      </c>
      <c r="CD9" s="5">
        <f t="shared" si="34"/>
        <v>-1649.6951039999999</v>
      </c>
      <c r="CE9" s="5">
        <f t="shared" si="35"/>
        <v>-1643.982336</v>
      </c>
      <c r="CF9" s="5">
        <f t="shared" si="36"/>
        <v>-1637.8755839999999</v>
      </c>
      <c r="CG9" s="5">
        <f t="shared" si="37"/>
        <v>-1631.9658239999999</v>
      </c>
      <c r="CH9" s="5">
        <f t="shared" si="38"/>
        <v>-1625.859072</v>
      </c>
      <c r="CI9" s="5">
        <f t="shared" si="39"/>
        <v>-1619.949312</v>
      </c>
      <c r="CJ9" s="5">
        <f t="shared" si="40"/>
        <v>-1613.84256</v>
      </c>
      <c r="CK9" s="5">
        <f t="shared" si="41"/>
        <v>-1607.7358079999999</v>
      </c>
      <c r="CL9" s="5">
        <f t="shared" si="42"/>
        <v>-1601.8260479999999</v>
      </c>
      <c r="CM9" s="5">
        <f t="shared" si="43"/>
        <v>-1595.719296</v>
      </c>
      <c r="CN9" s="5">
        <f t="shared" si="44"/>
        <v>-1589.809536</v>
      </c>
      <c r="CO9" s="5">
        <f t="shared" si="45"/>
        <v>-1583.7027839999998</v>
      </c>
      <c r="CP9" s="5">
        <f t="shared" si="46"/>
        <v>-1583.7027839999998</v>
      </c>
    </row>
    <row r="10" spans="1:94" ht="58.5" customHeight="1">
      <c r="A10" t="s">
        <v>29</v>
      </c>
      <c r="C10">
        <v>450</v>
      </c>
      <c r="D10" t="s">
        <v>7</v>
      </c>
      <c r="E10">
        <v>5</v>
      </c>
      <c r="F10" s="9">
        <v>62</v>
      </c>
      <c r="G10" s="3">
        <f>MROUND($M$1/C10,1)</f>
        <v>9</v>
      </c>
      <c r="H10" s="3">
        <v>0</v>
      </c>
      <c r="I10" s="10">
        <v>200</v>
      </c>
      <c r="J10" s="3">
        <v>0</v>
      </c>
      <c r="K10" s="3">
        <v>0</v>
      </c>
      <c r="L10" s="17">
        <f t="shared" si="2"/>
        <v>758</v>
      </c>
      <c r="M10" s="5"/>
      <c r="N10" s="7">
        <f t="shared" si="6"/>
        <v>0.36</v>
      </c>
      <c r="O10">
        <v>0</v>
      </c>
      <c r="P10" s="15" t="s">
        <v>46</v>
      </c>
      <c r="Q10" s="16">
        <f t="shared" si="7"/>
        <v>0.16416</v>
      </c>
      <c r="R10" s="13">
        <f t="shared" si="8"/>
        <v>5.0889600000000002</v>
      </c>
      <c r="S10" s="13">
        <f t="shared" si="9"/>
        <v>9.8496000000000006</v>
      </c>
      <c r="T10" s="13">
        <f t="shared" si="3"/>
        <v>14.938560000000001</v>
      </c>
      <c r="U10" s="13">
        <f t="shared" si="3"/>
        <v>19.86336</v>
      </c>
      <c r="V10" s="13">
        <f t="shared" si="3"/>
        <v>24.95232</v>
      </c>
      <c r="W10" s="14">
        <f t="shared" si="3"/>
        <v>29.877120000000001</v>
      </c>
      <c r="X10" s="13">
        <f t="shared" si="3"/>
        <v>34.966080000000005</v>
      </c>
      <c r="Y10" s="13">
        <f t="shared" si="3"/>
        <v>40.055040000000005</v>
      </c>
      <c r="Z10" s="13">
        <f t="shared" si="3"/>
        <v>44.979840000000003</v>
      </c>
      <c r="AA10" s="13">
        <f t="shared" si="3"/>
        <v>50.068800000000003</v>
      </c>
      <c r="AB10" s="13">
        <f t="shared" si="3"/>
        <v>54.993600000000001</v>
      </c>
      <c r="AC10" s="14">
        <f t="shared" si="3"/>
        <v>60.082560000000001</v>
      </c>
      <c r="AD10" s="13">
        <f t="shared" si="3"/>
        <v>65.171520000000001</v>
      </c>
      <c r="AE10" s="13">
        <f t="shared" si="3"/>
        <v>69.932159999999996</v>
      </c>
      <c r="AF10" s="13">
        <f t="shared" si="3"/>
        <v>75.021119999999996</v>
      </c>
      <c r="AG10" s="13">
        <f t="shared" si="3"/>
        <v>79.945920000000001</v>
      </c>
      <c r="AH10" s="13">
        <f t="shared" si="3"/>
        <v>85.034880000000001</v>
      </c>
      <c r="AI10" s="14">
        <f t="shared" si="3"/>
        <v>89.959680000000006</v>
      </c>
      <c r="AJ10" s="13">
        <f t="shared" si="3"/>
        <v>95.048640000000006</v>
      </c>
      <c r="AK10" s="13">
        <f t="shared" si="3"/>
        <v>100.13760000000001</v>
      </c>
      <c r="AL10" s="13">
        <f t="shared" si="3"/>
        <v>105.06240000000001</v>
      </c>
      <c r="AM10" s="13">
        <f t="shared" si="3"/>
        <v>110.15136000000001</v>
      </c>
      <c r="AN10" s="13">
        <f t="shared" si="3"/>
        <v>115.07616000000002</v>
      </c>
      <c r="AO10" s="14">
        <f t="shared" si="3"/>
        <v>120.16512000000002</v>
      </c>
      <c r="AP10" s="13">
        <f t="shared" si="3"/>
        <v>125.25408000000002</v>
      </c>
      <c r="AQ10" s="13">
        <f t="shared" si="3"/>
        <v>130.01472000000001</v>
      </c>
      <c r="AR10" s="13">
        <f t="shared" si="3"/>
        <v>135.10368</v>
      </c>
      <c r="AS10" s="13">
        <f t="shared" ref="T10:BB18" si="47">$Q10*AS$1+AR10</f>
        <v>140.02848</v>
      </c>
      <c r="AT10" s="13">
        <f t="shared" si="47"/>
        <v>145.11743999999999</v>
      </c>
      <c r="AU10" s="14">
        <f t="shared" si="47"/>
        <v>150.04223999999999</v>
      </c>
      <c r="AV10" s="13">
        <f t="shared" si="47"/>
        <v>155.13119999999998</v>
      </c>
      <c r="AW10" s="13">
        <f t="shared" si="47"/>
        <v>160.22015999999996</v>
      </c>
      <c r="AX10" s="13">
        <f t="shared" si="47"/>
        <v>165.14495999999997</v>
      </c>
      <c r="AY10" s="13">
        <f t="shared" si="47"/>
        <v>170.23391999999996</v>
      </c>
      <c r="AZ10" s="13">
        <f t="shared" si="47"/>
        <v>175.15871999999996</v>
      </c>
      <c r="BA10" s="14">
        <f t="shared" si="47"/>
        <v>180.24767999999995</v>
      </c>
      <c r="BB10" s="13">
        <f t="shared" si="47"/>
        <v>180.24767999999995</v>
      </c>
      <c r="BE10" s="15" t="s">
        <v>46</v>
      </c>
      <c r="BF10" s="5">
        <f t="shared" si="10"/>
        <v>0.83540367360000001</v>
      </c>
      <c r="BG10" s="5">
        <f t="shared" si="11"/>
        <v>-748.15039999999999</v>
      </c>
      <c r="BH10" s="5">
        <f t="shared" si="12"/>
        <v>-743.06143999999995</v>
      </c>
      <c r="BI10" s="5">
        <f t="shared" si="13"/>
        <v>-738.13663999999994</v>
      </c>
      <c r="BJ10" s="5">
        <f t="shared" si="14"/>
        <v>-733.04768000000001</v>
      </c>
      <c r="BK10" s="5">
        <f t="shared" si="15"/>
        <v>-728.12288000000001</v>
      </c>
      <c r="BL10" s="5">
        <f t="shared" si="16"/>
        <v>-723.03391999999997</v>
      </c>
      <c r="BM10" s="5">
        <f t="shared" si="17"/>
        <v>-717.94496000000004</v>
      </c>
      <c r="BN10" s="5">
        <f t="shared" si="18"/>
        <v>-713.02016000000003</v>
      </c>
      <c r="BO10" s="5">
        <f t="shared" si="19"/>
        <v>-707.93119999999999</v>
      </c>
      <c r="BP10" s="5">
        <f t="shared" si="20"/>
        <v>-703.00639999999999</v>
      </c>
      <c r="BQ10" s="5">
        <f t="shared" si="21"/>
        <v>-697.91743999999994</v>
      </c>
      <c r="BR10" s="5">
        <f t="shared" si="22"/>
        <v>-692.82848000000001</v>
      </c>
      <c r="BS10" s="5">
        <f t="shared" si="23"/>
        <v>-688.06784000000005</v>
      </c>
      <c r="BT10" s="5">
        <f t="shared" si="24"/>
        <v>-682.97888</v>
      </c>
      <c r="BU10" s="5">
        <f t="shared" si="25"/>
        <v>-678.05408</v>
      </c>
      <c r="BV10" s="5">
        <f t="shared" si="26"/>
        <v>-672.96511999999996</v>
      </c>
      <c r="BW10" s="5">
        <f t="shared" si="27"/>
        <v>-668.04031999999995</v>
      </c>
      <c r="BX10" s="5">
        <f t="shared" si="28"/>
        <v>-662.95136000000002</v>
      </c>
      <c r="BY10" s="5">
        <f t="shared" si="29"/>
        <v>-657.86239999999998</v>
      </c>
      <c r="BZ10" s="5">
        <f t="shared" si="30"/>
        <v>-652.93759999999997</v>
      </c>
      <c r="CA10" s="5">
        <f t="shared" si="31"/>
        <v>-647.84863999999993</v>
      </c>
      <c r="CB10" s="5">
        <f t="shared" si="32"/>
        <v>-642.92383999999993</v>
      </c>
      <c r="CC10" s="5">
        <f t="shared" si="33"/>
        <v>-637.83488</v>
      </c>
      <c r="CD10" s="5">
        <f t="shared" si="34"/>
        <v>-632.74591999999996</v>
      </c>
      <c r="CE10" s="5">
        <f t="shared" si="35"/>
        <v>-627.98527999999999</v>
      </c>
      <c r="CF10" s="5">
        <f t="shared" si="36"/>
        <v>-622.89632000000006</v>
      </c>
      <c r="CG10" s="5">
        <f t="shared" si="37"/>
        <v>-617.97152000000006</v>
      </c>
      <c r="CH10" s="5">
        <f t="shared" si="38"/>
        <v>-612.88256000000001</v>
      </c>
      <c r="CI10" s="5">
        <f t="shared" si="39"/>
        <v>-607.95776000000001</v>
      </c>
      <c r="CJ10" s="5">
        <f t="shared" si="40"/>
        <v>-602.86879999999996</v>
      </c>
      <c r="CK10" s="5">
        <f t="shared" si="41"/>
        <v>-597.77984000000004</v>
      </c>
      <c r="CL10" s="5">
        <f t="shared" si="42"/>
        <v>-592.85504000000003</v>
      </c>
      <c r="CM10" s="5">
        <f t="shared" si="43"/>
        <v>-587.7660800000001</v>
      </c>
      <c r="CN10" s="5">
        <f t="shared" si="44"/>
        <v>-582.8412800000001</v>
      </c>
      <c r="CO10" s="5">
        <f t="shared" si="45"/>
        <v>-577.75232000000005</v>
      </c>
      <c r="CP10" s="5">
        <f t="shared" si="46"/>
        <v>-577.75232000000005</v>
      </c>
    </row>
    <row r="11" spans="1:94" ht="60" customHeight="1">
      <c r="A11" t="s">
        <v>30</v>
      </c>
      <c r="C11">
        <v>400</v>
      </c>
      <c r="D11" t="s">
        <v>8</v>
      </c>
      <c r="E11">
        <v>5</v>
      </c>
      <c r="F11" s="9">
        <v>84</v>
      </c>
      <c r="G11" s="3">
        <f t="shared" si="5"/>
        <v>10</v>
      </c>
      <c r="H11" s="3">
        <v>0</v>
      </c>
      <c r="I11" s="10">
        <v>200</v>
      </c>
      <c r="J11" s="3">
        <v>0</v>
      </c>
      <c r="K11" s="3">
        <v>0</v>
      </c>
      <c r="L11" s="17">
        <f t="shared" si="2"/>
        <v>1040</v>
      </c>
      <c r="M11" s="5"/>
      <c r="N11" s="7">
        <f t="shared" si="6"/>
        <v>0.4</v>
      </c>
      <c r="O11">
        <v>0</v>
      </c>
      <c r="P11" s="15" t="s">
        <v>47</v>
      </c>
      <c r="Q11" s="16">
        <f t="shared" si="7"/>
        <v>0.18240000000000001</v>
      </c>
      <c r="R11" s="13">
        <f t="shared" si="8"/>
        <v>5.6543999999999999</v>
      </c>
      <c r="S11" s="13">
        <f t="shared" si="9"/>
        <v>10.943999999999999</v>
      </c>
      <c r="T11" s="13">
        <f t="shared" si="47"/>
        <v>16.598399999999998</v>
      </c>
      <c r="U11" s="13">
        <f t="shared" si="47"/>
        <v>22.070399999999999</v>
      </c>
      <c r="V11" s="13">
        <f t="shared" si="47"/>
        <v>27.724799999999998</v>
      </c>
      <c r="W11" s="14">
        <f t="shared" si="47"/>
        <v>33.196799999999996</v>
      </c>
      <c r="X11" s="13">
        <f t="shared" si="47"/>
        <v>38.851199999999999</v>
      </c>
      <c r="Y11" s="13">
        <f t="shared" si="47"/>
        <v>44.505600000000001</v>
      </c>
      <c r="Z11" s="13">
        <f t="shared" si="47"/>
        <v>49.977600000000002</v>
      </c>
      <c r="AA11" s="13">
        <f t="shared" si="47"/>
        <v>55.632000000000005</v>
      </c>
      <c r="AB11" s="13">
        <f t="shared" si="47"/>
        <v>61.104000000000006</v>
      </c>
      <c r="AC11" s="14">
        <f t="shared" si="47"/>
        <v>66.758400000000009</v>
      </c>
      <c r="AD11" s="13">
        <f t="shared" si="47"/>
        <v>72.412800000000004</v>
      </c>
      <c r="AE11" s="13">
        <f t="shared" si="47"/>
        <v>77.702400000000011</v>
      </c>
      <c r="AF11" s="13">
        <f t="shared" si="47"/>
        <v>83.356800000000007</v>
      </c>
      <c r="AG11" s="13">
        <f t="shared" si="47"/>
        <v>88.828800000000001</v>
      </c>
      <c r="AH11" s="13">
        <f t="shared" si="47"/>
        <v>94.483199999999997</v>
      </c>
      <c r="AI11" s="14">
        <f t="shared" si="47"/>
        <v>99.955199999999991</v>
      </c>
      <c r="AJ11" s="13">
        <f t="shared" si="47"/>
        <v>105.60959999999999</v>
      </c>
      <c r="AK11" s="13">
        <f t="shared" si="47"/>
        <v>111.26399999999998</v>
      </c>
      <c r="AL11" s="13">
        <f t="shared" si="47"/>
        <v>116.73599999999998</v>
      </c>
      <c r="AM11" s="13">
        <f t="shared" si="47"/>
        <v>122.39039999999997</v>
      </c>
      <c r="AN11" s="13">
        <f t="shared" si="47"/>
        <v>127.86239999999997</v>
      </c>
      <c r="AO11" s="14">
        <f t="shared" si="47"/>
        <v>133.51679999999996</v>
      </c>
      <c r="AP11" s="13">
        <f t="shared" si="47"/>
        <v>139.17119999999997</v>
      </c>
      <c r="AQ11" s="13">
        <f t="shared" si="47"/>
        <v>144.46079999999998</v>
      </c>
      <c r="AR11" s="13">
        <f t="shared" si="47"/>
        <v>150.11519999999999</v>
      </c>
      <c r="AS11" s="13">
        <f t="shared" si="47"/>
        <v>155.5872</v>
      </c>
      <c r="AT11" s="13">
        <f t="shared" si="47"/>
        <v>161.24160000000001</v>
      </c>
      <c r="AU11" s="14">
        <f t="shared" si="47"/>
        <v>166.71360000000001</v>
      </c>
      <c r="AV11" s="13">
        <f t="shared" si="47"/>
        <v>172.36800000000002</v>
      </c>
      <c r="AW11" s="13">
        <f t="shared" si="47"/>
        <v>178.02240000000003</v>
      </c>
      <c r="AX11" s="13">
        <f t="shared" si="47"/>
        <v>183.49440000000004</v>
      </c>
      <c r="AY11" s="13">
        <f t="shared" si="47"/>
        <v>189.14880000000005</v>
      </c>
      <c r="AZ11" s="13">
        <f t="shared" si="47"/>
        <v>194.62080000000006</v>
      </c>
      <c r="BA11" s="14">
        <f t="shared" si="47"/>
        <v>200.27520000000007</v>
      </c>
      <c r="BB11" s="13">
        <f t="shared" si="47"/>
        <v>200.27520000000007</v>
      </c>
      <c r="BE11" s="15" t="s">
        <v>47</v>
      </c>
      <c r="BF11" s="5">
        <f t="shared" si="10"/>
        <v>1.1138715648000002</v>
      </c>
      <c r="BG11" s="5">
        <f t="shared" si="11"/>
        <v>-1029.056</v>
      </c>
      <c r="BH11" s="5">
        <f t="shared" si="12"/>
        <v>-1023.4016</v>
      </c>
      <c r="BI11" s="5">
        <f t="shared" si="13"/>
        <v>-1017.9296000000001</v>
      </c>
      <c r="BJ11" s="5">
        <f t="shared" si="14"/>
        <v>-1012.2752</v>
      </c>
      <c r="BK11" s="5">
        <f t="shared" si="15"/>
        <v>-1006.8032000000001</v>
      </c>
      <c r="BL11" s="5">
        <f t="shared" si="16"/>
        <v>-1001.1488000000001</v>
      </c>
      <c r="BM11" s="5">
        <f t="shared" si="17"/>
        <v>-995.49440000000004</v>
      </c>
      <c r="BN11" s="5">
        <f t="shared" si="18"/>
        <v>-990.02239999999995</v>
      </c>
      <c r="BO11" s="5">
        <f t="shared" si="19"/>
        <v>-984.36799999999994</v>
      </c>
      <c r="BP11" s="5">
        <f t="shared" si="20"/>
        <v>-978.89599999999996</v>
      </c>
      <c r="BQ11" s="5">
        <f t="shared" si="21"/>
        <v>-973.24159999999995</v>
      </c>
      <c r="BR11" s="5">
        <f t="shared" si="22"/>
        <v>-967.58719999999994</v>
      </c>
      <c r="BS11" s="5">
        <f t="shared" si="23"/>
        <v>-962.29759999999999</v>
      </c>
      <c r="BT11" s="5">
        <f t="shared" si="24"/>
        <v>-956.64319999999998</v>
      </c>
      <c r="BU11" s="5">
        <f t="shared" si="25"/>
        <v>-951.1712</v>
      </c>
      <c r="BV11" s="5">
        <f t="shared" si="26"/>
        <v>-945.51679999999999</v>
      </c>
      <c r="BW11" s="5">
        <f t="shared" si="27"/>
        <v>-940.04480000000001</v>
      </c>
      <c r="BX11" s="5">
        <f t="shared" si="28"/>
        <v>-934.3904</v>
      </c>
      <c r="BY11" s="5">
        <f t="shared" si="29"/>
        <v>-928.73599999999999</v>
      </c>
      <c r="BZ11" s="5">
        <f t="shared" si="30"/>
        <v>-923.26400000000001</v>
      </c>
      <c r="CA11" s="5">
        <f t="shared" si="31"/>
        <v>-917.6096</v>
      </c>
      <c r="CB11" s="5">
        <f t="shared" si="32"/>
        <v>-912.13760000000002</v>
      </c>
      <c r="CC11" s="5">
        <f t="shared" si="33"/>
        <v>-906.48320000000001</v>
      </c>
      <c r="CD11" s="5">
        <f t="shared" si="34"/>
        <v>-900.8288</v>
      </c>
      <c r="CE11" s="5">
        <f t="shared" si="35"/>
        <v>-895.53920000000005</v>
      </c>
      <c r="CF11" s="5">
        <f t="shared" si="36"/>
        <v>-889.88480000000004</v>
      </c>
      <c r="CG11" s="5">
        <f t="shared" si="37"/>
        <v>-884.41280000000006</v>
      </c>
      <c r="CH11" s="5">
        <f t="shared" si="38"/>
        <v>-878.75839999999994</v>
      </c>
      <c r="CI11" s="5">
        <f t="shared" si="39"/>
        <v>-873.28639999999996</v>
      </c>
      <c r="CJ11" s="5">
        <f t="shared" si="40"/>
        <v>-867.63199999999995</v>
      </c>
      <c r="CK11" s="5">
        <f t="shared" si="41"/>
        <v>-861.97759999999994</v>
      </c>
      <c r="CL11" s="5">
        <f t="shared" si="42"/>
        <v>-856.50559999999996</v>
      </c>
      <c r="CM11" s="5">
        <f t="shared" si="43"/>
        <v>-850.85119999999995</v>
      </c>
      <c r="CN11" s="5">
        <f t="shared" si="44"/>
        <v>-845.37919999999997</v>
      </c>
      <c r="CO11" s="5">
        <f t="shared" si="45"/>
        <v>-839.72479999999996</v>
      </c>
      <c r="CP11" s="5">
        <f t="shared" si="46"/>
        <v>-839.72479999999996</v>
      </c>
    </row>
    <row r="12" spans="1:94" ht="58.5" customHeight="1">
      <c r="A12" t="s">
        <v>31</v>
      </c>
      <c r="C12">
        <v>450</v>
      </c>
      <c r="D12" t="s">
        <v>9</v>
      </c>
      <c r="E12">
        <v>6</v>
      </c>
      <c r="F12" s="9">
        <v>82</v>
      </c>
      <c r="G12" s="3">
        <f t="shared" si="5"/>
        <v>9</v>
      </c>
      <c r="H12" s="3">
        <v>0</v>
      </c>
      <c r="I12" s="10">
        <v>200</v>
      </c>
      <c r="J12" s="3">
        <v>0</v>
      </c>
      <c r="K12" s="3">
        <v>0</v>
      </c>
      <c r="L12" s="17">
        <f t="shared" si="2"/>
        <v>938</v>
      </c>
      <c r="M12" s="5"/>
      <c r="N12" s="7">
        <f t="shared" si="6"/>
        <v>0.432</v>
      </c>
      <c r="O12">
        <v>0</v>
      </c>
      <c r="P12" s="15" t="s">
        <v>48</v>
      </c>
      <c r="Q12" s="16">
        <f t="shared" si="7"/>
        <v>0.196992</v>
      </c>
      <c r="R12" s="13">
        <f t="shared" si="8"/>
        <v>6.1067520000000002</v>
      </c>
      <c r="S12" s="13">
        <f t="shared" si="9"/>
        <v>11.819520000000001</v>
      </c>
      <c r="T12" s="13">
        <f t="shared" si="47"/>
        <v>17.926272000000001</v>
      </c>
      <c r="U12" s="13">
        <f t="shared" si="47"/>
        <v>23.836032000000003</v>
      </c>
      <c r="V12" s="13">
        <f t="shared" si="47"/>
        <v>29.942784000000003</v>
      </c>
      <c r="W12" s="14">
        <f t="shared" si="47"/>
        <v>35.852544000000002</v>
      </c>
      <c r="X12" s="13">
        <f t="shared" si="47"/>
        <v>41.959296000000002</v>
      </c>
      <c r="Y12" s="13">
        <f t="shared" si="47"/>
        <v>48.066048000000002</v>
      </c>
      <c r="Z12" s="13">
        <f t="shared" si="47"/>
        <v>53.975808000000001</v>
      </c>
      <c r="AA12" s="13">
        <f t="shared" si="47"/>
        <v>60.082560000000001</v>
      </c>
      <c r="AB12" s="13">
        <f t="shared" si="47"/>
        <v>65.992320000000007</v>
      </c>
      <c r="AC12" s="14">
        <f t="shared" si="47"/>
        <v>72.099072000000007</v>
      </c>
      <c r="AD12" s="13">
        <f t="shared" si="47"/>
        <v>78.205824000000007</v>
      </c>
      <c r="AE12" s="13">
        <f t="shared" si="47"/>
        <v>83.918592000000004</v>
      </c>
      <c r="AF12" s="13">
        <f t="shared" si="47"/>
        <v>90.025344000000004</v>
      </c>
      <c r="AG12" s="13">
        <f t="shared" si="47"/>
        <v>95.93510400000001</v>
      </c>
      <c r="AH12" s="13">
        <f t="shared" si="47"/>
        <v>102.04185600000001</v>
      </c>
      <c r="AI12" s="14">
        <f t="shared" si="47"/>
        <v>107.95161600000002</v>
      </c>
      <c r="AJ12" s="13">
        <f t="shared" si="47"/>
        <v>114.05836800000002</v>
      </c>
      <c r="AK12" s="13">
        <f t="shared" si="47"/>
        <v>120.16512000000002</v>
      </c>
      <c r="AL12" s="13">
        <f t="shared" si="47"/>
        <v>126.07488000000002</v>
      </c>
      <c r="AM12" s="13">
        <f t="shared" si="47"/>
        <v>132.18163200000004</v>
      </c>
      <c r="AN12" s="13">
        <f t="shared" si="47"/>
        <v>138.09139200000004</v>
      </c>
      <c r="AO12" s="14">
        <f t="shared" si="47"/>
        <v>144.19814400000004</v>
      </c>
      <c r="AP12" s="13">
        <f t="shared" si="47"/>
        <v>150.30489600000004</v>
      </c>
      <c r="AQ12" s="13">
        <f t="shared" si="47"/>
        <v>156.01766400000005</v>
      </c>
      <c r="AR12" s="13">
        <f t="shared" si="47"/>
        <v>162.12441600000005</v>
      </c>
      <c r="AS12" s="13">
        <f t="shared" si="47"/>
        <v>168.03417600000006</v>
      </c>
      <c r="AT12" s="13">
        <f t="shared" si="47"/>
        <v>174.14092800000006</v>
      </c>
      <c r="AU12" s="14">
        <f t="shared" si="47"/>
        <v>180.05068800000006</v>
      </c>
      <c r="AV12" s="13">
        <f t="shared" si="47"/>
        <v>186.15744000000007</v>
      </c>
      <c r="AW12" s="13">
        <f t="shared" si="47"/>
        <v>192.26419200000007</v>
      </c>
      <c r="AX12" s="13">
        <f t="shared" si="47"/>
        <v>198.17395200000007</v>
      </c>
      <c r="AY12" s="13">
        <f t="shared" si="47"/>
        <v>204.28070400000007</v>
      </c>
      <c r="AZ12" s="13">
        <f t="shared" si="47"/>
        <v>210.19046400000008</v>
      </c>
      <c r="BA12" s="14">
        <f t="shared" si="47"/>
        <v>216.29721600000008</v>
      </c>
      <c r="BB12" s="13">
        <f t="shared" si="47"/>
        <v>216.29721600000008</v>
      </c>
      <c r="BE12" s="15" t="s">
        <v>48</v>
      </c>
      <c r="BF12" s="5">
        <f t="shared" si="10"/>
        <v>1.0024844083200002</v>
      </c>
      <c r="BG12" s="5">
        <f t="shared" si="11"/>
        <v>-926.18047999999999</v>
      </c>
      <c r="BH12" s="5">
        <f t="shared" si="12"/>
        <v>-920.07372799999996</v>
      </c>
      <c r="BI12" s="5">
        <f t="shared" si="13"/>
        <v>-914.16396799999995</v>
      </c>
      <c r="BJ12" s="5">
        <f t="shared" si="14"/>
        <v>-908.05721600000004</v>
      </c>
      <c r="BK12" s="5">
        <f t="shared" si="15"/>
        <v>-902.14745600000003</v>
      </c>
      <c r="BL12" s="5">
        <f t="shared" si="16"/>
        <v>-896.04070400000001</v>
      </c>
      <c r="BM12" s="5">
        <f t="shared" si="17"/>
        <v>-889.93395199999998</v>
      </c>
      <c r="BN12" s="5">
        <f t="shared" si="18"/>
        <v>-884.02419199999997</v>
      </c>
      <c r="BO12" s="5">
        <f t="shared" si="19"/>
        <v>-877.91743999999994</v>
      </c>
      <c r="BP12" s="5">
        <f t="shared" si="20"/>
        <v>-872.00767999999994</v>
      </c>
      <c r="BQ12" s="5">
        <f t="shared" si="21"/>
        <v>-865.90092800000002</v>
      </c>
      <c r="BR12" s="5">
        <f t="shared" si="22"/>
        <v>-859.79417599999999</v>
      </c>
      <c r="BS12" s="5">
        <f t="shared" si="23"/>
        <v>-854.08140800000001</v>
      </c>
      <c r="BT12" s="5">
        <f t="shared" si="24"/>
        <v>-847.97465599999998</v>
      </c>
      <c r="BU12" s="5">
        <f t="shared" si="25"/>
        <v>-842.06489599999998</v>
      </c>
      <c r="BV12" s="5">
        <f t="shared" si="26"/>
        <v>-835.95814399999995</v>
      </c>
      <c r="BW12" s="5">
        <f t="shared" si="27"/>
        <v>-830.04838399999994</v>
      </c>
      <c r="BX12" s="5">
        <f t="shared" si="28"/>
        <v>-823.94163200000003</v>
      </c>
      <c r="BY12" s="5">
        <f t="shared" si="29"/>
        <v>-817.83488</v>
      </c>
      <c r="BZ12" s="5">
        <f t="shared" si="30"/>
        <v>-811.92511999999999</v>
      </c>
      <c r="CA12" s="5">
        <f t="shared" si="31"/>
        <v>-805.81836799999996</v>
      </c>
      <c r="CB12" s="5">
        <f t="shared" si="32"/>
        <v>-799.90860799999996</v>
      </c>
      <c r="CC12" s="5">
        <f t="shared" si="33"/>
        <v>-793.80185599999993</v>
      </c>
      <c r="CD12" s="5">
        <f t="shared" si="34"/>
        <v>-787.6951039999999</v>
      </c>
      <c r="CE12" s="5">
        <f t="shared" si="35"/>
        <v>-781.98233599999992</v>
      </c>
      <c r="CF12" s="5">
        <f t="shared" si="36"/>
        <v>-775.87558399999989</v>
      </c>
      <c r="CG12" s="5">
        <f t="shared" si="37"/>
        <v>-769.96582399999988</v>
      </c>
      <c r="CH12" s="5">
        <f t="shared" si="38"/>
        <v>-763.85907199999997</v>
      </c>
      <c r="CI12" s="5">
        <f t="shared" si="39"/>
        <v>-757.94931199999996</v>
      </c>
      <c r="CJ12" s="5">
        <f t="shared" si="40"/>
        <v>-751.84255999999993</v>
      </c>
      <c r="CK12" s="5">
        <f t="shared" si="41"/>
        <v>-745.73580799999991</v>
      </c>
      <c r="CL12" s="5">
        <f t="shared" si="42"/>
        <v>-739.8260479999999</v>
      </c>
      <c r="CM12" s="5">
        <f t="shared" si="43"/>
        <v>-733.71929599999999</v>
      </c>
      <c r="CN12" s="5">
        <f t="shared" si="44"/>
        <v>-727.80953599999998</v>
      </c>
      <c r="CO12" s="5">
        <f t="shared" si="45"/>
        <v>-721.70278399999995</v>
      </c>
      <c r="CP12" s="5">
        <f t="shared" si="46"/>
        <v>-721.70278399999995</v>
      </c>
    </row>
    <row r="13" spans="1:94" ht="58.5" customHeight="1">
      <c r="A13" t="s">
        <v>32</v>
      </c>
      <c r="C13">
        <v>640</v>
      </c>
      <c r="D13" t="s">
        <v>10</v>
      </c>
      <c r="E13">
        <v>8</v>
      </c>
      <c r="F13" s="9">
        <v>90</v>
      </c>
      <c r="G13" s="3">
        <f t="shared" si="5"/>
        <v>6</v>
      </c>
      <c r="H13" s="3">
        <v>0</v>
      </c>
      <c r="I13" s="10">
        <v>200</v>
      </c>
      <c r="J13" s="3">
        <v>0</v>
      </c>
      <c r="K13" s="3">
        <v>0</v>
      </c>
      <c r="L13" s="17">
        <f t="shared" si="2"/>
        <v>740</v>
      </c>
      <c r="M13" s="5"/>
      <c r="N13" s="7">
        <f t="shared" si="6"/>
        <v>0.38400000000000001</v>
      </c>
      <c r="O13">
        <v>0</v>
      </c>
      <c r="P13" s="15" t="s">
        <v>49</v>
      </c>
      <c r="Q13" s="16">
        <f t="shared" si="7"/>
        <v>0.17510400000000001</v>
      </c>
      <c r="R13" s="13">
        <f t="shared" si="8"/>
        <v>5.4282240000000002</v>
      </c>
      <c r="S13" s="13">
        <f t="shared" si="9"/>
        <v>10.50624</v>
      </c>
      <c r="T13" s="13">
        <f t="shared" si="47"/>
        <v>15.934464</v>
      </c>
      <c r="U13" s="13">
        <f t="shared" si="47"/>
        <v>21.187584000000001</v>
      </c>
      <c r="V13" s="13">
        <f t="shared" si="47"/>
        <v>26.615808000000001</v>
      </c>
      <c r="W13" s="14">
        <f t="shared" si="47"/>
        <v>31.868928</v>
      </c>
      <c r="X13" s="13">
        <f t="shared" si="47"/>
        <v>37.297151999999997</v>
      </c>
      <c r="Y13" s="13">
        <f t="shared" si="47"/>
        <v>42.725375999999997</v>
      </c>
      <c r="Z13" s="13">
        <f t="shared" si="47"/>
        <v>47.978496</v>
      </c>
      <c r="AA13" s="13">
        <f t="shared" si="47"/>
        <v>53.40672</v>
      </c>
      <c r="AB13" s="13">
        <f t="shared" si="47"/>
        <v>58.659840000000003</v>
      </c>
      <c r="AC13" s="14">
        <f t="shared" si="47"/>
        <v>64.088064000000003</v>
      </c>
      <c r="AD13" s="13">
        <f t="shared" si="47"/>
        <v>69.516288000000003</v>
      </c>
      <c r="AE13" s="13">
        <f t="shared" si="47"/>
        <v>74.594304000000008</v>
      </c>
      <c r="AF13" s="13">
        <f t="shared" si="47"/>
        <v>80.022528000000008</v>
      </c>
      <c r="AG13" s="13">
        <f t="shared" si="47"/>
        <v>85.275648000000004</v>
      </c>
      <c r="AH13" s="13">
        <f t="shared" si="47"/>
        <v>90.703872000000004</v>
      </c>
      <c r="AI13" s="14">
        <f t="shared" si="47"/>
        <v>95.956992</v>
      </c>
      <c r="AJ13" s="13">
        <f t="shared" si="47"/>
        <v>101.385216</v>
      </c>
      <c r="AK13" s="13">
        <f t="shared" si="47"/>
        <v>106.81344</v>
      </c>
      <c r="AL13" s="13">
        <f t="shared" si="47"/>
        <v>112.06656</v>
      </c>
      <c r="AM13" s="13">
        <f t="shared" si="47"/>
        <v>117.494784</v>
      </c>
      <c r="AN13" s="13">
        <f t="shared" si="47"/>
        <v>122.74790399999999</v>
      </c>
      <c r="AO13" s="14">
        <f t="shared" si="47"/>
        <v>128.17612800000001</v>
      </c>
      <c r="AP13" s="13">
        <f t="shared" si="47"/>
        <v>133.60435200000001</v>
      </c>
      <c r="AQ13" s="13">
        <f t="shared" si="47"/>
        <v>138.682368</v>
      </c>
      <c r="AR13" s="13">
        <f t="shared" si="47"/>
        <v>144.110592</v>
      </c>
      <c r="AS13" s="13">
        <f t="shared" si="47"/>
        <v>149.36371199999999</v>
      </c>
      <c r="AT13" s="13">
        <f t="shared" si="47"/>
        <v>154.79193599999999</v>
      </c>
      <c r="AU13" s="14">
        <f t="shared" si="47"/>
        <v>160.04505599999999</v>
      </c>
      <c r="AV13" s="13">
        <f t="shared" si="47"/>
        <v>165.47327999999999</v>
      </c>
      <c r="AW13" s="13">
        <f t="shared" si="47"/>
        <v>170.90150399999999</v>
      </c>
      <c r="AX13" s="13">
        <f t="shared" si="47"/>
        <v>176.15462399999998</v>
      </c>
      <c r="AY13" s="13">
        <f t="shared" si="47"/>
        <v>181.58284799999998</v>
      </c>
      <c r="AZ13" s="13">
        <f t="shared" si="47"/>
        <v>186.83596799999998</v>
      </c>
      <c r="BA13" s="14">
        <f t="shared" si="47"/>
        <v>192.26419199999998</v>
      </c>
      <c r="BB13" s="13">
        <f t="shared" si="47"/>
        <v>192.26419199999998</v>
      </c>
      <c r="BE13" s="15" t="s">
        <v>49</v>
      </c>
      <c r="BF13" s="5">
        <f t="shared" si="10"/>
        <v>0.99010805760000009</v>
      </c>
      <c r="BG13" s="5">
        <f t="shared" si="11"/>
        <v>-729.49375999999995</v>
      </c>
      <c r="BH13" s="5">
        <f t="shared" si="12"/>
        <v>-724.06553599999995</v>
      </c>
      <c r="BI13" s="5">
        <f t="shared" si="13"/>
        <v>-718.81241599999998</v>
      </c>
      <c r="BJ13" s="5">
        <f t="shared" si="14"/>
        <v>-713.38419199999998</v>
      </c>
      <c r="BK13" s="5">
        <f t="shared" si="15"/>
        <v>-708.13107200000002</v>
      </c>
      <c r="BL13" s="5">
        <f t="shared" si="16"/>
        <v>-702.70284800000002</v>
      </c>
      <c r="BM13" s="5">
        <f t="shared" si="17"/>
        <v>-697.27462400000002</v>
      </c>
      <c r="BN13" s="5">
        <f t="shared" si="18"/>
        <v>-692.02150400000005</v>
      </c>
      <c r="BO13" s="5">
        <f t="shared" si="19"/>
        <v>-686.59328000000005</v>
      </c>
      <c r="BP13" s="5">
        <f t="shared" si="20"/>
        <v>-681.34015999999997</v>
      </c>
      <c r="BQ13" s="5">
        <f t="shared" si="21"/>
        <v>-675.91193599999997</v>
      </c>
      <c r="BR13" s="5">
        <f t="shared" si="22"/>
        <v>-670.48371199999997</v>
      </c>
      <c r="BS13" s="5">
        <f t="shared" si="23"/>
        <v>-665.40569600000003</v>
      </c>
      <c r="BT13" s="5">
        <f t="shared" si="24"/>
        <v>-659.97747200000003</v>
      </c>
      <c r="BU13" s="5">
        <f t="shared" si="25"/>
        <v>-654.72435199999995</v>
      </c>
      <c r="BV13" s="5">
        <f t="shared" si="26"/>
        <v>-649.29612799999995</v>
      </c>
      <c r="BW13" s="5">
        <f t="shared" si="27"/>
        <v>-644.04300799999999</v>
      </c>
      <c r="BX13" s="5">
        <f t="shared" si="28"/>
        <v>-638.61478399999999</v>
      </c>
      <c r="BY13" s="5">
        <f t="shared" si="29"/>
        <v>-633.18655999999999</v>
      </c>
      <c r="BZ13" s="5">
        <f t="shared" si="30"/>
        <v>-627.93344000000002</v>
      </c>
      <c r="CA13" s="5">
        <f t="shared" si="31"/>
        <v>-622.50521600000002</v>
      </c>
      <c r="CB13" s="5">
        <f t="shared" si="32"/>
        <v>-617.25209600000005</v>
      </c>
      <c r="CC13" s="5">
        <f t="shared" si="33"/>
        <v>-611.82387199999994</v>
      </c>
      <c r="CD13" s="5">
        <f t="shared" si="34"/>
        <v>-606.39564799999994</v>
      </c>
      <c r="CE13" s="5">
        <f t="shared" si="35"/>
        <v>-601.317632</v>
      </c>
      <c r="CF13" s="5">
        <f t="shared" si="36"/>
        <v>-595.889408</v>
      </c>
      <c r="CG13" s="5">
        <f t="shared" si="37"/>
        <v>-590.63628800000004</v>
      </c>
      <c r="CH13" s="5">
        <f t="shared" si="38"/>
        <v>-585.20806400000004</v>
      </c>
      <c r="CI13" s="5">
        <f t="shared" si="39"/>
        <v>-579.95494400000007</v>
      </c>
      <c r="CJ13" s="5">
        <f t="shared" si="40"/>
        <v>-574.52672000000007</v>
      </c>
      <c r="CK13" s="5">
        <f t="shared" si="41"/>
        <v>-569.09849600000007</v>
      </c>
      <c r="CL13" s="5">
        <f t="shared" si="42"/>
        <v>-563.84537599999999</v>
      </c>
      <c r="CM13" s="5">
        <f t="shared" si="43"/>
        <v>-558.41715199999999</v>
      </c>
      <c r="CN13" s="5">
        <f t="shared" si="44"/>
        <v>-553.16403200000002</v>
      </c>
      <c r="CO13" s="5">
        <f t="shared" si="45"/>
        <v>-547.73580800000002</v>
      </c>
      <c r="CP13" s="5">
        <f t="shared" si="46"/>
        <v>-547.73580800000002</v>
      </c>
    </row>
    <row r="14" spans="1:94" ht="60" customHeight="1">
      <c r="A14" t="s">
        <v>33</v>
      </c>
      <c r="C14">
        <v>800</v>
      </c>
      <c r="D14" t="s">
        <v>11</v>
      </c>
      <c r="E14">
        <v>10</v>
      </c>
      <c r="F14" s="9">
        <v>144</v>
      </c>
      <c r="G14" s="3">
        <f t="shared" si="5"/>
        <v>5</v>
      </c>
      <c r="H14" s="3">
        <v>0</v>
      </c>
      <c r="I14" s="10">
        <v>200</v>
      </c>
      <c r="J14" s="3">
        <v>0</v>
      </c>
      <c r="K14" s="3">
        <v>0</v>
      </c>
      <c r="L14" s="17">
        <f t="shared" si="2"/>
        <v>920</v>
      </c>
      <c r="M14" s="5"/>
      <c r="N14" s="7">
        <f t="shared" si="6"/>
        <v>0.4</v>
      </c>
      <c r="O14">
        <v>0</v>
      </c>
      <c r="P14" s="15" t="s">
        <v>50</v>
      </c>
      <c r="Q14" s="16">
        <f t="shared" si="7"/>
        <v>0.18240000000000001</v>
      </c>
      <c r="R14" s="13">
        <f t="shared" si="8"/>
        <v>5.6543999999999999</v>
      </c>
      <c r="S14" s="13">
        <f t="shared" si="9"/>
        <v>10.943999999999999</v>
      </c>
      <c r="T14" s="13">
        <f t="shared" si="47"/>
        <v>16.598399999999998</v>
      </c>
      <c r="U14" s="13">
        <f t="shared" si="47"/>
        <v>22.070399999999999</v>
      </c>
      <c r="V14" s="13">
        <f t="shared" si="47"/>
        <v>27.724799999999998</v>
      </c>
      <c r="W14" s="14">
        <f t="shared" si="47"/>
        <v>33.196799999999996</v>
      </c>
      <c r="X14" s="13">
        <f t="shared" si="47"/>
        <v>38.851199999999999</v>
      </c>
      <c r="Y14" s="13">
        <f t="shared" si="47"/>
        <v>44.505600000000001</v>
      </c>
      <c r="Z14" s="13">
        <f t="shared" si="47"/>
        <v>49.977600000000002</v>
      </c>
      <c r="AA14" s="13">
        <f t="shared" si="47"/>
        <v>55.632000000000005</v>
      </c>
      <c r="AB14" s="13">
        <f t="shared" si="47"/>
        <v>61.104000000000006</v>
      </c>
      <c r="AC14" s="14">
        <f t="shared" si="47"/>
        <v>66.758400000000009</v>
      </c>
      <c r="AD14" s="13">
        <f t="shared" si="47"/>
        <v>72.412800000000004</v>
      </c>
      <c r="AE14" s="13">
        <f t="shared" si="47"/>
        <v>77.702400000000011</v>
      </c>
      <c r="AF14" s="13">
        <f t="shared" si="47"/>
        <v>83.356800000000007</v>
      </c>
      <c r="AG14" s="13">
        <f t="shared" si="47"/>
        <v>88.828800000000001</v>
      </c>
      <c r="AH14" s="13">
        <f t="shared" si="47"/>
        <v>94.483199999999997</v>
      </c>
      <c r="AI14" s="14">
        <f t="shared" si="47"/>
        <v>99.955199999999991</v>
      </c>
      <c r="AJ14" s="13">
        <f t="shared" si="47"/>
        <v>105.60959999999999</v>
      </c>
      <c r="AK14" s="13">
        <f t="shared" si="47"/>
        <v>111.26399999999998</v>
      </c>
      <c r="AL14" s="13">
        <f t="shared" si="47"/>
        <v>116.73599999999998</v>
      </c>
      <c r="AM14" s="13">
        <f t="shared" si="47"/>
        <v>122.39039999999997</v>
      </c>
      <c r="AN14" s="13">
        <f t="shared" si="47"/>
        <v>127.86239999999997</v>
      </c>
      <c r="AO14" s="14">
        <f t="shared" si="47"/>
        <v>133.51679999999996</v>
      </c>
      <c r="AP14" s="13">
        <f t="shared" si="47"/>
        <v>139.17119999999997</v>
      </c>
      <c r="AQ14" s="13">
        <f t="shared" si="47"/>
        <v>144.46079999999998</v>
      </c>
      <c r="AR14" s="13">
        <f t="shared" si="47"/>
        <v>150.11519999999999</v>
      </c>
      <c r="AS14" s="13">
        <f t="shared" si="47"/>
        <v>155.5872</v>
      </c>
      <c r="AT14" s="13">
        <f t="shared" si="47"/>
        <v>161.24160000000001</v>
      </c>
      <c r="AU14" s="14">
        <f t="shared" si="47"/>
        <v>166.71360000000001</v>
      </c>
      <c r="AV14" s="13">
        <f t="shared" si="47"/>
        <v>172.36800000000002</v>
      </c>
      <c r="AW14" s="13">
        <f t="shared" si="47"/>
        <v>178.02240000000003</v>
      </c>
      <c r="AX14" s="13">
        <f t="shared" si="47"/>
        <v>183.49440000000004</v>
      </c>
      <c r="AY14" s="13">
        <f t="shared" si="47"/>
        <v>189.14880000000005</v>
      </c>
      <c r="AZ14" s="13">
        <f t="shared" si="47"/>
        <v>194.62080000000006</v>
      </c>
      <c r="BA14" s="14">
        <f t="shared" si="47"/>
        <v>200.27520000000007</v>
      </c>
      <c r="BB14" s="13">
        <f t="shared" si="47"/>
        <v>200.27520000000007</v>
      </c>
      <c r="BE14" s="15" t="s">
        <v>50</v>
      </c>
      <c r="BF14" s="5">
        <f t="shared" si="10"/>
        <v>1.1138715648000002</v>
      </c>
      <c r="BG14" s="5">
        <f t="shared" si="11"/>
        <v>-909.05600000000004</v>
      </c>
      <c r="BH14" s="5">
        <f t="shared" si="12"/>
        <v>-903.40160000000003</v>
      </c>
      <c r="BI14" s="5">
        <f t="shared" si="13"/>
        <v>-897.92960000000005</v>
      </c>
      <c r="BJ14" s="5">
        <f t="shared" si="14"/>
        <v>-892.27520000000004</v>
      </c>
      <c r="BK14" s="5">
        <f t="shared" si="15"/>
        <v>-886.80320000000006</v>
      </c>
      <c r="BL14" s="5">
        <f t="shared" si="16"/>
        <v>-881.14880000000005</v>
      </c>
      <c r="BM14" s="5">
        <f t="shared" si="17"/>
        <v>-875.49440000000004</v>
      </c>
      <c r="BN14" s="5">
        <f t="shared" si="18"/>
        <v>-870.02239999999995</v>
      </c>
      <c r="BO14" s="5">
        <f t="shared" si="19"/>
        <v>-864.36799999999994</v>
      </c>
      <c r="BP14" s="5">
        <f t="shared" si="20"/>
        <v>-858.89599999999996</v>
      </c>
      <c r="BQ14" s="5">
        <f t="shared" si="21"/>
        <v>-853.24159999999995</v>
      </c>
      <c r="BR14" s="5">
        <f t="shared" si="22"/>
        <v>-847.58719999999994</v>
      </c>
      <c r="BS14" s="5">
        <f t="shared" si="23"/>
        <v>-842.29759999999999</v>
      </c>
      <c r="BT14" s="5">
        <f t="shared" si="24"/>
        <v>-836.64319999999998</v>
      </c>
      <c r="BU14" s="5">
        <f t="shared" si="25"/>
        <v>-831.1712</v>
      </c>
      <c r="BV14" s="5">
        <f t="shared" si="26"/>
        <v>-825.51679999999999</v>
      </c>
      <c r="BW14" s="5">
        <f t="shared" si="27"/>
        <v>-820.04480000000001</v>
      </c>
      <c r="BX14" s="5">
        <f t="shared" si="28"/>
        <v>-814.3904</v>
      </c>
      <c r="BY14" s="5">
        <f t="shared" si="29"/>
        <v>-808.73599999999999</v>
      </c>
      <c r="BZ14" s="5">
        <f t="shared" si="30"/>
        <v>-803.26400000000001</v>
      </c>
      <c r="CA14" s="5">
        <f t="shared" si="31"/>
        <v>-797.6096</v>
      </c>
      <c r="CB14" s="5">
        <f t="shared" si="32"/>
        <v>-792.13760000000002</v>
      </c>
      <c r="CC14" s="5">
        <f t="shared" si="33"/>
        <v>-786.48320000000001</v>
      </c>
      <c r="CD14" s="5">
        <f t="shared" si="34"/>
        <v>-780.8288</v>
      </c>
      <c r="CE14" s="5">
        <f t="shared" si="35"/>
        <v>-775.53920000000005</v>
      </c>
      <c r="CF14" s="5">
        <f t="shared" si="36"/>
        <v>-769.88480000000004</v>
      </c>
      <c r="CG14" s="5">
        <f t="shared" si="37"/>
        <v>-764.41280000000006</v>
      </c>
      <c r="CH14" s="5">
        <f t="shared" si="38"/>
        <v>-758.75839999999994</v>
      </c>
      <c r="CI14" s="5">
        <f t="shared" si="39"/>
        <v>-753.28639999999996</v>
      </c>
      <c r="CJ14" s="5">
        <f t="shared" si="40"/>
        <v>-747.63199999999995</v>
      </c>
      <c r="CK14" s="5">
        <f t="shared" si="41"/>
        <v>-741.97759999999994</v>
      </c>
      <c r="CL14" s="5">
        <f t="shared" si="42"/>
        <v>-736.50559999999996</v>
      </c>
      <c r="CM14" s="5">
        <f t="shared" si="43"/>
        <v>-730.85119999999995</v>
      </c>
      <c r="CN14" s="5">
        <f t="shared" si="44"/>
        <v>-725.37919999999997</v>
      </c>
      <c r="CO14" s="5">
        <f t="shared" si="45"/>
        <v>-719.72479999999996</v>
      </c>
      <c r="CP14" s="5">
        <f t="shared" si="46"/>
        <v>-719.72479999999996</v>
      </c>
    </row>
    <row r="15" spans="1:94" ht="60" customHeight="1">
      <c r="A15" t="s">
        <v>34</v>
      </c>
      <c r="C15">
        <v>120</v>
      </c>
      <c r="D15" t="s">
        <v>16</v>
      </c>
      <c r="E15">
        <v>1</v>
      </c>
      <c r="F15" s="9">
        <v>2.2999999999999998</v>
      </c>
      <c r="G15" s="3">
        <f t="shared" si="5"/>
        <v>33</v>
      </c>
      <c r="H15" s="1">
        <v>2.44</v>
      </c>
      <c r="I15" s="10">
        <v>100</v>
      </c>
      <c r="J15" s="1">
        <v>48</v>
      </c>
      <c r="K15" s="1">
        <f>J15*4</f>
        <v>192</v>
      </c>
      <c r="L15" s="17">
        <f t="shared" si="2"/>
        <v>448.41999999999996</v>
      </c>
      <c r="M15" s="5"/>
      <c r="N15" s="7">
        <f t="shared" si="6"/>
        <v>0.26400000000000001</v>
      </c>
      <c r="O15">
        <v>0</v>
      </c>
      <c r="P15" s="15" t="s">
        <v>51</v>
      </c>
      <c r="Q15" s="16">
        <f t="shared" si="7"/>
        <v>0.120384</v>
      </c>
      <c r="R15" s="13">
        <f t="shared" si="8"/>
        <v>3.7319040000000001</v>
      </c>
      <c r="S15" s="13">
        <f t="shared" si="9"/>
        <v>7.2230400000000001</v>
      </c>
      <c r="T15" s="13">
        <f t="shared" si="47"/>
        <v>10.954944000000001</v>
      </c>
      <c r="U15" s="13">
        <f t="shared" si="47"/>
        <v>14.566464000000002</v>
      </c>
      <c r="V15" s="13">
        <f t="shared" si="47"/>
        <v>18.298368000000004</v>
      </c>
      <c r="W15" s="14">
        <f t="shared" si="47"/>
        <v>21.909888000000002</v>
      </c>
      <c r="X15" s="13">
        <f t="shared" si="47"/>
        <v>25.641792000000002</v>
      </c>
      <c r="Y15" s="13">
        <f t="shared" si="47"/>
        <v>29.373696000000002</v>
      </c>
      <c r="Z15" s="13">
        <f t="shared" si="47"/>
        <v>32.985216000000001</v>
      </c>
      <c r="AA15" s="13">
        <f t="shared" si="47"/>
        <v>36.717120000000001</v>
      </c>
      <c r="AB15" s="13">
        <f t="shared" si="47"/>
        <v>40.32864</v>
      </c>
      <c r="AC15" s="14">
        <f t="shared" si="47"/>
        <v>44.060544</v>
      </c>
      <c r="AD15" s="13">
        <f t="shared" si="47"/>
        <v>47.792448</v>
      </c>
      <c r="AE15" s="13">
        <f t="shared" si="47"/>
        <v>51.283583999999998</v>
      </c>
      <c r="AF15" s="13">
        <f t="shared" si="47"/>
        <v>55.015487999999998</v>
      </c>
      <c r="AG15" s="13">
        <f t="shared" si="47"/>
        <v>58.627007999999996</v>
      </c>
      <c r="AH15" s="13">
        <f t="shared" si="47"/>
        <v>62.358911999999997</v>
      </c>
      <c r="AI15" s="14">
        <f t="shared" si="47"/>
        <v>65.970432000000002</v>
      </c>
      <c r="AJ15" s="13">
        <f t="shared" si="47"/>
        <v>69.702336000000003</v>
      </c>
      <c r="AK15" s="13">
        <f t="shared" si="47"/>
        <v>73.434240000000003</v>
      </c>
      <c r="AL15" s="13">
        <f t="shared" si="47"/>
        <v>77.045760000000001</v>
      </c>
      <c r="AM15" s="13">
        <f t="shared" si="47"/>
        <v>80.777664000000001</v>
      </c>
      <c r="AN15" s="13">
        <f t="shared" si="47"/>
        <v>84.389184</v>
      </c>
      <c r="AO15" s="14">
        <f t="shared" si="47"/>
        <v>88.121088</v>
      </c>
      <c r="AP15" s="13">
        <f t="shared" si="47"/>
        <v>91.852992</v>
      </c>
      <c r="AQ15" s="13">
        <f t="shared" si="47"/>
        <v>95.344127999999998</v>
      </c>
      <c r="AR15" s="13">
        <f t="shared" si="47"/>
        <v>99.076031999999998</v>
      </c>
      <c r="AS15" s="13">
        <f t="shared" si="47"/>
        <v>102.687552</v>
      </c>
      <c r="AT15" s="13">
        <f t="shared" si="47"/>
        <v>106.419456</v>
      </c>
      <c r="AU15" s="14">
        <f t="shared" si="47"/>
        <v>110.030976</v>
      </c>
      <c r="AV15" s="13">
        <f t="shared" si="47"/>
        <v>113.76288</v>
      </c>
      <c r="AW15" s="13">
        <f t="shared" si="47"/>
        <v>117.494784</v>
      </c>
      <c r="AX15" s="13">
        <f t="shared" si="47"/>
        <v>121.10630399999999</v>
      </c>
      <c r="AY15" s="13">
        <f t="shared" si="47"/>
        <v>124.83820799999999</v>
      </c>
      <c r="AZ15" s="13">
        <f t="shared" si="47"/>
        <v>128.44972799999999</v>
      </c>
      <c r="BA15" s="14">
        <f t="shared" si="47"/>
        <v>132.18163199999998</v>
      </c>
      <c r="BB15" s="13">
        <f t="shared" si="47"/>
        <v>132.18163199999998</v>
      </c>
      <c r="BE15" s="15" t="s">
        <v>51</v>
      </c>
      <c r="BF15" s="5">
        <f t="shared" si="10"/>
        <v>0.653471318016</v>
      </c>
      <c r="BG15" s="5">
        <f t="shared" si="11"/>
        <v>-441.19695999999993</v>
      </c>
      <c r="BH15" s="5">
        <f t="shared" si="12"/>
        <v>-437.46505599999995</v>
      </c>
      <c r="BI15" s="5">
        <f t="shared" si="13"/>
        <v>-433.85353599999996</v>
      </c>
      <c r="BJ15" s="5">
        <f t="shared" si="14"/>
        <v>-430.12163199999998</v>
      </c>
      <c r="BK15" s="5">
        <f t="shared" si="15"/>
        <v>-426.51011199999994</v>
      </c>
      <c r="BL15" s="5">
        <f t="shared" si="16"/>
        <v>-422.77820799999995</v>
      </c>
      <c r="BM15" s="5">
        <f t="shared" si="17"/>
        <v>-419.04630399999996</v>
      </c>
      <c r="BN15" s="5">
        <f t="shared" si="18"/>
        <v>-415.43478399999998</v>
      </c>
      <c r="BO15" s="5">
        <f t="shared" si="19"/>
        <v>-411.70287999999994</v>
      </c>
      <c r="BP15" s="5">
        <f t="shared" si="20"/>
        <v>-408.09135999999995</v>
      </c>
      <c r="BQ15" s="5">
        <f t="shared" si="21"/>
        <v>-404.35945599999997</v>
      </c>
      <c r="BR15" s="5">
        <f t="shared" si="22"/>
        <v>-400.62755199999998</v>
      </c>
      <c r="BS15" s="5">
        <f t="shared" si="23"/>
        <v>-397.13641599999994</v>
      </c>
      <c r="BT15" s="5">
        <f t="shared" si="24"/>
        <v>-393.40451199999995</v>
      </c>
      <c r="BU15" s="5">
        <f t="shared" si="25"/>
        <v>-389.79299199999997</v>
      </c>
      <c r="BV15" s="5">
        <f t="shared" si="26"/>
        <v>-386.06108799999998</v>
      </c>
      <c r="BW15" s="5">
        <f t="shared" si="27"/>
        <v>-382.44956799999994</v>
      </c>
      <c r="BX15" s="5">
        <f t="shared" si="28"/>
        <v>-378.71766399999996</v>
      </c>
      <c r="BY15" s="5">
        <f t="shared" si="29"/>
        <v>-374.98575999999997</v>
      </c>
      <c r="BZ15" s="5">
        <f t="shared" si="30"/>
        <v>-371.37423999999999</v>
      </c>
      <c r="CA15" s="5">
        <f t="shared" si="31"/>
        <v>-367.64233599999994</v>
      </c>
      <c r="CB15" s="5">
        <f t="shared" si="32"/>
        <v>-364.03081599999996</v>
      </c>
      <c r="CC15" s="5">
        <f t="shared" si="33"/>
        <v>-360.29891199999997</v>
      </c>
      <c r="CD15" s="5">
        <f t="shared" si="34"/>
        <v>-356.56700799999999</v>
      </c>
      <c r="CE15" s="5">
        <f t="shared" si="35"/>
        <v>-353.07587199999995</v>
      </c>
      <c r="CF15" s="5">
        <f t="shared" si="36"/>
        <v>-349.34396799999996</v>
      </c>
      <c r="CG15" s="5">
        <f t="shared" si="37"/>
        <v>-345.73244799999998</v>
      </c>
      <c r="CH15" s="5">
        <f t="shared" si="38"/>
        <v>-342.00054399999999</v>
      </c>
      <c r="CI15" s="5">
        <f t="shared" si="39"/>
        <v>-338.38902399999995</v>
      </c>
      <c r="CJ15" s="5">
        <f t="shared" si="40"/>
        <v>-334.65711999999996</v>
      </c>
      <c r="CK15" s="5">
        <f t="shared" si="41"/>
        <v>-330.92521599999998</v>
      </c>
      <c r="CL15" s="5">
        <f t="shared" si="42"/>
        <v>-327.31369599999994</v>
      </c>
      <c r="CM15" s="5">
        <f t="shared" si="43"/>
        <v>-323.58179199999995</v>
      </c>
      <c r="CN15" s="5">
        <f t="shared" si="44"/>
        <v>-319.97027199999997</v>
      </c>
      <c r="CO15" s="5">
        <f t="shared" si="45"/>
        <v>-316.23836799999998</v>
      </c>
      <c r="CP15" s="5">
        <f t="shared" si="46"/>
        <v>-316.23836799999998</v>
      </c>
    </row>
    <row r="16" spans="1:94" ht="57" customHeight="1">
      <c r="A16" t="s">
        <v>35</v>
      </c>
      <c r="C16">
        <v>210</v>
      </c>
      <c r="D16" t="s">
        <v>17</v>
      </c>
      <c r="E16">
        <v>3</v>
      </c>
      <c r="F16" s="9">
        <v>14</v>
      </c>
      <c r="G16" s="3">
        <f t="shared" si="5"/>
        <v>19</v>
      </c>
      <c r="H16" s="1">
        <v>2.44</v>
      </c>
      <c r="I16" s="10">
        <v>100</v>
      </c>
      <c r="J16" s="1">
        <v>115</v>
      </c>
      <c r="K16" s="1">
        <f>J16*1</f>
        <v>115</v>
      </c>
      <c r="L16" s="17">
        <f t="shared" si="2"/>
        <v>527.36</v>
      </c>
      <c r="M16" s="5"/>
      <c r="N16" s="7">
        <f t="shared" si="6"/>
        <v>0.45600000000000002</v>
      </c>
      <c r="O16">
        <v>0</v>
      </c>
      <c r="P16" s="15" t="s">
        <v>52</v>
      </c>
      <c r="Q16" s="16">
        <f t="shared" si="7"/>
        <v>0.20793600000000001</v>
      </c>
      <c r="R16" s="13">
        <f t="shared" si="8"/>
        <v>6.4460160000000002</v>
      </c>
      <c r="S16" s="13">
        <f t="shared" si="9"/>
        <v>12.47616</v>
      </c>
      <c r="T16" s="13">
        <f t="shared" si="47"/>
        <v>18.922176</v>
      </c>
      <c r="U16" s="13">
        <f t="shared" si="47"/>
        <v>25.160256</v>
      </c>
      <c r="V16" s="13">
        <f t="shared" si="47"/>
        <v>31.606272000000001</v>
      </c>
      <c r="W16" s="14">
        <f t="shared" si="47"/>
        <v>37.844352000000001</v>
      </c>
      <c r="X16" s="13">
        <f t="shared" si="47"/>
        <v>44.290368000000001</v>
      </c>
      <c r="Y16" s="13">
        <f t="shared" si="47"/>
        <v>50.736384000000001</v>
      </c>
      <c r="Z16" s="13">
        <f t="shared" si="47"/>
        <v>56.974463999999998</v>
      </c>
      <c r="AA16" s="13">
        <f t="shared" si="47"/>
        <v>63.420479999999998</v>
      </c>
      <c r="AB16" s="13">
        <f t="shared" si="47"/>
        <v>69.658559999999994</v>
      </c>
      <c r="AC16" s="14">
        <f t="shared" si="47"/>
        <v>76.104575999999994</v>
      </c>
      <c r="AD16" s="13">
        <f t="shared" si="47"/>
        <v>82.550591999999995</v>
      </c>
      <c r="AE16" s="13">
        <f t="shared" si="47"/>
        <v>88.580736000000002</v>
      </c>
      <c r="AF16" s="13">
        <f t="shared" si="47"/>
        <v>95.026752000000002</v>
      </c>
      <c r="AG16" s="13">
        <f t="shared" si="47"/>
        <v>101.264832</v>
      </c>
      <c r="AH16" s="13">
        <f t="shared" si="47"/>
        <v>107.710848</v>
      </c>
      <c r="AI16" s="14">
        <f t="shared" si="47"/>
        <v>113.948928</v>
      </c>
      <c r="AJ16" s="13">
        <f t="shared" si="47"/>
        <v>120.394944</v>
      </c>
      <c r="AK16" s="13">
        <f t="shared" si="47"/>
        <v>126.84096</v>
      </c>
      <c r="AL16" s="13">
        <f t="shared" si="47"/>
        <v>133.07903999999999</v>
      </c>
      <c r="AM16" s="13">
        <f t="shared" si="47"/>
        <v>139.52505600000001</v>
      </c>
      <c r="AN16" s="13">
        <f t="shared" si="47"/>
        <v>145.763136</v>
      </c>
      <c r="AO16" s="14">
        <f t="shared" si="47"/>
        <v>152.20915200000002</v>
      </c>
      <c r="AP16" s="13">
        <f t="shared" si="47"/>
        <v>158.655168</v>
      </c>
      <c r="AQ16" s="13">
        <f t="shared" si="47"/>
        <v>164.68531200000001</v>
      </c>
      <c r="AR16" s="13">
        <f t="shared" si="47"/>
        <v>171.131328</v>
      </c>
      <c r="AS16" s="13">
        <f t="shared" si="47"/>
        <v>177.36940799999999</v>
      </c>
      <c r="AT16" s="13">
        <f t="shared" si="47"/>
        <v>183.81542400000001</v>
      </c>
      <c r="AU16" s="14">
        <f t="shared" si="47"/>
        <v>190.053504</v>
      </c>
      <c r="AV16" s="13">
        <f t="shared" si="47"/>
        <v>196.49952000000002</v>
      </c>
      <c r="AW16" s="13">
        <f t="shared" si="47"/>
        <v>202.945536</v>
      </c>
      <c r="AX16" s="13">
        <f t="shared" si="47"/>
        <v>209.183616</v>
      </c>
      <c r="AY16" s="13">
        <f t="shared" si="47"/>
        <v>215.62963200000002</v>
      </c>
      <c r="AZ16" s="13">
        <f t="shared" si="47"/>
        <v>221.86771200000001</v>
      </c>
      <c r="BA16" s="14">
        <f t="shared" si="47"/>
        <v>228.31372800000003</v>
      </c>
      <c r="BB16" s="13">
        <f t="shared" si="47"/>
        <v>228.31372800000003</v>
      </c>
      <c r="BE16" s="15" t="s">
        <v>52</v>
      </c>
      <c r="BF16" s="5">
        <f t="shared" si="10"/>
        <v>1.1757533184</v>
      </c>
      <c r="BG16" s="5">
        <f t="shared" si="11"/>
        <v>-514.88383999999996</v>
      </c>
      <c r="BH16" s="5">
        <f t="shared" si="12"/>
        <v>-508.43782400000003</v>
      </c>
      <c r="BI16" s="5">
        <f t="shared" si="13"/>
        <v>-502.19974400000001</v>
      </c>
      <c r="BJ16" s="5">
        <f t="shared" si="14"/>
        <v>-495.75372800000002</v>
      </c>
      <c r="BK16" s="5">
        <f t="shared" si="15"/>
        <v>-489.515648</v>
      </c>
      <c r="BL16" s="5">
        <f t="shared" si="16"/>
        <v>-483.06963200000001</v>
      </c>
      <c r="BM16" s="5">
        <f t="shared" si="17"/>
        <v>-476.62361600000003</v>
      </c>
      <c r="BN16" s="5">
        <f t="shared" si="18"/>
        <v>-470.385536</v>
      </c>
      <c r="BO16" s="5">
        <f t="shared" si="19"/>
        <v>-463.93952000000002</v>
      </c>
      <c r="BP16" s="5">
        <f t="shared" si="20"/>
        <v>-457.70144000000005</v>
      </c>
      <c r="BQ16" s="5">
        <f t="shared" si="21"/>
        <v>-451.255424</v>
      </c>
      <c r="BR16" s="5">
        <f t="shared" si="22"/>
        <v>-444.80940800000002</v>
      </c>
      <c r="BS16" s="5">
        <f t="shared" si="23"/>
        <v>-438.77926400000001</v>
      </c>
      <c r="BT16" s="5">
        <f t="shared" si="24"/>
        <v>-432.33324800000003</v>
      </c>
      <c r="BU16" s="5">
        <f t="shared" si="25"/>
        <v>-426.095168</v>
      </c>
      <c r="BV16" s="5">
        <f t="shared" si="26"/>
        <v>-419.64915200000002</v>
      </c>
      <c r="BW16" s="5">
        <f t="shared" si="27"/>
        <v>-413.41107199999999</v>
      </c>
      <c r="BX16" s="5">
        <f t="shared" si="28"/>
        <v>-406.965056</v>
      </c>
      <c r="BY16" s="5">
        <f t="shared" si="29"/>
        <v>-400.51904000000002</v>
      </c>
      <c r="BZ16" s="5">
        <f t="shared" si="30"/>
        <v>-394.28096000000005</v>
      </c>
      <c r="CA16" s="5">
        <f t="shared" si="31"/>
        <v>-387.83494400000001</v>
      </c>
      <c r="CB16" s="5">
        <f t="shared" si="32"/>
        <v>-381.59686399999998</v>
      </c>
      <c r="CC16" s="5">
        <f t="shared" si="33"/>
        <v>-375.150848</v>
      </c>
      <c r="CD16" s="5">
        <f t="shared" si="34"/>
        <v>-368.70483200000001</v>
      </c>
      <c r="CE16" s="5">
        <f t="shared" si="35"/>
        <v>-362.674688</v>
      </c>
      <c r="CF16" s="5">
        <f t="shared" si="36"/>
        <v>-356.22867200000002</v>
      </c>
      <c r="CG16" s="5">
        <f t="shared" si="37"/>
        <v>-349.99059199999999</v>
      </c>
      <c r="CH16" s="5">
        <f t="shared" si="38"/>
        <v>-343.54457600000001</v>
      </c>
      <c r="CI16" s="5">
        <f t="shared" si="39"/>
        <v>-337.30649600000004</v>
      </c>
      <c r="CJ16" s="5">
        <f t="shared" si="40"/>
        <v>-330.86048</v>
      </c>
      <c r="CK16" s="5">
        <f t="shared" si="41"/>
        <v>-324.41446400000001</v>
      </c>
      <c r="CL16" s="5">
        <f t="shared" si="42"/>
        <v>-318.17638399999998</v>
      </c>
      <c r="CM16" s="5">
        <f t="shared" si="43"/>
        <v>-311.730368</v>
      </c>
      <c r="CN16" s="5">
        <f t="shared" si="44"/>
        <v>-305.49228800000003</v>
      </c>
      <c r="CO16" s="5">
        <f t="shared" si="45"/>
        <v>-299.04627199999999</v>
      </c>
      <c r="CP16" s="5">
        <f t="shared" si="46"/>
        <v>-299.04627199999999</v>
      </c>
    </row>
    <row r="17" spans="1:94" ht="57" customHeight="1">
      <c r="C17">
        <v>900</v>
      </c>
      <c r="D17" t="s">
        <v>57</v>
      </c>
      <c r="E17">
        <v>10</v>
      </c>
      <c r="F17" s="9">
        <v>20</v>
      </c>
      <c r="G17" s="3">
        <f t="shared" si="5"/>
        <v>4</v>
      </c>
      <c r="H17" s="1">
        <v>5</v>
      </c>
      <c r="I17" s="10">
        <v>150</v>
      </c>
      <c r="J17" s="1">
        <v>100</v>
      </c>
      <c r="K17" s="1">
        <f>J17*1</f>
        <v>100</v>
      </c>
      <c r="L17" s="17">
        <f t="shared" si="2"/>
        <v>350</v>
      </c>
      <c r="M17" s="5"/>
      <c r="N17" s="7">
        <f t="shared" si="6"/>
        <v>0.32</v>
      </c>
      <c r="P17" s="15" t="s">
        <v>58</v>
      </c>
      <c r="Q17" s="16">
        <f t="shared" si="7"/>
        <v>0.14592000000000002</v>
      </c>
      <c r="R17" s="13">
        <f t="shared" si="8"/>
        <v>4.5235200000000004</v>
      </c>
      <c r="S17" s="13">
        <f t="shared" ref="S17" si="48">$Q17*S$1+R17</f>
        <v>8.7552000000000021</v>
      </c>
      <c r="T17" s="13">
        <f t="shared" ref="T17" si="49">$Q17*T$1+S17</f>
        <v>13.278720000000003</v>
      </c>
      <c r="U17" s="13">
        <f t="shared" ref="U17" si="50">$Q17*U$1+T17</f>
        <v>17.656320000000004</v>
      </c>
      <c r="V17" s="13">
        <f t="shared" ref="V17" si="51">$Q17*V$1+U17</f>
        <v>22.179840000000006</v>
      </c>
      <c r="W17" s="14">
        <f t="shared" ref="W17" si="52">$Q17*W$1+V17</f>
        <v>26.557440000000007</v>
      </c>
      <c r="X17" s="13">
        <f t="shared" ref="X17" si="53">$Q17*X$1+W17</f>
        <v>31.080960000000008</v>
      </c>
      <c r="Y17" s="13">
        <f t="shared" ref="Y17" si="54">$Q17*Y$1+X17</f>
        <v>35.604480000000009</v>
      </c>
      <c r="Z17" s="13">
        <f t="shared" ref="Z17" si="55">$Q17*Z$1+Y17</f>
        <v>39.982080000000011</v>
      </c>
      <c r="AA17" s="13">
        <f t="shared" ref="AA17" si="56">$Q17*AA$1+Z17</f>
        <v>44.505600000000008</v>
      </c>
      <c r="AB17" s="13">
        <f t="shared" ref="AB17" si="57">$Q17*AB$1+AA17</f>
        <v>48.883200000000009</v>
      </c>
      <c r="AC17" s="14">
        <f t="shared" ref="AC17" si="58">$Q17*AC$1+AB17</f>
        <v>53.406720000000007</v>
      </c>
      <c r="AD17" s="13">
        <f t="shared" ref="AD17" si="59">$Q17*AD$1+AC17</f>
        <v>57.930240000000005</v>
      </c>
      <c r="AE17" s="13">
        <f t="shared" ref="AE17" si="60">$Q17*AE$1+AD17</f>
        <v>62.161920000000009</v>
      </c>
      <c r="AF17" s="13">
        <f t="shared" ref="AF17" si="61">$Q17*AF$1+AE17</f>
        <v>66.685440000000014</v>
      </c>
      <c r="AG17" s="13">
        <f t="shared" ref="AG17" si="62">$Q17*AG$1+AF17</f>
        <v>71.063040000000015</v>
      </c>
      <c r="AH17" s="13">
        <f t="shared" ref="AH17" si="63">$Q17*AH$1+AG17</f>
        <v>75.58656000000002</v>
      </c>
      <c r="AI17" s="14">
        <f t="shared" ref="AI17" si="64">$Q17*AI$1+AH17</f>
        <v>79.964160000000021</v>
      </c>
      <c r="AJ17" s="13">
        <f t="shared" ref="AJ17" si="65">$Q17*AJ$1+AI17</f>
        <v>84.487680000000026</v>
      </c>
      <c r="AK17" s="13">
        <f t="shared" ref="AK17" si="66">$Q17*AK$1+AJ17</f>
        <v>89.011200000000031</v>
      </c>
      <c r="AL17" s="13">
        <f t="shared" ref="AL17" si="67">$Q17*AL$1+AK17</f>
        <v>93.388800000000032</v>
      </c>
      <c r="AM17" s="13">
        <f t="shared" ref="AM17" si="68">$Q17*AM$1+AL17</f>
        <v>97.912320000000037</v>
      </c>
      <c r="AN17" s="13">
        <f t="shared" ref="AN17" si="69">$Q17*AN$1+AM17</f>
        <v>102.28992000000004</v>
      </c>
      <c r="AO17" s="14">
        <f t="shared" ref="AO17" si="70">$Q17*AO$1+AN17</f>
        <v>106.81344000000004</v>
      </c>
      <c r="AP17" s="13">
        <f t="shared" ref="AP17" si="71">$Q17*AP$1+AO17</f>
        <v>111.33696000000005</v>
      </c>
      <c r="AQ17" s="13">
        <f t="shared" ref="AQ17" si="72">$Q17*AQ$1+AP17</f>
        <v>115.56864000000004</v>
      </c>
      <c r="AR17" s="13">
        <f t="shared" ref="AR17" si="73">$Q17*AR$1+AQ17</f>
        <v>120.09216000000005</v>
      </c>
      <c r="AS17" s="13">
        <f t="shared" ref="AS17" si="74">$Q17*AS$1+AR17</f>
        <v>124.46976000000005</v>
      </c>
      <c r="AT17" s="13">
        <f t="shared" ref="AT17" si="75">$Q17*AT$1+AS17</f>
        <v>128.99328000000006</v>
      </c>
      <c r="AU17" s="14">
        <f t="shared" ref="AU17" si="76">$Q17*AU$1+AT17</f>
        <v>133.37088000000006</v>
      </c>
      <c r="AV17" s="13">
        <f t="shared" ref="AV17" si="77">$Q17*AV$1+AU17</f>
        <v>137.89440000000005</v>
      </c>
      <c r="AW17" s="13">
        <f t="shared" ref="AW17" si="78">$Q17*AW$1+AV17</f>
        <v>142.41792000000004</v>
      </c>
      <c r="AX17" s="13">
        <f t="shared" ref="AX17" si="79">$Q17*AX$1+AW17</f>
        <v>146.79552000000004</v>
      </c>
      <c r="AY17" s="13">
        <f t="shared" ref="AY17" si="80">$Q17*AY$1+AX17</f>
        <v>151.31904000000003</v>
      </c>
      <c r="AZ17" s="13">
        <f t="shared" ref="AZ17" si="81">$Q17*AZ$1+AY17</f>
        <v>155.69664000000003</v>
      </c>
      <c r="BA17" s="14">
        <f t="shared" ref="BA17" si="82">$Q17*BA$1+AZ17</f>
        <v>160.22016000000002</v>
      </c>
      <c r="BB17" s="13">
        <f t="shared" ref="BB17" si="83">$Q17*BB$1+BA17</f>
        <v>160.22016000000002</v>
      </c>
      <c r="BE17" s="1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</row>
    <row r="18" spans="1:94" ht="58.5" customHeight="1">
      <c r="A18" t="s">
        <v>36</v>
      </c>
      <c r="C18">
        <v>3100</v>
      </c>
      <c r="D18" t="s">
        <v>20</v>
      </c>
      <c r="E18">
        <v>39</v>
      </c>
      <c r="F18" s="9">
        <v>85</v>
      </c>
      <c r="G18" s="3">
        <f t="shared" si="5"/>
        <v>1</v>
      </c>
      <c r="H18" s="3">
        <v>0</v>
      </c>
      <c r="I18" s="10">
        <v>0</v>
      </c>
      <c r="J18" s="1">
        <v>269</v>
      </c>
      <c r="K18" s="1">
        <f>J18*1</f>
        <v>269</v>
      </c>
      <c r="L18" s="17">
        <f t="shared" si="2"/>
        <v>354</v>
      </c>
      <c r="M18" s="5"/>
      <c r="N18" s="7">
        <f t="shared" si="6"/>
        <v>0.312</v>
      </c>
      <c r="O18" s="5">
        <f>MROUND(G18,1)*F18</f>
        <v>85</v>
      </c>
      <c r="P18" t="s">
        <v>20</v>
      </c>
      <c r="Q18" s="16">
        <f t="shared" si="7"/>
        <v>0.14227200000000001</v>
      </c>
      <c r="R18" s="13">
        <f t="shared" si="8"/>
        <v>4.4104320000000001</v>
      </c>
      <c r="S18" s="13">
        <f t="shared" si="9"/>
        <v>8.5363199999999999</v>
      </c>
      <c r="T18" s="13">
        <f t="shared" si="47"/>
        <v>12.946752</v>
      </c>
      <c r="U18" s="13">
        <f t="shared" si="47"/>
        <v>17.214911999999998</v>
      </c>
      <c r="V18" s="13">
        <f t="shared" si="47"/>
        <v>21.625343999999998</v>
      </c>
      <c r="W18" s="14">
        <f t="shared" si="47"/>
        <v>25.893504</v>
      </c>
      <c r="X18" s="13">
        <f t="shared" si="47"/>
        <v>30.303936</v>
      </c>
      <c r="Y18" s="13">
        <f t="shared" si="47"/>
        <v>34.714368</v>
      </c>
      <c r="Z18" s="13">
        <f t="shared" si="47"/>
        <v>38.982528000000002</v>
      </c>
      <c r="AA18" s="13">
        <f t="shared" si="47"/>
        <v>43.392960000000002</v>
      </c>
      <c r="AB18" s="13">
        <f t="shared" si="47"/>
        <v>47.661120000000004</v>
      </c>
      <c r="AC18" s="14">
        <f t="shared" ref="AC18:AC20" si="84">$Q18*AC$1+AB18+O18</f>
        <v>137.071552</v>
      </c>
      <c r="AD18" s="13">
        <f t="shared" si="47"/>
        <v>141.48198400000001</v>
      </c>
      <c r="AE18" s="13">
        <f t="shared" si="47"/>
        <v>145.60787200000001</v>
      </c>
      <c r="AF18" s="13">
        <f t="shared" si="47"/>
        <v>150.018304</v>
      </c>
      <c r="AG18" s="13">
        <f t="shared" si="47"/>
        <v>154.286464</v>
      </c>
      <c r="AH18" s="13">
        <f t="shared" si="47"/>
        <v>158.69689599999998</v>
      </c>
      <c r="AI18" s="14">
        <f t="shared" si="47"/>
        <v>162.96505599999998</v>
      </c>
      <c r="AJ18" s="13">
        <f t="shared" si="47"/>
        <v>167.37548799999996</v>
      </c>
      <c r="AK18" s="13">
        <f t="shared" si="47"/>
        <v>171.78591999999998</v>
      </c>
      <c r="AL18" s="13">
        <f t="shared" si="47"/>
        <v>176.05407999999997</v>
      </c>
      <c r="AM18" s="13">
        <f t="shared" si="47"/>
        <v>180.46451199999996</v>
      </c>
      <c r="AN18" s="13">
        <f t="shared" si="47"/>
        <v>184.73267199999995</v>
      </c>
      <c r="AO18" s="14">
        <f t="shared" ref="AO18:AO20" si="85">$Q18*AO$1+AN18+O18</f>
        <v>274.14310399999994</v>
      </c>
      <c r="AP18" s="13">
        <f t="shared" si="47"/>
        <v>278.55353599999995</v>
      </c>
      <c r="AQ18" s="13">
        <f t="shared" si="47"/>
        <v>282.67942399999993</v>
      </c>
      <c r="AR18" s="13">
        <f t="shared" si="47"/>
        <v>287.08985599999994</v>
      </c>
      <c r="AS18" s="13">
        <f t="shared" si="47"/>
        <v>291.35801599999996</v>
      </c>
      <c r="AT18" s="13">
        <f t="shared" si="47"/>
        <v>295.76844799999998</v>
      </c>
      <c r="AU18" s="14">
        <f t="shared" si="47"/>
        <v>300.036608</v>
      </c>
      <c r="AV18" s="13">
        <f t="shared" si="47"/>
        <v>304.44704000000002</v>
      </c>
      <c r="AW18" s="13">
        <f t="shared" si="47"/>
        <v>308.85747200000003</v>
      </c>
      <c r="AX18" s="13">
        <f t="shared" si="47"/>
        <v>313.12563200000005</v>
      </c>
      <c r="AY18" s="13">
        <f t="shared" si="47"/>
        <v>317.53606400000007</v>
      </c>
      <c r="AZ18" s="13">
        <f t="shared" si="47"/>
        <v>321.80422400000009</v>
      </c>
      <c r="BA18" s="14">
        <f t="shared" ref="BA18:BA20" si="86">$Q18*BA$1+AZ18+O18</f>
        <v>411.2146560000001</v>
      </c>
      <c r="BB18" s="13">
        <f t="shared" si="47"/>
        <v>411.2146560000001</v>
      </c>
      <c r="BE18" t="s">
        <v>20</v>
      </c>
      <c r="BF18" s="5">
        <f>$N18*R15*$P$1</f>
        <v>0.53094544588800008</v>
      </c>
      <c r="BG18" s="5">
        <f t="shared" si="11"/>
        <v>-345.46368000000001</v>
      </c>
      <c r="BH18" s="5">
        <f t="shared" si="12"/>
        <v>-341.053248</v>
      </c>
      <c r="BI18" s="5">
        <f t="shared" si="13"/>
        <v>-336.78508799999997</v>
      </c>
      <c r="BJ18" s="5">
        <f t="shared" si="14"/>
        <v>-332.37465600000002</v>
      </c>
      <c r="BK18" s="5">
        <f t="shared" si="15"/>
        <v>-328.10649599999999</v>
      </c>
      <c r="BL18" s="5">
        <f t="shared" si="16"/>
        <v>-323.69606399999998</v>
      </c>
      <c r="BM18" s="5">
        <f t="shared" si="17"/>
        <v>-319.28563200000002</v>
      </c>
      <c r="BN18" s="5">
        <f t="shared" si="18"/>
        <v>-315.017472</v>
      </c>
      <c r="BO18" s="5">
        <f t="shared" si="19"/>
        <v>-310.60703999999998</v>
      </c>
      <c r="BP18" s="5">
        <f t="shared" si="20"/>
        <v>-306.33888000000002</v>
      </c>
      <c r="BQ18" s="5">
        <f t="shared" si="21"/>
        <v>-216.928448</v>
      </c>
      <c r="BR18" s="5">
        <f t="shared" si="22"/>
        <v>-212.51801599999999</v>
      </c>
      <c r="BS18" s="5">
        <f t="shared" si="23"/>
        <v>-208.39212799999999</v>
      </c>
      <c r="BT18" s="5">
        <f t="shared" si="24"/>
        <v>-203.981696</v>
      </c>
      <c r="BU18" s="5">
        <f t="shared" si="25"/>
        <v>-199.713536</v>
      </c>
      <c r="BV18" s="5">
        <f t="shared" si="26"/>
        <v>-195.30310400000002</v>
      </c>
      <c r="BW18" s="5">
        <f t="shared" si="27"/>
        <v>-191.03494400000002</v>
      </c>
      <c r="BX18" s="5">
        <f t="shared" si="28"/>
        <v>-186.62451200000004</v>
      </c>
      <c r="BY18" s="5">
        <f t="shared" si="29"/>
        <v>-182.21408000000002</v>
      </c>
      <c r="BZ18" s="5">
        <f t="shared" si="30"/>
        <v>-177.94592000000003</v>
      </c>
      <c r="CA18" s="5">
        <f t="shared" si="31"/>
        <v>-173.53548800000004</v>
      </c>
      <c r="CB18" s="5">
        <f t="shared" si="32"/>
        <v>-169.26732800000005</v>
      </c>
      <c r="CC18" s="5">
        <f t="shared" si="33"/>
        <v>-79.856896000000063</v>
      </c>
      <c r="CD18" s="5">
        <f t="shared" si="34"/>
        <v>-75.446464000000049</v>
      </c>
      <c r="CE18" s="5">
        <f t="shared" si="35"/>
        <v>-71.320576000000074</v>
      </c>
      <c r="CF18" s="5">
        <f t="shared" si="36"/>
        <v>-66.910144000000059</v>
      </c>
      <c r="CG18" s="5">
        <f t="shared" si="37"/>
        <v>-62.641984000000036</v>
      </c>
      <c r="CH18" s="5">
        <f t="shared" si="38"/>
        <v>-58.231552000000022</v>
      </c>
      <c r="CI18" s="5">
        <f t="shared" si="39"/>
        <v>-53.963391999999999</v>
      </c>
      <c r="CJ18" s="5">
        <f t="shared" si="40"/>
        <v>-49.552959999999985</v>
      </c>
      <c r="CK18" s="5">
        <f t="shared" si="41"/>
        <v>-45.14252799999997</v>
      </c>
      <c r="CL18" s="5">
        <f t="shared" si="42"/>
        <v>-40.874367999999947</v>
      </c>
      <c r="CM18" s="5">
        <f t="shared" si="43"/>
        <v>-36.463935999999933</v>
      </c>
      <c r="CN18" s="5">
        <f t="shared" si="44"/>
        <v>-32.19577599999991</v>
      </c>
      <c r="CO18" s="5">
        <f t="shared" si="45"/>
        <v>57.214656000000105</v>
      </c>
      <c r="CP18" s="5">
        <f t="shared" si="46"/>
        <v>57.214656000000105</v>
      </c>
    </row>
    <row r="19" spans="1:94" ht="58.5" customHeight="1">
      <c r="A19" t="s">
        <v>37</v>
      </c>
      <c r="C19">
        <v>1150</v>
      </c>
      <c r="D19" t="s">
        <v>21</v>
      </c>
      <c r="E19">
        <v>21</v>
      </c>
      <c r="F19" s="9">
        <v>85</v>
      </c>
      <c r="G19" s="3">
        <f t="shared" si="5"/>
        <v>3</v>
      </c>
      <c r="H19" s="3">
        <v>0</v>
      </c>
      <c r="I19" s="10">
        <v>0</v>
      </c>
      <c r="J19" s="1">
        <v>269</v>
      </c>
      <c r="K19" s="1">
        <f t="shared" ref="K19:K20" si="87">J19*2</f>
        <v>538</v>
      </c>
      <c r="L19" s="17">
        <f t="shared" si="2"/>
        <v>793</v>
      </c>
      <c r="M19" s="5"/>
      <c r="N19" s="7">
        <f t="shared" si="6"/>
        <v>0.504</v>
      </c>
      <c r="O19" s="5">
        <f t="shared" ref="O19:O21" si="88">MROUND(G19,1)*F19</f>
        <v>255</v>
      </c>
      <c r="P19" t="s">
        <v>21</v>
      </c>
      <c r="Q19" s="16">
        <f t="shared" si="7"/>
        <v>0.229824</v>
      </c>
      <c r="R19" s="13">
        <f t="shared" si="8"/>
        <v>7.1245440000000002</v>
      </c>
      <c r="S19" s="13">
        <f t="shared" si="9"/>
        <v>13.789439999999999</v>
      </c>
      <c r="T19" s="13">
        <f t="shared" ref="T19:BB21" si="89">$Q19*T$1+S19</f>
        <v>20.913983999999999</v>
      </c>
      <c r="U19" s="13">
        <f t="shared" si="89"/>
        <v>27.808703999999999</v>
      </c>
      <c r="V19" s="13">
        <f t="shared" si="89"/>
        <v>34.933247999999999</v>
      </c>
      <c r="W19" s="14">
        <f t="shared" si="89"/>
        <v>41.827967999999998</v>
      </c>
      <c r="X19" s="13">
        <f t="shared" si="89"/>
        <v>48.952511999999999</v>
      </c>
      <c r="Y19" s="13">
        <f t="shared" si="89"/>
        <v>56.077055999999999</v>
      </c>
      <c r="Z19" s="13">
        <f t="shared" si="89"/>
        <v>62.971775999999998</v>
      </c>
      <c r="AA19" s="13">
        <f t="shared" si="89"/>
        <v>70.096319999999992</v>
      </c>
      <c r="AB19" s="13">
        <f t="shared" si="89"/>
        <v>76.991039999999998</v>
      </c>
      <c r="AC19" s="14">
        <f t="shared" si="84"/>
        <v>339.11558400000001</v>
      </c>
      <c r="AD19" s="13">
        <f t="shared" si="89"/>
        <v>346.24012800000003</v>
      </c>
      <c r="AE19" s="13">
        <f t="shared" si="89"/>
        <v>352.90502400000003</v>
      </c>
      <c r="AF19" s="13">
        <f t="shared" si="89"/>
        <v>360.02956800000004</v>
      </c>
      <c r="AG19" s="13">
        <f t="shared" si="89"/>
        <v>366.92428800000005</v>
      </c>
      <c r="AH19" s="13">
        <f t="shared" si="89"/>
        <v>374.04883200000006</v>
      </c>
      <c r="AI19" s="14">
        <f t="shared" si="89"/>
        <v>380.94355200000007</v>
      </c>
      <c r="AJ19" s="13">
        <f t="shared" si="89"/>
        <v>388.06809600000008</v>
      </c>
      <c r="AK19" s="13">
        <f t="shared" si="89"/>
        <v>395.1926400000001</v>
      </c>
      <c r="AL19" s="13">
        <f t="shared" si="89"/>
        <v>402.0873600000001</v>
      </c>
      <c r="AM19" s="13">
        <f t="shared" si="89"/>
        <v>409.21190400000012</v>
      </c>
      <c r="AN19" s="13">
        <f t="shared" si="89"/>
        <v>416.10662400000012</v>
      </c>
      <c r="AO19" s="14">
        <f t="shared" si="85"/>
        <v>678.23116800000014</v>
      </c>
      <c r="AP19" s="13">
        <f t="shared" si="89"/>
        <v>685.35571200000015</v>
      </c>
      <c r="AQ19" s="13">
        <f t="shared" si="89"/>
        <v>692.02060800000015</v>
      </c>
      <c r="AR19" s="13">
        <f t="shared" si="89"/>
        <v>699.14515200000017</v>
      </c>
      <c r="AS19" s="13">
        <f t="shared" si="89"/>
        <v>706.03987200000017</v>
      </c>
      <c r="AT19" s="13">
        <f t="shared" si="89"/>
        <v>713.16441600000019</v>
      </c>
      <c r="AU19" s="14">
        <f t="shared" si="89"/>
        <v>720.05913600000019</v>
      </c>
      <c r="AV19" s="13">
        <f t="shared" si="89"/>
        <v>727.18368000000021</v>
      </c>
      <c r="AW19" s="13">
        <f t="shared" si="89"/>
        <v>734.30822400000022</v>
      </c>
      <c r="AX19" s="13">
        <f t="shared" si="89"/>
        <v>741.20294400000023</v>
      </c>
      <c r="AY19" s="13">
        <f t="shared" si="89"/>
        <v>748.32748800000024</v>
      </c>
      <c r="AZ19" s="13">
        <f t="shared" si="89"/>
        <v>755.22220800000025</v>
      </c>
      <c r="BA19" s="14">
        <f t="shared" si="86"/>
        <v>1017.3467520000003</v>
      </c>
      <c r="BB19" s="13">
        <f t="shared" si="89"/>
        <v>1017.3467520000003</v>
      </c>
      <c r="BE19" t="s">
        <v>21</v>
      </c>
      <c r="BF19" s="5">
        <f>$N19*R16*$P$1</f>
        <v>1.4814491811840003</v>
      </c>
      <c r="BG19" s="5">
        <f t="shared" si="11"/>
        <v>-779.21055999999999</v>
      </c>
      <c r="BH19" s="5">
        <f t="shared" si="12"/>
        <v>-772.08601599999997</v>
      </c>
      <c r="BI19" s="5">
        <f t="shared" si="13"/>
        <v>-765.19129599999997</v>
      </c>
      <c r="BJ19" s="5">
        <f t="shared" si="14"/>
        <v>-758.06675199999995</v>
      </c>
      <c r="BK19" s="5">
        <f t="shared" si="15"/>
        <v>-751.17203199999994</v>
      </c>
      <c r="BL19" s="5">
        <f t="shared" si="16"/>
        <v>-744.04748800000004</v>
      </c>
      <c r="BM19" s="5">
        <f t="shared" si="17"/>
        <v>-736.92294400000003</v>
      </c>
      <c r="BN19" s="5">
        <f t="shared" si="18"/>
        <v>-730.02822400000002</v>
      </c>
      <c r="BO19" s="5">
        <f t="shared" si="19"/>
        <v>-722.90368000000001</v>
      </c>
      <c r="BP19" s="5">
        <f t="shared" si="20"/>
        <v>-716.00896</v>
      </c>
      <c r="BQ19" s="5">
        <f t="shared" si="21"/>
        <v>-453.88441599999999</v>
      </c>
      <c r="BR19" s="5">
        <f t="shared" si="22"/>
        <v>-446.75987199999997</v>
      </c>
      <c r="BS19" s="5">
        <f t="shared" si="23"/>
        <v>-440.09497599999997</v>
      </c>
      <c r="BT19" s="5">
        <f t="shared" si="24"/>
        <v>-432.97043199999996</v>
      </c>
      <c r="BU19" s="5">
        <f t="shared" si="25"/>
        <v>-426.07571199999995</v>
      </c>
      <c r="BV19" s="5">
        <f t="shared" si="26"/>
        <v>-418.95116799999994</v>
      </c>
      <c r="BW19" s="5">
        <f t="shared" si="27"/>
        <v>-412.05644799999993</v>
      </c>
      <c r="BX19" s="5">
        <f t="shared" si="28"/>
        <v>-404.93190399999992</v>
      </c>
      <c r="BY19" s="5">
        <f t="shared" si="29"/>
        <v>-397.8073599999999</v>
      </c>
      <c r="BZ19" s="5">
        <f t="shared" si="30"/>
        <v>-390.9126399999999</v>
      </c>
      <c r="CA19" s="5">
        <f t="shared" si="31"/>
        <v>-383.78809599999988</v>
      </c>
      <c r="CB19" s="5">
        <f t="shared" si="32"/>
        <v>-376.89337599999988</v>
      </c>
      <c r="CC19" s="5">
        <f t="shared" si="33"/>
        <v>-114.76883199999986</v>
      </c>
      <c r="CD19" s="5">
        <f t="shared" si="34"/>
        <v>-107.64428799999985</v>
      </c>
      <c r="CE19" s="5">
        <f t="shared" si="35"/>
        <v>-100.97939199999985</v>
      </c>
      <c r="CF19" s="5">
        <f t="shared" si="36"/>
        <v>-93.854847999999834</v>
      </c>
      <c r="CG19" s="5">
        <f t="shared" si="37"/>
        <v>-86.960127999999827</v>
      </c>
      <c r="CH19" s="5">
        <f t="shared" si="38"/>
        <v>-79.835583999999812</v>
      </c>
      <c r="CI19" s="5">
        <f t="shared" si="39"/>
        <v>-72.940863999999806</v>
      </c>
      <c r="CJ19" s="5">
        <f t="shared" si="40"/>
        <v>-65.816319999999791</v>
      </c>
      <c r="CK19" s="5">
        <f t="shared" si="41"/>
        <v>-58.691775999999777</v>
      </c>
      <c r="CL19" s="5">
        <f t="shared" si="42"/>
        <v>-51.79705599999977</v>
      </c>
      <c r="CM19" s="5">
        <f t="shared" si="43"/>
        <v>-44.672511999999756</v>
      </c>
      <c r="CN19" s="5">
        <f t="shared" si="44"/>
        <v>-37.777791999999749</v>
      </c>
      <c r="CO19" s="5">
        <f t="shared" si="45"/>
        <v>224.34675200000027</v>
      </c>
      <c r="CP19" s="5">
        <f t="shared" si="46"/>
        <v>224.34675200000027</v>
      </c>
    </row>
    <row r="20" spans="1:94" ht="57.75" customHeight="1">
      <c r="A20" t="s">
        <v>38</v>
      </c>
      <c r="C20">
        <v>1350</v>
      </c>
      <c r="D20" t="s">
        <v>18</v>
      </c>
      <c r="E20">
        <v>18</v>
      </c>
      <c r="F20" s="9">
        <v>45</v>
      </c>
      <c r="G20" s="3">
        <f t="shared" si="5"/>
        <v>3</v>
      </c>
      <c r="H20" s="3">
        <v>0</v>
      </c>
      <c r="I20" s="10">
        <v>0</v>
      </c>
      <c r="J20" s="1">
        <v>75</v>
      </c>
      <c r="K20" s="1">
        <f t="shared" si="87"/>
        <v>150</v>
      </c>
      <c r="L20" s="17">
        <f t="shared" si="2"/>
        <v>285</v>
      </c>
      <c r="M20" s="5"/>
      <c r="N20" s="7">
        <f t="shared" si="6"/>
        <v>0.432</v>
      </c>
      <c r="O20" s="5">
        <f t="shared" si="88"/>
        <v>135</v>
      </c>
      <c r="P20" t="s">
        <v>53</v>
      </c>
      <c r="Q20" s="16">
        <f t="shared" si="7"/>
        <v>0.196992</v>
      </c>
      <c r="R20" s="13">
        <f t="shared" si="8"/>
        <v>6.1067520000000002</v>
      </c>
      <c r="S20" s="13">
        <f t="shared" si="9"/>
        <v>11.819520000000001</v>
      </c>
      <c r="T20" s="13">
        <f t="shared" si="89"/>
        <v>17.926272000000001</v>
      </c>
      <c r="U20" s="13">
        <f t="shared" si="89"/>
        <v>23.836032000000003</v>
      </c>
      <c r="V20" s="13">
        <f t="shared" si="89"/>
        <v>29.942784000000003</v>
      </c>
      <c r="W20" s="14">
        <f>$Q20*W$1+V20+O20</f>
        <v>170.85254399999999</v>
      </c>
      <c r="X20" s="13">
        <f t="shared" si="89"/>
        <v>176.95929599999999</v>
      </c>
      <c r="Y20" s="13">
        <f t="shared" si="89"/>
        <v>183.06604799999999</v>
      </c>
      <c r="Z20" s="13">
        <f t="shared" si="89"/>
        <v>188.975808</v>
      </c>
      <c r="AA20" s="13">
        <f t="shared" si="89"/>
        <v>195.08256</v>
      </c>
      <c r="AB20" s="13">
        <f t="shared" si="89"/>
        <v>200.99232000000001</v>
      </c>
      <c r="AC20" s="14">
        <f t="shared" si="84"/>
        <v>342.09907199999998</v>
      </c>
      <c r="AD20" s="13">
        <f t="shared" si="89"/>
        <v>348.20582400000001</v>
      </c>
      <c r="AE20" s="13">
        <f t="shared" si="89"/>
        <v>353.91859199999999</v>
      </c>
      <c r="AF20" s="13">
        <f t="shared" si="89"/>
        <v>360.02534400000002</v>
      </c>
      <c r="AG20" s="13">
        <f t="shared" si="89"/>
        <v>365.93510400000002</v>
      </c>
      <c r="AH20" s="13">
        <f t="shared" si="89"/>
        <v>372.04185600000005</v>
      </c>
      <c r="AI20" s="14">
        <f>$Q20*AI$1+AH20+O20</f>
        <v>512.95161600000006</v>
      </c>
      <c r="AJ20" s="13">
        <f t="shared" si="89"/>
        <v>519.05836800000009</v>
      </c>
      <c r="AK20" s="13">
        <f t="shared" si="89"/>
        <v>525.16512000000012</v>
      </c>
      <c r="AL20" s="13">
        <f t="shared" si="89"/>
        <v>531.07488000000012</v>
      </c>
      <c r="AM20" s="13">
        <f t="shared" si="89"/>
        <v>537.18163200000015</v>
      </c>
      <c r="AN20" s="13">
        <f t="shared" si="89"/>
        <v>543.09139200000016</v>
      </c>
      <c r="AO20" s="14">
        <f t="shared" si="85"/>
        <v>684.19814400000018</v>
      </c>
      <c r="AP20" s="13">
        <f t="shared" si="89"/>
        <v>690.30489600000021</v>
      </c>
      <c r="AQ20" s="13">
        <f t="shared" si="89"/>
        <v>696.0176640000002</v>
      </c>
      <c r="AR20" s="13">
        <f t="shared" si="89"/>
        <v>702.12441600000022</v>
      </c>
      <c r="AS20" s="13">
        <f t="shared" si="89"/>
        <v>708.03417600000023</v>
      </c>
      <c r="AT20" s="13">
        <f t="shared" si="89"/>
        <v>714.14092800000026</v>
      </c>
      <c r="AU20" s="14">
        <f>$Q20*AU$1+AT20+O20</f>
        <v>855.05068800000026</v>
      </c>
      <c r="AV20" s="13">
        <f t="shared" si="89"/>
        <v>861.15744000000029</v>
      </c>
      <c r="AW20" s="13">
        <f t="shared" si="89"/>
        <v>867.26419200000032</v>
      </c>
      <c r="AX20" s="13">
        <f t="shared" si="89"/>
        <v>873.17395200000033</v>
      </c>
      <c r="AY20" s="13">
        <f t="shared" si="89"/>
        <v>879.28070400000036</v>
      </c>
      <c r="AZ20" s="13">
        <f t="shared" si="89"/>
        <v>885.19046400000036</v>
      </c>
      <c r="BA20" s="14">
        <f t="shared" si="86"/>
        <v>1026.2972160000004</v>
      </c>
      <c r="BB20" s="13">
        <f t="shared" si="89"/>
        <v>1026.2972160000004</v>
      </c>
      <c r="BC20">
        <v>1268</v>
      </c>
      <c r="BE20" t="s">
        <v>53</v>
      </c>
      <c r="BF20" s="5">
        <f t="shared" si="10"/>
        <v>0.86881982054400009</v>
      </c>
      <c r="BG20" s="5">
        <f t="shared" si="11"/>
        <v>-273.18047999999999</v>
      </c>
      <c r="BH20" s="5">
        <f t="shared" si="12"/>
        <v>-267.07372800000002</v>
      </c>
      <c r="BI20" s="5">
        <f t="shared" si="13"/>
        <v>-261.16396800000001</v>
      </c>
      <c r="BJ20" s="5">
        <f t="shared" si="14"/>
        <v>-255.05721599999998</v>
      </c>
      <c r="BK20" s="5">
        <f t="shared" si="15"/>
        <v>-114.14745600000001</v>
      </c>
      <c r="BL20" s="5">
        <f t="shared" si="16"/>
        <v>-108.04070400000001</v>
      </c>
      <c r="BM20" s="5">
        <f t="shared" si="17"/>
        <v>-101.93395200000001</v>
      </c>
      <c r="BN20" s="5">
        <f t="shared" si="18"/>
        <v>-96.024191999999999</v>
      </c>
      <c r="BO20" s="5">
        <f t="shared" si="19"/>
        <v>-89.917439999999999</v>
      </c>
      <c r="BP20" s="5">
        <f t="shared" si="20"/>
        <v>-84.007679999999993</v>
      </c>
      <c r="BQ20" s="5">
        <f t="shared" si="21"/>
        <v>57.099071999999978</v>
      </c>
      <c r="BR20" s="5">
        <f t="shared" si="22"/>
        <v>63.205824000000007</v>
      </c>
      <c r="BS20" s="5">
        <f t="shared" si="23"/>
        <v>68.91859199999999</v>
      </c>
      <c r="BT20" s="5">
        <f t="shared" si="24"/>
        <v>75.025344000000018</v>
      </c>
      <c r="BU20" s="5">
        <f t="shared" si="25"/>
        <v>80.935104000000024</v>
      </c>
      <c r="BV20" s="5">
        <f t="shared" si="26"/>
        <v>87.041856000000053</v>
      </c>
      <c r="BW20" s="5">
        <f t="shared" si="27"/>
        <v>227.95161600000006</v>
      </c>
      <c r="BX20" s="5">
        <f t="shared" si="28"/>
        <v>234.05836800000009</v>
      </c>
      <c r="BY20" s="5">
        <f t="shared" si="29"/>
        <v>240.16512000000012</v>
      </c>
      <c r="BZ20" s="5">
        <f t="shared" si="30"/>
        <v>246.07488000000012</v>
      </c>
      <c r="CA20" s="5">
        <f t="shared" si="31"/>
        <v>252.18163200000015</v>
      </c>
      <c r="CB20" s="5">
        <f t="shared" si="32"/>
        <v>258.09139200000016</v>
      </c>
      <c r="CC20" s="5">
        <f t="shared" si="33"/>
        <v>399.19814400000018</v>
      </c>
      <c r="CD20" s="5">
        <f t="shared" si="34"/>
        <v>405.30489600000021</v>
      </c>
      <c r="CE20" s="5">
        <f t="shared" si="35"/>
        <v>411.0176640000002</v>
      </c>
      <c r="CF20" s="5">
        <f t="shared" si="36"/>
        <v>417.12441600000022</v>
      </c>
      <c r="CG20" s="5">
        <f t="shared" si="37"/>
        <v>423.03417600000023</v>
      </c>
      <c r="CH20" s="5">
        <f t="shared" si="38"/>
        <v>429.14092800000026</v>
      </c>
      <c r="CI20" s="5">
        <f t="shared" si="39"/>
        <v>570.05068800000026</v>
      </c>
      <c r="CJ20" s="5">
        <f t="shared" si="40"/>
        <v>576.15744000000029</v>
      </c>
      <c r="CK20" s="5">
        <f t="shared" si="41"/>
        <v>582.26419200000032</v>
      </c>
      <c r="CL20" s="5">
        <f t="shared" si="42"/>
        <v>588.17395200000033</v>
      </c>
      <c r="CM20" s="5">
        <f t="shared" si="43"/>
        <v>594.28070400000036</v>
      </c>
      <c r="CN20" s="5">
        <f t="shared" si="44"/>
        <v>600.19046400000036</v>
      </c>
      <c r="CO20" s="5">
        <f t="shared" si="45"/>
        <v>741.29721600000039</v>
      </c>
      <c r="CP20" s="5">
        <f t="shared" si="46"/>
        <v>741.29721600000039</v>
      </c>
    </row>
    <row r="21" spans="1:94" ht="59.25" customHeight="1">
      <c r="A21" t="s">
        <v>39</v>
      </c>
      <c r="C21">
        <v>1200</v>
      </c>
      <c r="D21" t="s">
        <v>19</v>
      </c>
      <c r="E21">
        <v>18</v>
      </c>
      <c r="F21" s="9">
        <v>22</v>
      </c>
      <c r="G21" s="3">
        <f t="shared" si="5"/>
        <v>3</v>
      </c>
      <c r="H21" s="3">
        <v>0</v>
      </c>
      <c r="I21" s="10">
        <v>0</v>
      </c>
      <c r="J21" s="1">
        <v>75</v>
      </c>
      <c r="K21" s="1">
        <f>J21*2</f>
        <v>150</v>
      </c>
      <c r="L21" s="17">
        <f t="shared" ref="L21" si="90">F21*G21+G21*H21+I21+K21</f>
        <v>216</v>
      </c>
      <c r="M21" s="5"/>
      <c r="N21" s="7">
        <f t="shared" si="6"/>
        <v>0.432</v>
      </c>
      <c r="O21" s="5">
        <f t="shared" si="88"/>
        <v>66</v>
      </c>
      <c r="P21" t="s">
        <v>19</v>
      </c>
      <c r="Q21" s="16">
        <f t="shared" si="7"/>
        <v>0.196992</v>
      </c>
      <c r="R21" s="13">
        <f t="shared" si="8"/>
        <v>6.1067520000000002</v>
      </c>
      <c r="S21" s="13">
        <f t="shared" si="9"/>
        <v>11.819520000000001</v>
      </c>
      <c r="T21" s="13">
        <f t="shared" si="89"/>
        <v>17.926272000000001</v>
      </c>
      <c r="U21" s="13">
        <f t="shared" si="89"/>
        <v>23.836032000000003</v>
      </c>
      <c r="V21" s="13">
        <f t="shared" si="89"/>
        <v>29.942784000000003</v>
      </c>
      <c r="W21" s="14">
        <f>$Q21*W$1+V21+O21</f>
        <v>101.85254399999999</v>
      </c>
      <c r="X21" s="13">
        <f t="shared" si="89"/>
        <v>107.95929599999999</v>
      </c>
      <c r="Y21" s="13">
        <f t="shared" si="89"/>
        <v>114.06604799999999</v>
      </c>
      <c r="Z21" s="13">
        <f t="shared" si="89"/>
        <v>119.975808</v>
      </c>
      <c r="AA21" s="13">
        <f t="shared" si="89"/>
        <v>126.08256</v>
      </c>
      <c r="AB21" s="13">
        <f t="shared" si="89"/>
        <v>131.99232000000001</v>
      </c>
      <c r="AC21" s="14">
        <f>$Q21*AC$1+AB21+O21</f>
        <v>204.09907200000001</v>
      </c>
      <c r="AD21" s="13">
        <f t="shared" si="89"/>
        <v>210.20582400000001</v>
      </c>
      <c r="AE21" s="13">
        <f t="shared" si="89"/>
        <v>215.91859200000002</v>
      </c>
      <c r="AF21" s="13">
        <f t="shared" si="89"/>
        <v>222.02534400000002</v>
      </c>
      <c r="AG21" s="13">
        <f t="shared" si="89"/>
        <v>227.93510400000002</v>
      </c>
      <c r="AH21" s="13">
        <f t="shared" si="89"/>
        <v>234.04185600000002</v>
      </c>
      <c r="AI21" s="14">
        <f>$Q21*AI$1+AH21+O21</f>
        <v>305.95161600000006</v>
      </c>
      <c r="AJ21" s="13">
        <f t="shared" si="89"/>
        <v>312.05836800000009</v>
      </c>
      <c r="AK21" s="13">
        <f t="shared" si="89"/>
        <v>318.16512000000012</v>
      </c>
      <c r="AL21" s="13">
        <f t="shared" si="89"/>
        <v>324.07488000000012</v>
      </c>
      <c r="AM21" s="13">
        <f t="shared" si="89"/>
        <v>330.18163200000015</v>
      </c>
      <c r="AN21" s="13">
        <f t="shared" si="89"/>
        <v>336.09139200000016</v>
      </c>
      <c r="AO21" s="14">
        <f>$Q21*AO$1+AN21+O21</f>
        <v>408.19814400000018</v>
      </c>
      <c r="AP21" s="13">
        <f t="shared" si="89"/>
        <v>414.30489600000021</v>
      </c>
      <c r="AQ21" s="13">
        <f t="shared" si="89"/>
        <v>420.0176640000002</v>
      </c>
      <c r="AR21" s="13">
        <f t="shared" si="89"/>
        <v>426.12441600000022</v>
      </c>
      <c r="AS21" s="13">
        <f t="shared" si="89"/>
        <v>432.03417600000023</v>
      </c>
      <c r="AT21" s="13">
        <f t="shared" si="89"/>
        <v>438.14092800000026</v>
      </c>
      <c r="AU21" s="14">
        <f>$Q21*AU$1+AT21+O21</f>
        <v>510.05068800000026</v>
      </c>
      <c r="AV21" s="13">
        <f t="shared" si="89"/>
        <v>516.15744000000029</v>
      </c>
      <c r="AW21" s="13">
        <f t="shared" si="89"/>
        <v>522.26419200000032</v>
      </c>
      <c r="AX21" s="13">
        <f t="shared" si="89"/>
        <v>528.17395200000033</v>
      </c>
      <c r="AY21" s="13">
        <f t="shared" si="89"/>
        <v>534.28070400000036</v>
      </c>
      <c r="AZ21" s="13">
        <f t="shared" si="89"/>
        <v>540.19046400000036</v>
      </c>
      <c r="BA21" s="14">
        <f>$Q21*BA$1+AZ21+O21</f>
        <v>612.29721600000039</v>
      </c>
      <c r="BB21" s="13">
        <f t="shared" si="89"/>
        <v>612.29721600000039</v>
      </c>
      <c r="BE21" t="s">
        <v>19</v>
      </c>
      <c r="BF21" s="5">
        <f t="shared" si="10"/>
        <v>1.403478171648</v>
      </c>
      <c r="BG21" s="5">
        <f t="shared" si="11"/>
        <v>-204.18047999999999</v>
      </c>
      <c r="BH21" s="5">
        <f t="shared" si="12"/>
        <v>-198.07372799999999</v>
      </c>
      <c r="BI21" s="5">
        <f t="shared" si="13"/>
        <v>-192.16396800000001</v>
      </c>
      <c r="BJ21" s="5">
        <f t="shared" si="14"/>
        <v>-186.05721599999998</v>
      </c>
      <c r="BK21" s="5">
        <f t="shared" si="15"/>
        <v>-114.14745600000001</v>
      </c>
      <c r="BL21" s="5">
        <f t="shared" si="16"/>
        <v>-108.04070400000001</v>
      </c>
      <c r="BM21" s="5">
        <f t="shared" si="17"/>
        <v>-101.93395200000001</v>
      </c>
      <c r="BN21" s="5">
        <f t="shared" si="18"/>
        <v>-96.024191999999999</v>
      </c>
      <c r="BO21" s="5">
        <f t="shared" si="19"/>
        <v>-89.917439999999999</v>
      </c>
      <c r="BP21" s="5">
        <f t="shared" si="20"/>
        <v>-84.007679999999993</v>
      </c>
      <c r="BQ21" s="5">
        <f t="shared" si="21"/>
        <v>-11.900927999999993</v>
      </c>
      <c r="BR21" s="5">
        <f t="shared" si="22"/>
        <v>-5.7941759999999931</v>
      </c>
      <c r="BS21" s="5">
        <f t="shared" si="23"/>
        <v>-8.1407999999981939E-2</v>
      </c>
      <c r="BT21" s="5">
        <f t="shared" si="24"/>
        <v>6.0253440000000182</v>
      </c>
      <c r="BU21" s="5">
        <f t="shared" si="25"/>
        <v>11.935104000000024</v>
      </c>
      <c r="BV21" s="5">
        <f t="shared" si="26"/>
        <v>18.041856000000024</v>
      </c>
      <c r="BW21" s="5">
        <f t="shared" si="27"/>
        <v>89.951616000000058</v>
      </c>
      <c r="BX21" s="5">
        <f t="shared" si="28"/>
        <v>96.058368000000087</v>
      </c>
      <c r="BY21" s="5">
        <f t="shared" si="29"/>
        <v>102.16512000000012</v>
      </c>
      <c r="BZ21" s="5">
        <f t="shared" si="30"/>
        <v>108.07488000000012</v>
      </c>
      <c r="CA21" s="5">
        <f t="shared" si="31"/>
        <v>114.18163200000015</v>
      </c>
      <c r="CB21" s="5">
        <f t="shared" si="32"/>
        <v>120.09139200000016</v>
      </c>
      <c r="CC21" s="5">
        <f t="shared" si="33"/>
        <v>192.19814400000018</v>
      </c>
      <c r="CD21" s="5">
        <f t="shared" si="34"/>
        <v>198.30489600000021</v>
      </c>
      <c r="CE21" s="5">
        <f t="shared" si="35"/>
        <v>204.0176640000002</v>
      </c>
      <c r="CF21" s="5">
        <f t="shared" si="36"/>
        <v>210.12441600000022</v>
      </c>
      <c r="CG21" s="5">
        <f t="shared" si="37"/>
        <v>216.03417600000023</v>
      </c>
      <c r="CH21" s="5">
        <f t="shared" si="38"/>
        <v>222.14092800000026</v>
      </c>
      <c r="CI21" s="5">
        <f t="shared" si="39"/>
        <v>294.05068800000026</v>
      </c>
      <c r="CJ21" s="5">
        <f t="shared" si="40"/>
        <v>300.15744000000029</v>
      </c>
      <c r="CK21" s="5">
        <f t="shared" si="41"/>
        <v>306.26419200000032</v>
      </c>
      <c r="CL21" s="5">
        <f t="shared" si="42"/>
        <v>312.17395200000033</v>
      </c>
      <c r="CM21" s="5">
        <f t="shared" si="43"/>
        <v>318.28070400000036</v>
      </c>
      <c r="CN21" s="5">
        <f t="shared" si="44"/>
        <v>324.19046400000036</v>
      </c>
      <c r="CO21" s="5">
        <f t="shared" si="45"/>
        <v>396.29721600000039</v>
      </c>
      <c r="CP21" s="5">
        <f t="shared" si="46"/>
        <v>396.29721600000039</v>
      </c>
    </row>
  </sheetData>
  <mergeCells count="1">
    <mergeCell ref="F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SL</cp:lastModifiedBy>
  <dcterms:created xsi:type="dcterms:W3CDTF">2016-02-06T13:04:02Z</dcterms:created>
  <dcterms:modified xsi:type="dcterms:W3CDTF">2016-02-08T12:12:36Z</dcterms:modified>
</cp:coreProperties>
</file>