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arlesphiri/Downloads/"/>
    </mc:Choice>
  </mc:AlternateContent>
  <xr:revisionPtr revIDLastSave="0" documentId="13_ncr:1_{D316B133-F55C-F640-92DF-0DDEDC331310}" xr6:coauthVersionLast="45" xr6:coauthVersionMax="45" xr10:uidLastSave="{00000000-0000-0000-0000-000000000000}"/>
  <bookViews>
    <workbookView xWindow="2240" yWindow="2180" windowWidth="23260" windowHeight="12580" tabRatio="500" xr2:uid="{00000000-000D-0000-FFFF-FFFF00000000}"/>
  </bookViews>
  <sheets>
    <sheet name="Payment plan MWK" sheetId="1" r:id="rId1"/>
    <sheet name="Payment Plan USD" sheetId="3" r:id="rId2"/>
    <sheet name="Payment Plan ZAR" sheetId="4" r:id="rId3"/>
    <sheet name="5 MONTHS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4" l="1"/>
  <c r="C8" i="4"/>
  <c r="C7" i="3"/>
  <c r="C8" i="3"/>
  <c r="C8" i="1"/>
  <c r="C7" i="1"/>
  <c r="C6" i="4" l="1"/>
  <c r="C5" i="4"/>
  <c r="C4" i="4"/>
  <c r="C3" i="4"/>
  <c r="C6" i="3"/>
  <c r="C5" i="3"/>
  <c r="C4" i="3"/>
  <c r="C3" i="3"/>
  <c r="C6" i="1"/>
  <c r="C5" i="1"/>
  <c r="C4" i="1"/>
  <c r="C3" i="1"/>
  <c r="M7" i="4" l="1"/>
  <c r="M8" i="4"/>
  <c r="M6" i="4"/>
  <c r="M5" i="4"/>
  <c r="M4" i="4"/>
  <c r="M3" i="4"/>
  <c r="M8" i="3"/>
  <c r="M7" i="3"/>
  <c r="M6" i="3"/>
  <c r="M5" i="3"/>
  <c r="M4" i="3"/>
  <c r="M3" i="3"/>
  <c r="M8" i="1" l="1"/>
  <c r="M7" i="1"/>
  <c r="M6" i="1"/>
  <c r="M5" i="1"/>
  <c r="M4" i="1"/>
  <c r="M3" i="1"/>
  <c r="C3" i="2" l="1"/>
  <c r="C11" i="2" l="1"/>
</calcChain>
</file>

<file path=xl/sharedStrings.xml><?xml version="1.0" encoding="utf-8"?>
<sst xmlns="http://schemas.openxmlformats.org/spreadsheetml/2006/main" count="144" uniqueCount="25">
  <si>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</si>
  <si>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</si>
  <si>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</si>
  <si>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</si>
  <si>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</si>
  <si>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</si>
  <si>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</si>
  <si>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</si>
  <si>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</si>
  <si>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X</t>
  </si>
  <si>
    <t>PAY FROM</t>
  </si>
  <si>
    <t>Marcia Kamanga</t>
  </si>
  <si>
    <t>TOTAL</t>
  </si>
  <si>
    <t xml:space="preserve">GHANA 2019 - INSTALLMENT PLAN SCHEDULE </t>
  </si>
  <si>
    <t>AMOUNT DUE (PER SPECIFIED MONTH)</t>
  </si>
  <si>
    <t>All Payments are due at the end of each specified month</t>
  </si>
  <si>
    <t>MOTL + GTW (QUARTERLY)</t>
  </si>
  <si>
    <t>MOTL + GTW (MONTHLY)</t>
  </si>
  <si>
    <t>MOTL (QUARTERLY)</t>
  </si>
  <si>
    <t>MOTL (MONTHLY)</t>
  </si>
  <si>
    <t>GTW (QUARTERLY)</t>
  </si>
  <si>
    <t>GTW (MONTHLY)</t>
  </si>
  <si>
    <t>EXCHANGE RATE</t>
  </si>
  <si>
    <t xml:space="preserve">GHANA 2020 - INSTALLMENT PLAN SCHEDULE </t>
  </si>
  <si>
    <t>MONTHLY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</si>
</sst>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&quot;$&quot;* #,##0.00_-;\-&quot;$&quot;* #,##0.00_-;_-&quot;$&quot;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4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rgb="FF5B9BD5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4"/>
      <color rgb="FF1F4E7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4" tint="0.39997558519241921"/>
        <bgColor rgb="FF000000"/>
      </patternFill>
    </fill>
  </fills>
  <borders count="1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/>
      <top style="thin">
        <color theme="6"/>
      </top>
      <bottom style="thin">
        <color indexed="64"/>
      </bottom>
      <diagonal/>
    </border>
    <border>
      <left/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indexed="64"/>
      </bottom>
      <diagonal/>
    </border>
    <border>
      <left/>
      <right/>
      <top style="thin">
        <color rgb="FFA5A5A5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0" xfId="0" applyFill="1"/>
    <xf numFmtId="0" fontId="2" fillId="5" borderId="0" xfId="0" applyFont="1" applyFill="1"/>
    <xf numFmtId="0" fontId="0" fillId="5" borderId="0" xfId="0" applyFill="1" applyBorder="1"/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0" borderId="1" xfId="0" applyFont="1" applyBorder="1"/>
    <xf numFmtId="164" fontId="0" fillId="4" borderId="1" xfId="1" applyFont="1" applyFill="1" applyBorder="1" applyAlignment="1">
      <alignment horizontal="right" indent="2"/>
    </xf>
    <xf numFmtId="164" fontId="0" fillId="0" borderId="1" xfId="1" applyFont="1" applyBorder="1" applyAlignment="1">
      <alignment horizontal="right" indent="2"/>
    </xf>
    <xf numFmtId="164" fontId="6" fillId="5" borderId="0" xfId="1" applyFont="1" applyFill="1" applyBorder="1"/>
    <xf numFmtId="164" fontId="0" fillId="5" borderId="0" xfId="1" applyFont="1" applyFill="1"/>
    <xf numFmtId="164" fontId="0" fillId="0" borderId="0" xfId="1" applyFont="1"/>
    <xf numFmtId="164" fontId="4" fillId="3" borderId="1" xfId="1" applyFont="1" applyFill="1" applyBorder="1" applyAlignment="1">
      <alignment horizontal="center" vertical="center" wrapText="1"/>
    </xf>
    <xf numFmtId="0" fontId="10" fillId="0" borderId="0" xfId="0" applyFont="1"/>
    <xf numFmtId="0" fontId="10" fillId="6" borderId="0" xfId="0" applyFont="1" applyFill="1"/>
    <xf numFmtId="0" fontId="12" fillId="0" borderId="0" xfId="0" applyFont="1"/>
    <xf numFmtId="0" fontId="12" fillId="6" borderId="0" xfId="0" applyFont="1" applyFill="1"/>
    <xf numFmtId="43" fontId="10" fillId="0" borderId="8" xfId="0" applyNumberFormat="1" applyFont="1" applyBorder="1" applyAlignment="1">
      <alignment horizontal="right" indent="2"/>
    </xf>
    <xf numFmtId="0" fontId="13" fillId="0" borderId="8" xfId="0" applyFont="1" applyBorder="1" applyAlignment="1">
      <alignment horizontal="center" vertical="center"/>
    </xf>
    <xf numFmtId="0" fontId="10" fillId="0" borderId="7" xfId="0" applyFont="1" applyBorder="1"/>
    <xf numFmtId="0" fontId="12" fillId="7" borderId="0" xfId="0" applyFont="1" applyFill="1"/>
    <xf numFmtId="164" fontId="15" fillId="6" borderId="0" xfId="0" applyNumberFormat="1" applyFont="1" applyFill="1"/>
    <xf numFmtId="164" fontId="10" fillId="6" borderId="0" xfId="0" applyNumberFormat="1" applyFont="1" applyFill="1"/>
    <xf numFmtId="43" fontId="16" fillId="0" borderId="8" xfId="0" applyNumberFormat="1" applyFont="1" applyBorder="1" applyAlignment="1">
      <alignment horizontal="center" vertical="center"/>
    </xf>
    <xf numFmtId="43" fontId="0" fillId="0" borderId="8" xfId="0" applyNumberFormat="1" applyFont="1" applyBorder="1" applyAlignment="1">
      <alignment horizontal="right" indent="2"/>
    </xf>
    <xf numFmtId="0" fontId="17" fillId="0" borderId="8" xfId="0" applyFont="1" applyBorder="1" applyAlignment="1">
      <alignment horizontal="center" vertical="center"/>
    </xf>
    <xf numFmtId="0" fontId="0" fillId="0" borderId="9" xfId="0" applyFont="1" applyBorder="1"/>
    <xf numFmtId="0" fontId="0" fillId="0" borderId="7" xfId="0" applyFont="1" applyBorder="1"/>
    <xf numFmtId="0" fontId="11" fillId="6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18" fillId="8" borderId="8" xfId="0" applyNumberFormat="1" applyFont="1" applyFill="1" applyBorder="1" applyAlignment="1">
      <alignment horizontal="center" vertical="center" wrapText="1"/>
    </xf>
    <xf numFmtId="0" fontId="0" fillId="8" borderId="7" xfId="0" applyFont="1" applyFill="1" applyBorder="1"/>
    <xf numFmtId="43" fontId="0" fillId="8" borderId="8" xfId="0" applyNumberFormat="1" applyFont="1" applyFill="1" applyBorder="1" applyAlignment="1">
      <alignment horizontal="right" indent="2"/>
    </xf>
    <xf numFmtId="0" fontId="17" fillId="8" borderId="8" xfId="0" applyFont="1" applyFill="1" applyBorder="1" applyAlignment="1">
      <alignment horizontal="center" vertical="center"/>
    </xf>
    <xf numFmtId="43" fontId="16" fillId="8" borderId="8" xfId="0" applyNumberFormat="1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mruColors>
      <color rgb="FFF22F91"/>
      <color rgb="FFC02429"/>
      <color rgb="FF780605"/>
      <color rgb="FFFF0007"/>
      <color rgb="FFCD0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P12"/>
  <sheetViews>
    <sheetView showGridLines="0" tabSelected="1" workbookViewId="0">
      <selection activeCell="D12" sqref="D12"/>
    </sheetView>
  </sheetViews>
  <sheetFormatPr baseColWidth="10" defaultRowHeight="16" x14ac:dyDescent="0.2"/>
  <cols>
    <col min="2" max="2" width="24.33203125" bestFit="1" customWidth="1"/>
    <col min="3" max="3" width="18.5" customWidth="1"/>
    <col min="13" max="13" width="19.6640625" bestFit="1" customWidth="1"/>
    <col min="15" max="15" width="19.6640625" bestFit="1" customWidth="1"/>
  </cols>
  <sheetData>
    <row r="1" spans="1:16" ht="34" x14ac:dyDescent="0.2">
      <c r="A1" s="19"/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9"/>
      <c r="O1" s="18"/>
      <c r="P1" s="18"/>
    </row>
    <row r="2" spans="1:16" ht="44" x14ac:dyDescent="0.25">
      <c r="A2" s="21"/>
      <c r="B2" s="39" t="s">
        <v>10</v>
      </c>
      <c r="C2" s="39" t="s">
        <v>24</v>
      </c>
      <c r="D2" s="39" t="s">
        <v>0</v>
      </c>
      <c r="E2" s="39" t="s">
        <v>1</v>
      </c>
      <c r="F2" s="39" t="s">
        <v>2</v>
      </c>
      <c r="G2" s="39" t="s">
        <v>3</v>
      </c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12</v>
      </c>
      <c r="N2" s="21"/>
      <c r="O2" s="20" t="s">
        <v>22</v>
      </c>
      <c r="P2" s="20">
        <v>785</v>
      </c>
    </row>
    <row r="3" spans="1:16" ht="24" x14ac:dyDescent="0.2">
      <c r="A3" s="19"/>
      <c r="B3" s="32" t="s">
        <v>16</v>
      </c>
      <c r="C3" s="29">
        <f>1640/2*P2</f>
        <v>643700</v>
      </c>
      <c r="D3" s="30"/>
      <c r="E3" s="30"/>
      <c r="F3" s="30" t="s">
        <v>9</v>
      </c>
      <c r="G3" s="30"/>
      <c r="H3" s="30" t="s">
        <v>9</v>
      </c>
      <c r="I3" s="31"/>
      <c r="J3" s="30"/>
      <c r="K3" s="30"/>
      <c r="L3" s="30"/>
      <c r="M3" s="28">
        <f>C3*2</f>
        <v>1287400</v>
      </c>
      <c r="N3" s="19"/>
      <c r="O3" s="18"/>
      <c r="P3" s="18"/>
    </row>
    <row r="4" spans="1:16" ht="24" x14ac:dyDescent="0.2">
      <c r="A4" s="19"/>
      <c r="B4" s="40" t="s">
        <v>17</v>
      </c>
      <c r="C4" s="41">
        <f>1640/5*$P$2</f>
        <v>257480</v>
      </c>
      <c r="D4" s="42"/>
      <c r="E4" s="42" t="s">
        <v>9</v>
      </c>
      <c r="F4" s="42" t="s">
        <v>9</v>
      </c>
      <c r="G4" s="42" t="s">
        <v>9</v>
      </c>
      <c r="H4" s="42" t="s">
        <v>9</v>
      </c>
      <c r="I4" s="42" t="s">
        <v>9</v>
      </c>
      <c r="J4" s="42"/>
      <c r="K4" s="42"/>
      <c r="L4" s="42"/>
      <c r="M4" s="43">
        <f>C4*5</f>
        <v>1287400</v>
      </c>
      <c r="N4" s="19"/>
      <c r="O4" s="18"/>
      <c r="P4" s="18"/>
    </row>
    <row r="5" spans="1:16" ht="24" x14ac:dyDescent="0.2">
      <c r="A5" s="19"/>
      <c r="B5" s="32" t="s">
        <v>18</v>
      </c>
      <c r="C5" s="29">
        <f>1410/2*P2</f>
        <v>553425</v>
      </c>
      <c r="D5" s="30"/>
      <c r="E5" s="30" t="s">
        <v>9</v>
      </c>
      <c r="F5" s="30"/>
      <c r="G5" s="30"/>
      <c r="H5" s="30" t="s">
        <v>9</v>
      </c>
      <c r="I5" s="30"/>
      <c r="J5" s="30"/>
      <c r="K5" s="30"/>
      <c r="L5" s="30"/>
      <c r="M5" s="28">
        <f>C5*2</f>
        <v>1106850</v>
      </c>
      <c r="N5" s="19"/>
      <c r="O5" s="18"/>
      <c r="P5" s="18"/>
    </row>
    <row r="6" spans="1:16" ht="24" x14ac:dyDescent="0.2">
      <c r="A6" s="19"/>
      <c r="B6" s="40" t="s">
        <v>19</v>
      </c>
      <c r="C6" s="41">
        <f>1410/5*$P$2</f>
        <v>221370</v>
      </c>
      <c r="D6" s="42"/>
      <c r="E6" s="42" t="s">
        <v>9</v>
      </c>
      <c r="F6" s="42" t="s">
        <v>9</v>
      </c>
      <c r="G6" s="42" t="s">
        <v>9</v>
      </c>
      <c r="H6" s="42" t="s">
        <v>9</v>
      </c>
      <c r="I6" s="42" t="s">
        <v>9</v>
      </c>
      <c r="J6" s="42"/>
      <c r="K6" s="42"/>
      <c r="L6" s="42"/>
      <c r="M6" s="43">
        <f>C6*5</f>
        <v>1106850</v>
      </c>
      <c r="N6" s="19"/>
      <c r="O6" s="18"/>
      <c r="P6" s="18"/>
    </row>
    <row r="7" spans="1:16" ht="24" x14ac:dyDescent="0.2">
      <c r="A7" s="19"/>
      <c r="B7" s="32" t="s">
        <v>20</v>
      </c>
      <c r="C7" s="29">
        <f>1260/2*P2</f>
        <v>494550</v>
      </c>
      <c r="D7" s="30"/>
      <c r="E7" s="30" t="s">
        <v>9</v>
      </c>
      <c r="F7" s="30"/>
      <c r="G7" s="30"/>
      <c r="H7" s="30" t="s">
        <v>9</v>
      </c>
      <c r="I7" s="30"/>
      <c r="J7" s="30"/>
      <c r="K7" s="30"/>
      <c r="L7" s="30"/>
      <c r="M7" s="28">
        <f>C7*2</f>
        <v>989100</v>
      </c>
      <c r="N7" s="19"/>
      <c r="O7" s="18"/>
      <c r="P7" s="18"/>
    </row>
    <row r="8" spans="1:16" ht="24" x14ac:dyDescent="0.2">
      <c r="A8" s="19"/>
      <c r="B8" s="40" t="s">
        <v>21</v>
      </c>
      <c r="C8" s="41">
        <f>1260/5*P2</f>
        <v>197820</v>
      </c>
      <c r="D8" s="42"/>
      <c r="E8" s="42" t="s">
        <v>9</v>
      </c>
      <c r="F8" s="42" t="s">
        <v>9</v>
      </c>
      <c r="G8" s="42" t="s">
        <v>9</v>
      </c>
      <c r="H8" s="42" t="s">
        <v>9</v>
      </c>
      <c r="I8" s="42" t="s">
        <v>9</v>
      </c>
      <c r="J8" s="42"/>
      <c r="K8" s="42"/>
      <c r="L8" s="42"/>
      <c r="M8" s="43">
        <f>C8*5</f>
        <v>989100</v>
      </c>
      <c r="N8" s="19"/>
      <c r="O8" s="18"/>
      <c r="P8" s="18"/>
    </row>
    <row r="9" spans="1:16" ht="24" x14ac:dyDescent="0.2">
      <c r="A9" s="19"/>
      <c r="B9" s="24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19"/>
      <c r="O9" s="18"/>
      <c r="P9" s="18"/>
    </row>
    <row r="10" spans="1:16" ht="21" x14ac:dyDescent="0.25">
      <c r="A10" s="25"/>
      <c r="B10" s="44" t="s">
        <v>15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  <c r="N10" s="19"/>
      <c r="O10" s="18"/>
      <c r="P10" s="18"/>
    </row>
    <row r="11" spans="1:16" ht="19" x14ac:dyDescent="0.25">
      <c r="A11" s="19"/>
      <c r="B11" s="19"/>
      <c r="C11" s="26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8"/>
      <c r="P11" s="18"/>
    </row>
    <row r="12" spans="1:16" x14ac:dyDescent="0.2">
      <c r="A12" s="19"/>
      <c r="B12" s="19"/>
      <c r="C12" s="27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8"/>
      <c r="P12" s="18"/>
    </row>
  </sheetData>
  <mergeCells count="2">
    <mergeCell ref="B1:M1"/>
    <mergeCell ref="B10:M10"/>
  </mergeCells>
  <pageMargins left="0.7" right="0.7" top="0.75" bottom="0.75" header="0.3" footer="0.3"/>
  <pageSetup orientation="landscape" r:id="rId1"/>
  <ignoredErrors>
    <ignoredError sqref="M5:M7 M4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4DF-4EEC-384D-AAF0-AD7BE5FDBCCD}">
  <dimension ref="A1:P12"/>
  <sheetViews>
    <sheetView workbookViewId="0">
      <selection sqref="A1:XFD1048576"/>
    </sheetView>
  </sheetViews>
  <sheetFormatPr baseColWidth="10" defaultRowHeight="16" x14ac:dyDescent="0.2"/>
  <cols>
    <col min="2" max="2" width="24.33203125" bestFit="1" customWidth="1"/>
    <col min="3" max="3" width="18.5" customWidth="1"/>
    <col min="13" max="13" width="19.6640625" bestFit="1" customWidth="1"/>
    <col min="15" max="15" width="19.6640625" bestFit="1" customWidth="1"/>
  </cols>
  <sheetData>
    <row r="1" spans="1:16" ht="34" x14ac:dyDescent="0.2">
      <c r="A1" s="19"/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9"/>
      <c r="O1" s="18"/>
      <c r="P1" s="18"/>
    </row>
    <row r="2" spans="1:16" ht="44" x14ac:dyDescent="0.25">
      <c r="A2" s="21"/>
      <c r="B2" s="39" t="s">
        <v>10</v>
      </c>
      <c r="C2" s="39" t="s">
        <v>24</v>
      </c>
      <c r="D2" s="39" t="s">
        <v>0</v>
      </c>
      <c r="E2" s="39" t="s">
        <v>1</v>
      </c>
      <c r="F2" s="39" t="s">
        <v>2</v>
      </c>
      <c r="G2" s="39" t="s">
        <v>3</v>
      </c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12</v>
      </c>
      <c r="N2" s="21"/>
      <c r="O2" s="20" t="s">
        <v>22</v>
      </c>
      <c r="P2" s="20">
        <v>1</v>
      </c>
    </row>
    <row r="3" spans="1:16" ht="24" x14ac:dyDescent="0.2">
      <c r="A3" s="19"/>
      <c r="B3" s="32" t="s">
        <v>16</v>
      </c>
      <c r="C3" s="29">
        <f>1640/2</f>
        <v>820</v>
      </c>
      <c r="D3" s="30"/>
      <c r="E3" s="30"/>
      <c r="F3" s="30" t="s">
        <v>9</v>
      </c>
      <c r="G3" s="30"/>
      <c r="H3" s="30" t="s">
        <v>9</v>
      </c>
      <c r="I3" s="31"/>
      <c r="J3" s="30"/>
      <c r="K3" s="30"/>
      <c r="L3" s="30"/>
      <c r="M3" s="28">
        <f>C3*2</f>
        <v>1640</v>
      </c>
      <c r="N3" s="19"/>
      <c r="O3" s="18"/>
      <c r="P3" s="18"/>
    </row>
    <row r="4" spans="1:16" ht="24" x14ac:dyDescent="0.2">
      <c r="A4" s="19"/>
      <c r="B4" s="40" t="s">
        <v>17</v>
      </c>
      <c r="C4" s="41">
        <f>1640/5</f>
        <v>328</v>
      </c>
      <c r="D4" s="42"/>
      <c r="E4" s="42" t="s">
        <v>9</v>
      </c>
      <c r="F4" s="42" t="s">
        <v>9</v>
      </c>
      <c r="G4" s="42" t="s">
        <v>9</v>
      </c>
      <c r="H4" s="42" t="s">
        <v>9</v>
      </c>
      <c r="I4" s="42" t="s">
        <v>9</v>
      </c>
      <c r="J4" s="42"/>
      <c r="K4" s="42"/>
      <c r="L4" s="42"/>
      <c r="M4" s="43">
        <f>C4*5</f>
        <v>1640</v>
      </c>
      <c r="N4" s="19"/>
      <c r="O4" s="18"/>
      <c r="P4" s="18"/>
    </row>
    <row r="5" spans="1:16" ht="24" x14ac:dyDescent="0.2">
      <c r="A5" s="19"/>
      <c r="B5" s="32" t="s">
        <v>18</v>
      </c>
      <c r="C5" s="29">
        <f>1410/2</f>
        <v>705</v>
      </c>
      <c r="D5" s="30"/>
      <c r="E5" s="30" t="s">
        <v>9</v>
      </c>
      <c r="F5" s="30"/>
      <c r="G5" s="30"/>
      <c r="H5" s="30" t="s">
        <v>9</v>
      </c>
      <c r="I5" s="30"/>
      <c r="J5" s="30"/>
      <c r="K5" s="30"/>
      <c r="L5" s="30"/>
      <c r="M5" s="28">
        <f>C5*2</f>
        <v>1410</v>
      </c>
      <c r="N5" s="19"/>
      <c r="O5" s="18"/>
      <c r="P5" s="18"/>
    </row>
    <row r="6" spans="1:16" ht="24" x14ac:dyDescent="0.2">
      <c r="A6" s="19"/>
      <c r="B6" s="40" t="s">
        <v>19</v>
      </c>
      <c r="C6" s="41">
        <f>1410/5</f>
        <v>282</v>
      </c>
      <c r="D6" s="42"/>
      <c r="E6" s="42" t="s">
        <v>9</v>
      </c>
      <c r="F6" s="42" t="s">
        <v>9</v>
      </c>
      <c r="G6" s="42" t="s">
        <v>9</v>
      </c>
      <c r="H6" s="42" t="s">
        <v>9</v>
      </c>
      <c r="I6" s="42" t="s">
        <v>9</v>
      </c>
      <c r="J6" s="42"/>
      <c r="K6" s="42"/>
      <c r="L6" s="42"/>
      <c r="M6" s="43">
        <f>C6*5</f>
        <v>1410</v>
      </c>
      <c r="N6" s="19"/>
      <c r="O6" s="18"/>
      <c r="P6" s="18"/>
    </row>
    <row r="7" spans="1:16" ht="24" x14ac:dyDescent="0.2">
      <c r="A7" s="19"/>
      <c r="B7" s="32" t="s">
        <v>20</v>
      </c>
      <c r="C7" s="29">
        <f>1260/2</f>
        <v>630</v>
      </c>
      <c r="D7" s="30"/>
      <c r="E7" s="30" t="s">
        <v>9</v>
      </c>
      <c r="F7" s="30"/>
      <c r="G7" s="30"/>
      <c r="H7" s="30" t="s">
        <v>9</v>
      </c>
      <c r="I7" s="30"/>
      <c r="J7" s="30"/>
      <c r="K7" s="30"/>
      <c r="L7" s="30"/>
      <c r="M7" s="28">
        <f>C7*2</f>
        <v>1260</v>
      </c>
      <c r="N7" s="19"/>
      <c r="O7" s="18"/>
      <c r="P7" s="18"/>
    </row>
    <row r="8" spans="1:16" ht="24" x14ac:dyDescent="0.2">
      <c r="A8" s="19"/>
      <c r="B8" s="40" t="s">
        <v>21</v>
      </c>
      <c r="C8" s="41">
        <f>1260/5</f>
        <v>252</v>
      </c>
      <c r="D8" s="42"/>
      <c r="E8" s="42" t="s">
        <v>9</v>
      </c>
      <c r="F8" s="42" t="s">
        <v>9</v>
      </c>
      <c r="G8" s="42" t="s">
        <v>9</v>
      </c>
      <c r="H8" s="42" t="s">
        <v>9</v>
      </c>
      <c r="I8" s="42" t="s">
        <v>9</v>
      </c>
      <c r="J8" s="42"/>
      <c r="K8" s="42"/>
      <c r="L8" s="42"/>
      <c r="M8" s="43">
        <f>C8*5</f>
        <v>1260</v>
      </c>
      <c r="N8" s="19"/>
      <c r="O8" s="18"/>
      <c r="P8" s="18"/>
    </row>
    <row r="9" spans="1:16" ht="24" x14ac:dyDescent="0.2">
      <c r="A9" s="19"/>
      <c r="B9" s="24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19"/>
      <c r="O9" s="18"/>
      <c r="P9" s="18"/>
    </row>
    <row r="10" spans="1:16" ht="21" x14ac:dyDescent="0.25">
      <c r="A10" s="25"/>
      <c r="B10" s="44" t="s">
        <v>15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  <c r="N10" s="19"/>
      <c r="O10" s="18"/>
      <c r="P10" s="18"/>
    </row>
    <row r="11" spans="1:16" ht="19" x14ac:dyDescent="0.25">
      <c r="A11" s="19"/>
      <c r="B11" s="19"/>
      <c r="C11" s="26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8"/>
      <c r="P11" s="18"/>
    </row>
    <row r="12" spans="1:16" x14ac:dyDescent="0.2">
      <c r="A12" s="19"/>
      <c r="B12" s="19"/>
      <c r="C12" s="27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8"/>
      <c r="P12" s="18"/>
    </row>
  </sheetData>
  <mergeCells count="2">
    <mergeCell ref="B1:M1"/>
    <mergeCell ref="B10:M10"/>
  </mergeCells>
  <pageMargins left="0.7" right="0.7" top="0.75" bottom="0.75" header="0.3" footer="0.3"/>
  <ignoredErrors>
    <ignoredError sqref="M5:M7 M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9AD-D150-F949-B4D0-2A174FA763DA}">
  <dimension ref="A1:P12"/>
  <sheetViews>
    <sheetView workbookViewId="0">
      <selection activeCell="F12" sqref="F12"/>
    </sheetView>
  </sheetViews>
  <sheetFormatPr baseColWidth="10" defaultRowHeight="16" x14ac:dyDescent="0.2"/>
  <cols>
    <col min="2" max="2" width="24.33203125" bestFit="1" customWidth="1"/>
    <col min="3" max="3" width="18.5" customWidth="1"/>
    <col min="13" max="13" width="19.6640625" bestFit="1" customWidth="1"/>
    <col min="15" max="15" width="19.6640625" bestFit="1" customWidth="1"/>
  </cols>
  <sheetData>
    <row r="1" spans="1:16" ht="34" x14ac:dyDescent="0.2">
      <c r="A1" s="19"/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9"/>
      <c r="O1" s="18"/>
      <c r="P1" s="18"/>
    </row>
    <row r="2" spans="1:16" ht="44" x14ac:dyDescent="0.25">
      <c r="A2" s="21"/>
      <c r="B2" s="39" t="s">
        <v>10</v>
      </c>
      <c r="C2" s="39" t="s">
        <v>24</v>
      </c>
      <c r="D2" s="39" t="s">
        <v>0</v>
      </c>
      <c r="E2" s="39" t="s">
        <v>1</v>
      </c>
      <c r="F2" s="39" t="s">
        <v>2</v>
      </c>
      <c r="G2" s="39" t="s">
        <v>3</v>
      </c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12</v>
      </c>
      <c r="N2" s="21"/>
      <c r="O2" s="20" t="s">
        <v>22</v>
      </c>
      <c r="P2" s="20">
        <v>15</v>
      </c>
    </row>
    <row r="3" spans="1:16" ht="24" x14ac:dyDescent="0.2">
      <c r="A3" s="19"/>
      <c r="B3" s="32" t="s">
        <v>16</v>
      </c>
      <c r="C3" s="29">
        <f>1640*P2/2</f>
        <v>12300</v>
      </c>
      <c r="D3" s="30"/>
      <c r="E3" s="30"/>
      <c r="F3" s="30" t="s">
        <v>9</v>
      </c>
      <c r="G3" s="30"/>
      <c r="H3" s="30" t="s">
        <v>9</v>
      </c>
      <c r="I3" s="31"/>
      <c r="J3" s="30"/>
      <c r="K3" s="30"/>
      <c r="L3" s="30"/>
      <c r="M3" s="28">
        <f>C3*2</f>
        <v>24600</v>
      </c>
      <c r="N3" s="19"/>
      <c r="O3" s="18"/>
      <c r="P3" s="18"/>
    </row>
    <row r="4" spans="1:16" ht="24" x14ac:dyDescent="0.2">
      <c r="A4" s="19"/>
      <c r="B4" s="40" t="s">
        <v>17</v>
      </c>
      <c r="C4" s="41">
        <f>1640*P2/5</f>
        <v>4920</v>
      </c>
      <c r="D4" s="42"/>
      <c r="E4" s="42" t="s">
        <v>9</v>
      </c>
      <c r="F4" s="42" t="s">
        <v>9</v>
      </c>
      <c r="G4" s="42" t="s">
        <v>9</v>
      </c>
      <c r="H4" s="42" t="s">
        <v>9</v>
      </c>
      <c r="I4" s="42" t="s">
        <v>9</v>
      </c>
      <c r="J4" s="42"/>
      <c r="K4" s="42"/>
      <c r="L4" s="42"/>
      <c r="M4" s="43">
        <f>C4*5</f>
        <v>24600</v>
      </c>
      <c r="N4" s="19"/>
      <c r="O4" s="18"/>
      <c r="P4" s="18"/>
    </row>
    <row r="5" spans="1:16" ht="24" x14ac:dyDescent="0.2">
      <c r="A5" s="19"/>
      <c r="B5" s="32" t="s">
        <v>18</v>
      </c>
      <c r="C5" s="29">
        <f>1410*P2/2</f>
        <v>10575</v>
      </c>
      <c r="D5" s="30"/>
      <c r="E5" s="30" t="s">
        <v>9</v>
      </c>
      <c r="F5" s="30"/>
      <c r="G5" s="30"/>
      <c r="H5" s="30" t="s">
        <v>9</v>
      </c>
      <c r="I5" s="30"/>
      <c r="J5" s="30"/>
      <c r="K5" s="30"/>
      <c r="L5" s="30"/>
      <c r="M5" s="28">
        <f>C5*2</f>
        <v>21150</v>
      </c>
      <c r="N5" s="19"/>
      <c r="O5" s="18"/>
      <c r="P5" s="18"/>
    </row>
    <row r="6" spans="1:16" ht="24" x14ac:dyDescent="0.2">
      <c r="A6" s="19"/>
      <c r="B6" s="40" t="s">
        <v>19</v>
      </c>
      <c r="C6" s="41">
        <f>1410*P2/5</f>
        <v>4230</v>
      </c>
      <c r="D6" s="42"/>
      <c r="E6" s="42" t="s">
        <v>9</v>
      </c>
      <c r="F6" s="42" t="s">
        <v>9</v>
      </c>
      <c r="G6" s="42" t="s">
        <v>9</v>
      </c>
      <c r="H6" s="42" t="s">
        <v>9</v>
      </c>
      <c r="I6" s="42" t="s">
        <v>9</v>
      </c>
      <c r="J6" s="42"/>
      <c r="K6" s="42"/>
      <c r="L6" s="42"/>
      <c r="M6" s="43">
        <f>C6*5</f>
        <v>21150</v>
      </c>
      <c r="N6" s="19"/>
      <c r="O6" s="18"/>
      <c r="P6" s="18"/>
    </row>
    <row r="7" spans="1:16" ht="24" x14ac:dyDescent="0.2">
      <c r="A7" s="19"/>
      <c r="B7" s="32" t="s">
        <v>20</v>
      </c>
      <c r="C7" s="29">
        <f>1260*P2/2</f>
        <v>9450</v>
      </c>
      <c r="D7" s="30"/>
      <c r="E7" s="30" t="s">
        <v>9</v>
      </c>
      <c r="F7" s="30"/>
      <c r="G7" s="30"/>
      <c r="H7" s="30" t="s">
        <v>9</v>
      </c>
      <c r="I7" s="30"/>
      <c r="J7" s="30"/>
      <c r="K7" s="30"/>
      <c r="L7" s="30"/>
      <c r="M7" s="28">
        <f>C7*2</f>
        <v>18900</v>
      </c>
      <c r="N7" s="19"/>
      <c r="O7" s="18"/>
      <c r="P7" s="18"/>
    </row>
    <row r="8" spans="1:16" ht="24" x14ac:dyDescent="0.2">
      <c r="A8" s="19"/>
      <c r="B8" s="40" t="s">
        <v>21</v>
      </c>
      <c r="C8" s="41">
        <f>1260*P2/5</f>
        <v>3780</v>
      </c>
      <c r="D8" s="42"/>
      <c r="E8" s="42" t="s">
        <v>9</v>
      </c>
      <c r="F8" s="42" t="s">
        <v>9</v>
      </c>
      <c r="G8" s="42" t="s">
        <v>9</v>
      </c>
      <c r="H8" s="42" t="s">
        <v>9</v>
      </c>
      <c r="I8" s="42" t="s">
        <v>9</v>
      </c>
      <c r="J8" s="42"/>
      <c r="K8" s="42"/>
      <c r="L8" s="42"/>
      <c r="M8" s="43">
        <f>C8*5</f>
        <v>18900</v>
      </c>
      <c r="N8" s="19"/>
      <c r="O8" s="18"/>
      <c r="P8" s="18"/>
    </row>
    <row r="9" spans="1:16" ht="24" x14ac:dyDescent="0.2">
      <c r="A9" s="19"/>
      <c r="B9" s="24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19"/>
      <c r="O9" s="18"/>
      <c r="P9" s="18"/>
    </row>
    <row r="10" spans="1:16" ht="21" x14ac:dyDescent="0.25">
      <c r="A10" s="25"/>
      <c r="B10" s="44" t="s">
        <v>15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6"/>
      <c r="N10" s="19"/>
      <c r="O10" s="18"/>
      <c r="P10" s="18"/>
    </row>
    <row r="11" spans="1:16" ht="19" x14ac:dyDescent="0.25">
      <c r="A11" s="19"/>
      <c r="B11" s="19"/>
      <c r="C11" s="26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8"/>
      <c r="P11" s="18"/>
    </row>
    <row r="12" spans="1:16" x14ac:dyDescent="0.2">
      <c r="A12" s="19"/>
      <c r="B12" s="19"/>
      <c r="C12" s="27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8"/>
      <c r="P12" s="18"/>
    </row>
  </sheetData>
  <mergeCells count="2">
    <mergeCell ref="B1:M1"/>
    <mergeCell ref="B10:M10"/>
  </mergeCells>
  <pageMargins left="0.7" right="0.7" top="0.75" bottom="0.75" header="0.3" footer="0.3"/>
  <ignoredErrors>
    <ignoredError sqref="M4:M5 M6:M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818F-4E92-4DA2-B88A-CAF3300A569E}">
  <dimension ref="A1:M12"/>
  <sheetViews>
    <sheetView topLeftCell="A2" workbookViewId="0">
      <selection activeCell="C4" sqref="C4"/>
    </sheetView>
  </sheetViews>
  <sheetFormatPr baseColWidth="10" defaultColWidth="11" defaultRowHeight="16" x14ac:dyDescent="0.2"/>
  <cols>
    <col min="1" max="1" width="1.33203125" customWidth="1"/>
    <col min="2" max="2" width="24.5" customWidth="1"/>
    <col min="3" max="3" width="28" style="16" customWidth="1"/>
    <col min="4" max="11" width="6" customWidth="1"/>
    <col min="12" max="12" width="21.1640625" customWidth="1"/>
    <col min="13" max="13" width="1.33203125" customWidth="1"/>
  </cols>
  <sheetData>
    <row r="1" spans="1:13" ht="46" customHeight="1" x14ac:dyDescent="0.2">
      <c r="A1" s="6"/>
      <c r="B1" s="34" t="s">
        <v>13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6"/>
    </row>
    <row r="2" spans="1:13" s="1" customFormat="1" ht="54.75" customHeight="1" x14ac:dyDescent="0.25">
      <c r="A2" s="7"/>
      <c r="B2" s="3" t="s">
        <v>10</v>
      </c>
      <c r="C2" s="17" t="s">
        <v>14</v>
      </c>
      <c r="D2" s="3" t="s">
        <v>0</v>
      </c>
      <c r="E2" s="4" t="s">
        <v>1</v>
      </c>
      <c r="F2" s="3" t="s">
        <v>2</v>
      </c>
      <c r="G2" s="4" t="s">
        <v>3</v>
      </c>
      <c r="H2" s="3" t="s">
        <v>4</v>
      </c>
      <c r="I2" s="4" t="s">
        <v>5</v>
      </c>
      <c r="J2" s="3" t="s">
        <v>6</v>
      </c>
      <c r="K2" s="4" t="s">
        <v>7</v>
      </c>
      <c r="L2" s="3">
        <v>6</v>
      </c>
      <c r="M2" s="7"/>
    </row>
    <row r="3" spans="1:13" ht="36" customHeight="1" x14ac:dyDescent="0.2">
      <c r="A3" s="6"/>
      <c r="B3" s="11" t="s">
        <v>11</v>
      </c>
      <c r="C3" s="13">
        <f>1590/5</f>
        <v>318</v>
      </c>
      <c r="D3" s="9"/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/>
      <c r="K3" s="9"/>
      <c r="L3" s="9"/>
      <c r="M3" s="6"/>
    </row>
    <row r="4" spans="1:13" ht="36" customHeight="1" x14ac:dyDescent="0.2">
      <c r="A4" s="6"/>
      <c r="B4" s="5"/>
      <c r="C4" s="12"/>
      <c r="D4" s="10"/>
      <c r="E4" s="10"/>
      <c r="F4" s="10"/>
      <c r="G4" s="10"/>
      <c r="H4" s="10"/>
      <c r="I4" s="10"/>
      <c r="J4" s="10"/>
      <c r="K4" s="10"/>
      <c r="L4" s="10"/>
      <c r="M4" s="6"/>
    </row>
    <row r="5" spans="1:13" ht="36" customHeight="1" x14ac:dyDescent="0.2">
      <c r="A5" s="6"/>
      <c r="B5" s="2"/>
      <c r="C5" s="13"/>
      <c r="D5" s="9"/>
      <c r="E5" s="9"/>
      <c r="F5" s="9"/>
      <c r="G5" s="9"/>
      <c r="H5" s="9"/>
      <c r="I5" s="9"/>
      <c r="J5" s="9"/>
      <c r="K5" s="9"/>
      <c r="L5" s="9"/>
      <c r="M5" s="6"/>
    </row>
    <row r="6" spans="1:13" ht="36" customHeight="1" x14ac:dyDescent="0.2">
      <c r="A6" s="6"/>
      <c r="B6" s="5"/>
      <c r="C6" s="12"/>
      <c r="D6" s="10"/>
      <c r="E6" s="10"/>
      <c r="F6" s="10"/>
      <c r="G6" s="10"/>
      <c r="H6" s="10"/>
      <c r="I6" s="10"/>
      <c r="J6" s="10"/>
      <c r="K6" s="10"/>
      <c r="L6" s="10"/>
      <c r="M6" s="6"/>
    </row>
    <row r="7" spans="1:13" ht="36" customHeight="1" x14ac:dyDescent="0.2">
      <c r="A7" s="6"/>
      <c r="B7" s="2"/>
      <c r="C7" s="13"/>
      <c r="D7" s="9"/>
      <c r="E7" s="9"/>
      <c r="F7" s="9"/>
      <c r="G7" s="9"/>
      <c r="H7" s="9"/>
      <c r="I7" s="9"/>
      <c r="J7" s="9"/>
      <c r="K7" s="9"/>
      <c r="L7" s="9"/>
      <c r="M7" s="6"/>
    </row>
    <row r="8" spans="1:13" ht="36" customHeight="1" x14ac:dyDescent="0.2">
      <c r="A8" s="6"/>
      <c r="B8" s="5"/>
      <c r="C8" s="12"/>
      <c r="D8" s="10"/>
      <c r="E8" s="10"/>
      <c r="F8" s="10"/>
      <c r="G8" s="10"/>
      <c r="H8" s="10"/>
      <c r="I8" s="10"/>
      <c r="J8" s="10"/>
      <c r="K8" s="10"/>
      <c r="L8" s="10"/>
      <c r="M8" s="6"/>
    </row>
    <row r="9" spans="1:13" ht="36" customHeight="1" x14ac:dyDescent="0.2">
      <c r="A9" s="6"/>
      <c r="B9" s="2"/>
      <c r="C9" s="13"/>
      <c r="D9" s="9"/>
      <c r="E9" s="9"/>
      <c r="F9" s="9"/>
      <c r="G9" s="9"/>
      <c r="H9" s="9"/>
      <c r="I9" s="9"/>
      <c r="J9" s="9"/>
      <c r="K9" s="9"/>
      <c r="L9" s="9"/>
      <c r="M9" s="6"/>
    </row>
    <row r="10" spans="1:13" ht="20.25" customHeight="1" x14ac:dyDescent="0.2">
      <c r="A10" s="36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  <c r="M10" s="6"/>
    </row>
    <row r="11" spans="1:13" ht="19" x14ac:dyDescent="0.25">
      <c r="A11" s="6"/>
      <c r="B11" s="8"/>
      <c r="C11" s="14">
        <f>SUM(C3:C9)</f>
        <v>318</v>
      </c>
      <c r="D11" s="8"/>
      <c r="E11" s="8"/>
      <c r="F11" s="8"/>
      <c r="G11" s="8"/>
      <c r="H11" s="8"/>
      <c r="I11" s="8"/>
      <c r="J11" s="8"/>
      <c r="K11" s="8"/>
      <c r="L11" s="8"/>
      <c r="M11" s="6"/>
    </row>
    <row r="12" spans="1:13" x14ac:dyDescent="0.2">
      <c r="A12" s="6"/>
      <c r="B12" s="6"/>
      <c r="C12" s="15"/>
      <c r="D12" s="6"/>
      <c r="E12" s="6"/>
      <c r="F12" s="6"/>
      <c r="G12" s="6"/>
      <c r="H12" s="6"/>
      <c r="I12" s="6"/>
      <c r="J12" s="6"/>
      <c r="K12" s="6"/>
      <c r="L12" s="6"/>
    </row>
  </sheetData>
  <mergeCells count="2">
    <mergeCell ref="B1:L1"/>
    <mergeCell ref="A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plan MWK</vt:lpstr>
      <vt:lpstr>Payment Plan USD</vt:lpstr>
      <vt:lpstr>Payment Plan ZAR</vt:lpstr>
      <vt:lpstr>5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2017-06-23T03:53:01Z</cp:lastPrinted>
  <dcterms:created xsi:type="dcterms:W3CDTF">2016-04-25T07:50:32Z</dcterms:created>
  <dcterms:modified xsi:type="dcterms:W3CDTF">2020-02-12T20:29:06Z</dcterms:modified>
</cp:coreProperties>
</file>