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# Courses\## 大四\SU23\CHI论文写作准备\Results\实验数据\raw_data\"/>
    </mc:Choice>
  </mc:AlternateContent>
  <xr:revisionPtr revIDLastSave="0" documentId="13_ncr:1_{E1BB5A14-0DE4-47BF-A649-5ABB263E481D}" xr6:coauthVersionLast="47" xr6:coauthVersionMax="47" xr10:uidLastSave="{00000000-0000-0000-0000-000000000000}"/>
  <bookViews>
    <workbookView minimized="1" xWindow="2595" yWindow="2595" windowWidth="21600" windowHeight="11280" xr2:uid="{00000000-000D-0000-FFFF-FFFF00000000}"/>
  </bookViews>
  <sheets>
    <sheet name="0194" sheetId="2" r:id="rId1"/>
  </sheets>
  <definedNames>
    <definedName name="_xlnm._FilterDatabase" localSheetId="0" hidden="1">'0194'!$C$1:$C$49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4" i="2" l="1"/>
  <c r="S5" i="2"/>
  <c r="S6" i="2"/>
  <c r="S7" i="2"/>
  <c r="S8" i="2"/>
  <c r="Z5" i="2" s="1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3" i="2"/>
  <c r="Y5" i="2" s="1"/>
  <c r="R31" i="2"/>
  <c r="R33" i="2"/>
  <c r="Q33" i="2"/>
  <c r="Q34" i="2"/>
  <c r="Q35" i="2"/>
  <c r="Q36" i="2"/>
  <c r="Q37" i="2"/>
  <c r="R37" i="2" s="1"/>
  <c r="Q38" i="2"/>
  <c r="Q39" i="2"/>
  <c r="R39" i="2" s="1"/>
  <c r="Q40" i="2"/>
  <c r="Q41" i="2"/>
  <c r="Q42" i="2"/>
  <c r="R42" i="2" s="1"/>
  <c r="Q43" i="2"/>
  <c r="P33" i="2"/>
  <c r="P34" i="2"/>
  <c r="R34" i="2" s="1"/>
  <c r="P35" i="2"/>
  <c r="R35" i="2" s="1"/>
  <c r="P36" i="2"/>
  <c r="R36" i="2" s="1"/>
  <c r="P37" i="2"/>
  <c r="P38" i="2"/>
  <c r="R38" i="2" s="1"/>
  <c r="P39" i="2"/>
  <c r="P40" i="2"/>
  <c r="R40" i="2" s="1"/>
  <c r="P41" i="2"/>
  <c r="R41" i="2" s="1"/>
  <c r="P42" i="2"/>
  <c r="P43" i="2"/>
  <c r="R43" i="2" s="1"/>
  <c r="X5" i="2" l="1"/>
  <c r="P32" i="2"/>
  <c r="R32" i="2" s="1"/>
  <c r="Q32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44" i="2"/>
  <c r="R44" i="2" s="1"/>
  <c r="Q45" i="2"/>
  <c r="R45" i="2" s="1"/>
  <c r="Q46" i="2"/>
  <c r="R46" i="2" s="1"/>
  <c r="Q47" i="2"/>
  <c r="Q48" i="2"/>
  <c r="Q49" i="2"/>
  <c r="Q3" i="2"/>
  <c r="P3" i="2"/>
  <c r="P4" i="2"/>
  <c r="P5" i="2"/>
  <c r="P6" i="2"/>
  <c r="P7" i="2"/>
  <c r="P8" i="2"/>
  <c r="P9" i="2"/>
  <c r="R9" i="2" s="1"/>
  <c r="P10" i="2"/>
  <c r="R10" i="2" s="1"/>
  <c r="P11" i="2"/>
  <c r="P12" i="2"/>
  <c r="R12" i="2" s="1"/>
  <c r="P13" i="2"/>
  <c r="R13" i="2" s="1"/>
  <c r="P14" i="2"/>
  <c r="R14" i="2" s="1"/>
  <c r="P15" i="2"/>
  <c r="R15" i="2" s="1"/>
  <c r="P16" i="2"/>
  <c r="P17" i="2"/>
  <c r="P18" i="2"/>
  <c r="R18" i="2" s="1"/>
  <c r="P19" i="2"/>
  <c r="P20" i="2"/>
  <c r="P21" i="2"/>
  <c r="R21" i="2" s="1"/>
  <c r="P22" i="2"/>
  <c r="R22" i="2" s="1"/>
  <c r="P23" i="2"/>
  <c r="P24" i="2"/>
  <c r="R24" i="2" s="1"/>
  <c r="P25" i="2"/>
  <c r="R25" i="2" s="1"/>
  <c r="P26" i="2"/>
  <c r="R26" i="2" s="1"/>
  <c r="P27" i="2"/>
  <c r="R27" i="2" s="1"/>
  <c r="P28" i="2"/>
  <c r="P29" i="2"/>
  <c r="P30" i="2"/>
  <c r="R30" i="2" s="1"/>
  <c r="R20" i="2" l="1"/>
  <c r="R7" i="2"/>
  <c r="R17" i="2"/>
  <c r="R16" i="2"/>
  <c r="Z3" i="2"/>
  <c r="R4" i="2"/>
  <c r="R8" i="2"/>
  <c r="R6" i="2"/>
  <c r="Y3" i="2"/>
  <c r="R5" i="2"/>
  <c r="Z4" i="2"/>
  <c r="Y4" i="2"/>
  <c r="R3" i="2"/>
  <c r="X3" i="2"/>
  <c r="X6" i="2" s="1"/>
  <c r="R29" i="2"/>
  <c r="R28" i="2"/>
  <c r="X4" i="2"/>
  <c r="R19" i="2"/>
  <c r="R23" i="2"/>
  <c r="R11" i="2"/>
  <c r="Y6" i="2" l="1"/>
  <c r="Z6" i="2"/>
</calcChain>
</file>

<file path=xl/sharedStrings.xml><?xml version="1.0" encoding="utf-8"?>
<sst xmlns="http://schemas.openxmlformats.org/spreadsheetml/2006/main" count="186" uniqueCount="103">
  <si>
    <t>你的姓名</t>
  </si>
  <si>
    <t>提交人</t>
  </si>
  <si>
    <t>你使用的平视显示器类型</t>
  </si>
  <si>
    <t>在实验过程中你是否看到人的存在</t>
  </si>
  <si>
    <t>在实验过程中你是否看到了车的存在</t>
  </si>
  <si>
    <t>从对面向己方靠近的车辆类型是</t>
  </si>
  <si>
    <t>在实验中有几根车道</t>
  </si>
  <si>
    <t>实验中，右侧建筑的高度是否大于左侧建筑</t>
  </si>
  <si>
    <t>你报的第2个数是什么</t>
  </si>
  <si>
    <t>道路左侧有多少静止车辆</t>
  </si>
  <si>
    <t>道路中是否存在交通信号灯</t>
  </si>
  <si>
    <t>道路中是否存在人行横道</t>
  </si>
  <si>
    <t>手动评价</t>
  </si>
  <si>
    <t>评分</t>
  </si>
  <si>
    <t>该风险主要来源于（没有风险填无即可）</t>
  </si>
  <si>
    <t>标答</t>
  </si>
  <si>
    <t>是</t>
  </si>
  <si>
    <t>卡车</t>
  </si>
  <si>
    <t>1</t>
  </si>
  <si>
    <t>1-4</t>
  </si>
  <si>
    <t>否</t>
  </si>
  <si>
    <t>左边两个 右边有人在关车门 右边有行走的人 左边的人是静止的</t>
  </si>
  <si>
    <t>周儒</t>
  </si>
  <si>
    <t>不使用</t>
  </si>
  <si>
    <t>0.5</t>
  </si>
  <si>
    <t>卡车 路人</t>
  </si>
  <si>
    <t>徐杨丽</t>
  </si>
  <si>
    <t>双风险平视显示器</t>
  </si>
  <si>
    <t>0</t>
  </si>
  <si>
    <t>行人</t>
  </si>
  <si>
    <t>陈紫甜</t>
  </si>
  <si>
    <t>田锐抒</t>
  </si>
  <si>
    <t>单风险平视显示器</t>
  </si>
  <si>
    <t>无</t>
  </si>
  <si>
    <t>金亚霏</t>
  </si>
  <si>
    <t>高帅</t>
  </si>
  <si>
    <t>人</t>
  </si>
  <si>
    <t>刘佳</t>
  </si>
  <si>
    <t>路边停靠车辆，下车的人，过马路的人</t>
  </si>
  <si>
    <t>周佳</t>
  </si>
  <si>
    <t>右侧开车门的人</t>
  </si>
  <si>
    <t>段景辉</t>
  </si>
  <si>
    <t>刘伟</t>
  </si>
  <si>
    <t>王嘉</t>
  </si>
  <si>
    <t>左侧车辆汇入，道路较窄</t>
  </si>
  <si>
    <t>魏瑜均</t>
  </si>
  <si>
    <t>人过马路</t>
  </si>
  <si>
    <t>宫宇航</t>
  </si>
  <si>
    <t>会车的卡车，车道旁刚下车的行人</t>
  </si>
  <si>
    <t>黄惠铭</t>
  </si>
  <si>
    <t>右边🚗主开门，对面车辆向我们走来</t>
  </si>
  <si>
    <t>何嘉好</t>
  </si>
  <si>
    <t>达吾列提别克</t>
  </si>
  <si>
    <t>有行人，且马上会车</t>
  </si>
  <si>
    <t>郝思嘉</t>
  </si>
  <si>
    <t>卡车的通过</t>
  </si>
  <si>
    <t>张煜婷</t>
  </si>
  <si>
    <t>对方车双向灯，路上有行人</t>
  </si>
  <si>
    <t>杜力</t>
  </si>
  <si>
    <t>邓子昊</t>
  </si>
  <si>
    <t>薛嘉涵</t>
  </si>
  <si>
    <t>对方来车且路旁有人上车</t>
  </si>
  <si>
    <t>陈昕冉</t>
  </si>
  <si>
    <t>右侧路人可能突然探头</t>
  </si>
  <si>
    <t>黄梦怡</t>
  </si>
  <si>
    <t>蒋笑阳</t>
  </si>
  <si>
    <t>行人与卡车阻挡视线</t>
  </si>
  <si>
    <t>姜昕彤</t>
  </si>
  <si>
    <t>比较挤，路口</t>
  </si>
  <si>
    <t>王程业</t>
  </si>
  <si>
    <t>卡车变道</t>
  </si>
  <si>
    <t>徐盛南</t>
  </si>
  <si>
    <t>徐宇凡</t>
  </si>
  <si>
    <t>有行人下车</t>
  </si>
  <si>
    <t>于紫琪</t>
  </si>
  <si>
    <t>前方车辆和行人</t>
  </si>
  <si>
    <t>标答</t>
    <phoneticPr fontId="1" type="noConversion"/>
  </si>
  <si>
    <t>人</t>
    <phoneticPr fontId="1" type="noConversion"/>
  </si>
  <si>
    <t>车</t>
    <phoneticPr fontId="1" type="noConversion"/>
  </si>
  <si>
    <t>潜在</t>
    <phoneticPr fontId="1" type="noConversion"/>
  </si>
  <si>
    <t>侯建华</t>
  </si>
  <si>
    <t>胡钰婕</t>
  </si>
  <si>
    <t>窄路会车</t>
  </si>
  <si>
    <t>周禾嘉</t>
  </si>
  <si>
    <t>有迎面而来的车还有行人</t>
  </si>
  <si>
    <t>王子宸</t>
  </si>
  <si>
    <t>右侧有人下车</t>
  </si>
  <si>
    <t>朱一铭</t>
  </si>
  <si>
    <t>对向行驶的卡车和右侧的行人</t>
  </si>
  <si>
    <t>楼瀚予</t>
  </si>
  <si>
    <t>右边有行人，对面有大车</t>
  </si>
  <si>
    <t>刘鹤璐</t>
  </si>
  <si>
    <t>前方车开门，右侧有行人</t>
  </si>
  <si>
    <t>汪靖姗</t>
  </si>
  <si>
    <t>与大车会车</t>
  </si>
  <si>
    <t>吴易轩</t>
  </si>
  <si>
    <t>迎面来的卡车和旁边的行人</t>
  </si>
  <si>
    <t>郭姝含</t>
  </si>
  <si>
    <t>熊文逸</t>
  </si>
  <si>
    <t>无hud</t>
    <phoneticPr fontId="1" type="noConversion"/>
  </si>
  <si>
    <t>单hud</t>
    <phoneticPr fontId="1" type="noConversion"/>
  </si>
  <si>
    <t>双hud</t>
    <phoneticPr fontId="1" type="noConversion"/>
  </si>
  <si>
    <t>除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</si>
</sst>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 applyNumberFormat="0" applyFont="0" applyFill="0" applyBorder="0" applyProtection="0"/>
  </cellStyleXfs>
  <cellXfs count="11">
    <xf numFmtId="0" fontId="0" fillId="0" borderId="0" xfId="0" applyAlignment="1">
      <alignment vertical="center"/>
    </xf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0" xfId="0" applyFill="1" applyAlignment="1">
      <alignment vertical="center"/>
    </xf>
    <xf numFmtId="0" fontId="0" fillId="4" borderId="1" xfId="0" applyFill="1" applyBorder="1"/>
    <xf numFmtId="0" fontId="0" fillId="5" borderId="0" xfId="0" applyFill="1" applyAlignment="1">
      <alignment vertical="center"/>
    </xf>
    <xf numFmtId="0" fontId="0" fillId="5" borderId="1" xfId="0" applyFill="1" applyBorder="1"/>
    <xf numFmtId="0" fontId="0" fillId="0" borderId="0" xfId="0" applyFill="1" applyAlignment="1">
      <alignment vertical="center"/>
    </xf>
    <xf numFmtId="0" fontId="0" fillId="0" borderId="1" xfId="0" applyFill="1" applyBorder="1"/>
    <xf numFmtId="0" fontId="0" fillId="6" borderId="0" xfId="0" applyFill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9"/>
  <sheetViews>
    <sheetView tabSelected="1" workbookViewId="0">
      <selection activeCell="M11" sqref="M11"/>
    </sheetView>
  </sheetViews>
  <sheetFormatPr defaultColWidth="10" defaultRowHeight="12.75" x14ac:dyDescent="0.2"/>
  <cols>
    <col min="1" max="1" width="20" customWidth="1"/>
    <col min="2" max="2" width="8" customWidth="1"/>
    <col min="3" max="3" width="10.140625" customWidth="1"/>
    <col min="4" max="4" width="7.5703125" customWidth="1"/>
    <col min="5" max="5" width="6.42578125" customWidth="1"/>
    <col min="6" max="6" width="8.5703125" customWidth="1"/>
    <col min="7" max="7" width="5" customWidth="1"/>
    <col min="8" max="8" width="8" customWidth="1"/>
    <col min="9" max="9" width="7" customWidth="1"/>
    <col min="10" max="10" width="8.7109375" customWidth="1"/>
    <col min="11" max="11" width="7.140625" customWidth="1"/>
    <col min="12" max="12" width="10.5703125" customWidth="1"/>
    <col min="13" max="13" width="9.42578125" customWidth="1"/>
    <col min="14" max="14" width="13" customWidth="1"/>
    <col min="15" max="15" width="20" customWidth="1"/>
  </cols>
  <sheetData>
    <row r="1" spans="1:26" ht="12.95" customHeight="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77</v>
      </c>
      <c r="Q1" t="s">
        <v>78</v>
      </c>
      <c r="R1" t="s">
        <v>79</v>
      </c>
      <c r="S1" t="s">
        <v>102</v>
      </c>
    </row>
    <row r="2" spans="1:26" ht="12.95" customHeight="1" x14ac:dyDescent="0.2">
      <c r="A2" t="s">
        <v>15</v>
      </c>
      <c r="B2" t="s">
        <v>76</v>
      </c>
      <c r="C2" s="1"/>
      <c r="D2" s="2" t="s">
        <v>16</v>
      </c>
      <c r="E2" s="3" t="s">
        <v>16</v>
      </c>
      <c r="F2" s="3" t="s">
        <v>17</v>
      </c>
      <c r="G2" s="1" t="s">
        <v>18</v>
      </c>
      <c r="H2" s="1" t="s">
        <v>16</v>
      </c>
      <c r="J2" s="3" t="s">
        <v>19</v>
      </c>
      <c r="K2" s="1" t="s">
        <v>20</v>
      </c>
      <c r="L2" s="1" t="s">
        <v>20</v>
      </c>
      <c r="M2" s="2" t="s">
        <v>21</v>
      </c>
      <c r="P2">
        <v>2</v>
      </c>
      <c r="Q2">
        <v>3</v>
      </c>
      <c r="R2">
        <v>5</v>
      </c>
      <c r="S2">
        <v>4</v>
      </c>
      <c r="X2" t="s">
        <v>99</v>
      </c>
      <c r="Y2" t="s">
        <v>100</v>
      </c>
      <c r="Z2" t="s">
        <v>101</v>
      </c>
    </row>
    <row r="3" spans="1:26" ht="12.95" customHeight="1" x14ac:dyDescent="0.2">
      <c r="A3" t="s">
        <v>22</v>
      </c>
      <c r="B3">
        <v>1</v>
      </c>
      <c r="C3" s="1" t="s">
        <v>23</v>
      </c>
      <c r="D3" s="1">
        <v>1</v>
      </c>
      <c r="E3" s="1">
        <v>1</v>
      </c>
      <c r="F3" s="1">
        <v>1</v>
      </c>
      <c r="G3" s="1">
        <v>0</v>
      </c>
      <c r="H3" s="1">
        <v>0</v>
      </c>
      <c r="I3">
        <v>3</v>
      </c>
      <c r="J3" s="1">
        <v>0</v>
      </c>
      <c r="K3" s="1">
        <v>1</v>
      </c>
      <c r="L3" s="1">
        <v>0</v>
      </c>
      <c r="M3" s="1" t="s">
        <v>24</v>
      </c>
      <c r="N3">
        <v>3</v>
      </c>
      <c r="O3" t="s">
        <v>25</v>
      </c>
      <c r="P3">
        <f t="shared" ref="P3:P30" si="0">D:D+M:M</f>
        <v>1.5</v>
      </c>
      <c r="Q3">
        <f>E:E+F:F+J:J</f>
        <v>2</v>
      </c>
      <c r="R3">
        <f>P:P+Q:Q</f>
        <v>3.5</v>
      </c>
      <c r="S3">
        <f>G:G+H:H+K:K+L:L</f>
        <v>1</v>
      </c>
      <c r="W3" t="s">
        <v>77</v>
      </c>
      <c r="X3">
        <f>(P3+P5+P9+P10+P15+P16+P17+P22+P23+P28+P29+P34+P35+P40+P41)/15/2</f>
        <v>0.81666666666666665</v>
      </c>
      <c r="Y3">
        <f>(P6+P7+P11+P12+P18+P19+P22+P23+P28+P29+P34+P35+P40+P41)/14/2</f>
        <v>0.8571428571428571</v>
      </c>
      <c r="Z3">
        <f>(P4+P8+P13+P14+P20+P21+P26+P27+P32+P33+P38+P39)/12/2</f>
        <v>0.83333333333333337</v>
      </c>
    </row>
    <row r="4" spans="1:26" ht="12.95" customHeight="1" x14ac:dyDescent="0.2">
      <c r="A4" s="4" t="s">
        <v>26</v>
      </c>
      <c r="B4" s="4">
        <v>2</v>
      </c>
      <c r="C4" s="5" t="s">
        <v>27</v>
      </c>
      <c r="D4" s="5">
        <v>1</v>
      </c>
      <c r="E4" s="5">
        <v>1</v>
      </c>
      <c r="F4" s="5">
        <v>1</v>
      </c>
      <c r="G4" s="5">
        <v>0</v>
      </c>
      <c r="H4" s="5">
        <v>1</v>
      </c>
      <c r="I4" s="4">
        <v>5</v>
      </c>
      <c r="J4" s="5">
        <v>0</v>
      </c>
      <c r="K4" s="5">
        <v>1</v>
      </c>
      <c r="L4" s="5">
        <v>1</v>
      </c>
      <c r="M4" s="5" t="s">
        <v>18</v>
      </c>
      <c r="N4" s="4">
        <v>4</v>
      </c>
      <c r="O4" s="4" t="s">
        <v>29</v>
      </c>
      <c r="P4" s="4">
        <f t="shared" si="0"/>
        <v>2</v>
      </c>
      <c r="Q4" s="4">
        <f t="shared" ref="Q4:Q49" si="1">E:E+F:F+J:J</f>
        <v>2</v>
      </c>
      <c r="R4" s="4">
        <f t="shared" ref="R4:R43" si="2">P:P+Q:Q</f>
        <v>4</v>
      </c>
      <c r="S4">
        <f t="shared" ref="S4:S43" si="3">G:G+H:H+K:K+L:L</f>
        <v>3</v>
      </c>
      <c r="W4" t="s">
        <v>78</v>
      </c>
      <c r="X4">
        <f>(Q3+Q5+Q9+Q10+Q15+Q16+Q17+Q22+Q23+Q28+Q29+Q34+Q35+Q40+Q41)/15/3</f>
        <v>0.84444444444444444</v>
      </c>
      <c r="Y4">
        <f>(Q4+Q8+Q13+Q14+Q20+Q21+Q26+Q27+Q32+Q33+Q38+Q39)/12/3</f>
        <v>0.80555555555555547</v>
      </c>
      <c r="Z4">
        <f>(Q4+Q8+Q13+Q14+Q20+Q21+Q26+Q27+Q32+Q33+Q38+Q39)/12/3</f>
        <v>0.80555555555555547</v>
      </c>
    </row>
    <row r="5" spans="1:26" ht="12.95" customHeight="1" x14ac:dyDescent="0.2">
      <c r="A5" t="s">
        <v>30</v>
      </c>
      <c r="B5">
        <v>3</v>
      </c>
      <c r="C5" s="1" t="s">
        <v>23</v>
      </c>
      <c r="D5" s="1">
        <v>1</v>
      </c>
      <c r="E5" s="1">
        <v>1</v>
      </c>
      <c r="F5" s="1">
        <v>1</v>
      </c>
      <c r="G5" s="1">
        <v>1</v>
      </c>
      <c r="H5" s="1">
        <v>1</v>
      </c>
      <c r="I5">
        <v>5</v>
      </c>
      <c r="J5" s="1">
        <v>1</v>
      </c>
      <c r="K5" s="1">
        <v>1</v>
      </c>
      <c r="L5" s="1">
        <v>1</v>
      </c>
      <c r="M5" s="1" t="s">
        <v>18</v>
      </c>
      <c r="N5">
        <v>4</v>
      </c>
      <c r="O5" t="s">
        <v>29</v>
      </c>
      <c r="P5">
        <f t="shared" si="0"/>
        <v>2</v>
      </c>
      <c r="Q5">
        <f t="shared" si="1"/>
        <v>3</v>
      </c>
      <c r="R5">
        <f t="shared" si="2"/>
        <v>5</v>
      </c>
      <c r="S5">
        <f t="shared" si="3"/>
        <v>4</v>
      </c>
      <c r="W5" t="s">
        <v>102</v>
      </c>
      <c r="X5">
        <f>(S3+S5+S9+S10+S15+S16+S17+S22+S23+S28+S29+S34+S35+S40+S41)/15/4</f>
        <v>0.68333333333333335</v>
      </c>
      <c r="Y5">
        <f>(S3+S5+S9+S10+S15+S16+S17+S22+S23+S28+S29+S34+S35+S40+S41)/15/4</f>
        <v>0.68333333333333335</v>
      </c>
      <c r="Z5">
        <f>(S4+S8+S13+S14+S20+S21+S26+S27+S32+S33+S38+S39)/12/5</f>
        <v>0.53333333333333333</v>
      </c>
    </row>
    <row r="6" spans="1:26" ht="12.95" customHeight="1" x14ac:dyDescent="0.2">
      <c r="A6" s="6" t="s">
        <v>31</v>
      </c>
      <c r="B6" s="6">
        <v>4</v>
      </c>
      <c r="C6" s="7" t="s">
        <v>32</v>
      </c>
      <c r="D6" s="7">
        <v>1</v>
      </c>
      <c r="E6" s="7">
        <v>1</v>
      </c>
      <c r="F6" s="7">
        <v>1</v>
      </c>
      <c r="G6" s="7">
        <v>1</v>
      </c>
      <c r="H6" s="7">
        <v>1</v>
      </c>
      <c r="I6" s="6">
        <v>5</v>
      </c>
      <c r="J6" s="7">
        <v>1</v>
      </c>
      <c r="K6" s="7">
        <v>1</v>
      </c>
      <c r="L6" s="7">
        <v>1</v>
      </c>
      <c r="M6" s="7" t="s">
        <v>18</v>
      </c>
      <c r="N6" s="6">
        <v>1</v>
      </c>
      <c r="O6" s="6" t="s">
        <v>33</v>
      </c>
      <c r="P6" s="6">
        <f t="shared" si="0"/>
        <v>2</v>
      </c>
      <c r="Q6" s="6">
        <f t="shared" si="1"/>
        <v>3</v>
      </c>
      <c r="R6" s="6">
        <f t="shared" si="2"/>
        <v>5</v>
      </c>
      <c r="S6">
        <f t="shared" si="3"/>
        <v>4</v>
      </c>
      <c r="W6" t="s">
        <v>79</v>
      </c>
      <c r="X6">
        <f>(X3*2+X4*3)/5</f>
        <v>0.83333333333333326</v>
      </c>
      <c r="Y6">
        <f>(Y3*2+Y4*3)/5</f>
        <v>0.82619047619047614</v>
      </c>
      <c r="Z6">
        <f>(Z3*2+Z4*3)/5</f>
        <v>0.81666666666666665</v>
      </c>
    </row>
    <row r="7" spans="1:26" ht="12.95" customHeight="1" x14ac:dyDescent="0.2">
      <c r="A7" s="6" t="s">
        <v>34</v>
      </c>
      <c r="B7" s="6">
        <v>5</v>
      </c>
      <c r="C7" s="7" t="s">
        <v>32</v>
      </c>
      <c r="D7" s="7">
        <v>1</v>
      </c>
      <c r="E7" s="7">
        <v>1</v>
      </c>
      <c r="F7" s="7">
        <v>1</v>
      </c>
      <c r="G7" s="7">
        <v>1</v>
      </c>
      <c r="H7" s="7">
        <v>1</v>
      </c>
      <c r="I7" s="6">
        <v>4</v>
      </c>
      <c r="J7" s="7">
        <v>1</v>
      </c>
      <c r="K7" s="7">
        <v>1</v>
      </c>
      <c r="L7" s="7">
        <v>1</v>
      </c>
      <c r="M7" s="7" t="s">
        <v>18</v>
      </c>
      <c r="N7" s="6">
        <v>1</v>
      </c>
      <c r="O7" s="6" t="s">
        <v>33</v>
      </c>
      <c r="P7" s="6">
        <f t="shared" si="0"/>
        <v>2</v>
      </c>
      <c r="Q7" s="6">
        <f t="shared" si="1"/>
        <v>3</v>
      </c>
      <c r="R7" s="6">
        <f t="shared" si="2"/>
        <v>5</v>
      </c>
      <c r="S7">
        <f t="shared" si="3"/>
        <v>4</v>
      </c>
    </row>
    <row r="8" spans="1:26" ht="12.95" customHeight="1" x14ac:dyDescent="0.2">
      <c r="A8" s="4" t="s">
        <v>35</v>
      </c>
      <c r="B8" s="4">
        <v>6</v>
      </c>
      <c r="C8" s="5" t="s">
        <v>27</v>
      </c>
      <c r="D8" s="5">
        <v>1</v>
      </c>
      <c r="E8" s="5">
        <v>1</v>
      </c>
      <c r="F8" s="5">
        <v>1</v>
      </c>
      <c r="G8" s="5">
        <v>0</v>
      </c>
      <c r="H8" s="5">
        <v>0</v>
      </c>
      <c r="I8" s="4">
        <v>9</v>
      </c>
      <c r="J8" s="5">
        <v>1</v>
      </c>
      <c r="K8" s="5">
        <v>1</v>
      </c>
      <c r="L8" s="5">
        <v>1</v>
      </c>
      <c r="M8" s="5" t="s">
        <v>18</v>
      </c>
      <c r="N8" s="4">
        <v>5</v>
      </c>
      <c r="O8" s="4" t="s">
        <v>36</v>
      </c>
      <c r="P8" s="4">
        <f t="shared" si="0"/>
        <v>2</v>
      </c>
      <c r="Q8" s="4">
        <f t="shared" si="1"/>
        <v>3</v>
      </c>
      <c r="R8" s="4">
        <f t="shared" si="2"/>
        <v>5</v>
      </c>
      <c r="S8">
        <f t="shared" si="3"/>
        <v>2</v>
      </c>
    </row>
    <row r="9" spans="1:26" ht="12.95" customHeight="1" x14ac:dyDescent="0.2">
      <c r="A9" t="s">
        <v>37</v>
      </c>
      <c r="B9">
        <v>7</v>
      </c>
      <c r="C9" s="1" t="s">
        <v>23</v>
      </c>
      <c r="D9" s="1">
        <v>1</v>
      </c>
      <c r="E9" s="1">
        <v>1</v>
      </c>
      <c r="F9" s="1">
        <v>1</v>
      </c>
      <c r="G9" s="1">
        <v>0</v>
      </c>
      <c r="H9" s="1">
        <v>0</v>
      </c>
      <c r="I9">
        <v>7</v>
      </c>
      <c r="J9" s="1">
        <v>1</v>
      </c>
      <c r="K9" s="1">
        <v>1</v>
      </c>
      <c r="L9" s="1">
        <v>1</v>
      </c>
      <c r="M9" s="1" t="s">
        <v>18</v>
      </c>
      <c r="N9">
        <v>5</v>
      </c>
      <c r="O9" t="s">
        <v>38</v>
      </c>
      <c r="P9">
        <f t="shared" si="0"/>
        <v>2</v>
      </c>
      <c r="Q9">
        <f t="shared" si="1"/>
        <v>3</v>
      </c>
      <c r="R9">
        <f t="shared" si="2"/>
        <v>5</v>
      </c>
      <c r="S9">
        <f t="shared" si="3"/>
        <v>2</v>
      </c>
    </row>
    <row r="10" spans="1:26" ht="12.95" customHeight="1" x14ac:dyDescent="0.2">
      <c r="A10" t="s">
        <v>39</v>
      </c>
      <c r="B10">
        <v>8</v>
      </c>
      <c r="C10" s="1" t="s">
        <v>23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>
        <v>1</v>
      </c>
      <c r="J10" s="1">
        <v>1</v>
      </c>
      <c r="K10" s="1">
        <v>1</v>
      </c>
      <c r="L10" s="1">
        <v>0</v>
      </c>
      <c r="M10" s="1" t="s">
        <v>18</v>
      </c>
      <c r="N10">
        <v>4</v>
      </c>
      <c r="O10" t="s">
        <v>40</v>
      </c>
      <c r="P10">
        <f t="shared" si="0"/>
        <v>2</v>
      </c>
      <c r="Q10">
        <f t="shared" si="1"/>
        <v>3</v>
      </c>
      <c r="R10">
        <f t="shared" si="2"/>
        <v>5</v>
      </c>
      <c r="S10">
        <f t="shared" si="3"/>
        <v>3</v>
      </c>
    </row>
    <row r="11" spans="1:26" ht="12.95" customHeight="1" x14ac:dyDescent="0.2">
      <c r="A11" s="6" t="s">
        <v>41</v>
      </c>
      <c r="B11" s="6">
        <v>9</v>
      </c>
      <c r="C11" s="7" t="s">
        <v>32</v>
      </c>
      <c r="D11" s="7">
        <v>1</v>
      </c>
      <c r="E11" s="7">
        <v>1</v>
      </c>
      <c r="F11" s="7">
        <v>1</v>
      </c>
      <c r="G11" s="7">
        <v>0</v>
      </c>
      <c r="H11" s="7">
        <v>0</v>
      </c>
      <c r="I11" s="6">
        <v>2</v>
      </c>
      <c r="J11" s="7">
        <v>0</v>
      </c>
      <c r="K11" s="7">
        <v>1</v>
      </c>
      <c r="L11" s="7">
        <v>1</v>
      </c>
      <c r="M11" s="7" t="s">
        <v>24</v>
      </c>
      <c r="N11" s="6">
        <v>5</v>
      </c>
      <c r="O11" s="6" t="s">
        <v>29</v>
      </c>
      <c r="P11" s="6">
        <f t="shared" si="0"/>
        <v>1.5</v>
      </c>
      <c r="Q11" s="6">
        <f t="shared" si="1"/>
        <v>2</v>
      </c>
      <c r="R11" s="6">
        <f t="shared" si="2"/>
        <v>3.5</v>
      </c>
      <c r="S11">
        <f t="shared" si="3"/>
        <v>2</v>
      </c>
    </row>
    <row r="12" spans="1:26" ht="12.95" customHeight="1" x14ac:dyDescent="0.2">
      <c r="A12" s="6" t="s">
        <v>42</v>
      </c>
      <c r="B12" s="6">
        <v>10</v>
      </c>
      <c r="C12" s="7" t="s">
        <v>32</v>
      </c>
      <c r="D12" s="7">
        <v>1</v>
      </c>
      <c r="E12" s="7">
        <v>1</v>
      </c>
      <c r="F12" s="7">
        <v>0</v>
      </c>
      <c r="G12" s="7">
        <v>1</v>
      </c>
      <c r="H12" s="7">
        <v>0</v>
      </c>
      <c r="I12" s="6">
        <v>7</v>
      </c>
      <c r="J12" s="7">
        <v>1</v>
      </c>
      <c r="K12" s="7">
        <v>1</v>
      </c>
      <c r="L12" s="7">
        <v>0</v>
      </c>
      <c r="M12" s="7" t="s">
        <v>18</v>
      </c>
      <c r="N12" s="6">
        <v>2</v>
      </c>
      <c r="O12" s="6" t="s">
        <v>33</v>
      </c>
      <c r="P12" s="6">
        <f t="shared" si="0"/>
        <v>2</v>
      </c>
      <c r="Q12" s="6">
        <f t="shared" si="1"/>
        <v>2</v>
      </c>
      <c r="R12" s="6">
        <f t="shared" si="2"/>
        <v>4</v>
      </c>
      <c r="S12">
        <f t="shared" si="3"/>
        <v>2</v>
      </c>
    </row>
    <row r="13" spans="1:26" ht="12.95" customHeight="1" x14ac:dyDescent="0.2">
      <c r="A13" s="4" t="s">
        <v>43</v>
      </c>
      <c r="B13" s="4">
        <v>11</v>
      </c>
      <c r="C13" s="5" t="s">
        <v>27</v>
      </c>
      <c r="D13" s="5">
        <v>1</v>
      </c>
      <c r="E13" s="5">
        <v>1</v>
      </c>
      <c r="F13" s="5">
        <v>1</v>
      </c>
      <c r="G13" s="5">
        <v>1</v>
      </c>
      <c r="H13" s="5">
        <v>0</v>
      </c>
      <c r="I13" s="4">
        <v>0</v>
      </c>
      <c r="J13" s="5">
        <v>0</v>
      </c>
      <c r="K13" s="5">
        <v>1</v>
      </c>
      <c r="L13" s="5">
        <v>1</v>
      </c>
      <c r="M13" s="5" t="s">
        <v>24</v>
      </c>
      <c r="N13" s="4">
        <v>3</v>
      </c>
      <c r="O13" s="4" t="s">
        <v>44</v>
      </c>
      <c r="P13" s="4">
        <f t="shared" si="0"/>
        <v>1.5</v>
      </c>
      <c r="Q13" s="4">
        <f t="shared" si="1"/>
        <v>2</v>
      </c>
      <c r="R13" s="4">
        <f t="shared" si="2"/>
        <v>3.5</v>
      </c>
      <c r="S13">
        <f t="shared" si="3"/>
        <v>3</v>
      </c>
    </row>
    <row r="14" spans="1:26" ht="12.95" customHeight="1" x14ac:dyDescent="0.2">
      <c r="A14" s="4" t="s">
        <v>45</v>
      </c>
      <c r="B14" s="4">
        <v>12</v>
      </c>
      <c r="C14" s="5" t="s">
        <v>27</v>
      </c>
      <c r="D14" s="5">
        <v>1</v>
      </c>
      <c r="E14" s="5">
        <v>1</v>
      </c>
      <c r="F14" s="5">
        <v>0</v>
      </c>
      <c r="G14" s="5">
        <v>0</v>
      </c>
      <c r="H14" s="5">
        <v>1</v>
      </c>
      <c r="I14" s="4">
        <v>1</v>
      </c>
      <c r="J14" s="5">
        <v>0</v>
      </c>
      <c r="K14" s="5">
        <v>0</v>
      </c>
      <c r="L14" s="5">
        <v>0</v>
      </c>
      <c r="M14" s="5" t="s">
        <v>18</v>
      </c>
      <c r="N14" s="4">
        <v>4</v>
      </c>
      <c r="O14" s="4" t="s">
        <v>46</v>
      </c>
      <c r="P14" s="4">
        <f t="shared" si="0"/>
        <v>2</v>
      </c>
      <c r="Q14" s="4">
        <f t="shared" si="1"/>
        <v>1</v>
      </c>
      <c r="R14" s="4">
        <f t="shared" si="2"/>
        <v>3</v>
      </c>
      <c r="S14">
        <f t="shared" si="3"/>
        <v>1</v>
      </c>
    </row>
    <row r="15" spans="1:26" ht="12.95" customHeight="1" x14ac:dyDescent="0.2">
      <c r="A15" t="s">
        <v>47</v>
      </c>
      <c r="B15">
        <v>13</v>
      </c>
      <c r="C15" s="1" t="s">
        <v>23</v>
      </c>
      <c r="D15" s="1">
        <v>1</v>
      </c>
      <c r="E15" s="1">
        <v>1</v>
      </c>
      <c r="F15" s="1">
        <v>1</v>
      </c>
      <c r="G15" s="1">
        <v>1</v>
      </c>
      <c r="H15" s="1">
        <v>0</v>
      </c>
      <c r="I15">
        <v>1</v>
      </c>
      <c r="J15" s="1">
        <v>0</v>
      </c>
      <c r="K15" s="1">
        <v>1</v>
      </c>
      <c r="L15" s="1">
        <v>0</v>
      </c>
      <c r="M15" s="1" t="s">
        <v>28</v>
      </c>
      <c r="N15">
        <v>3</v>
      </c>
      <c r="O15" t="s">
        <v>48</v>
      </c>
      <c r="P15">
        <f t="shared" si="0"/>
        <v>1</v>
      </c>
      <c r="Q15">
        <f t="shared" si="1"/>
        <v>2</v>
      </c>
      <c r="R15">
        <f t="shared" si="2"/>
        <v>3</v>
      </c>
      <c r="S15">
        <f t="shared" si="3"/>
        <v>2</v>
      </c>
    </row>
    <row r="16" spans="1:26" ht="12.95" customHeight="1" x14ac:dyDescent="0.2">
      <c r="A16" t="s">
        <v>49</v>
      </c>
      <c r="B16">
        <v>14</v>
      </c>
      <c r="C16" s="1" t="s">
        <v>23</v>
      </c>
      <c r="D16" s="1">
        <v>1</v>
      </c>
      <c r="E16" s="1">
        <v>1</v>
      </c>
      <c r="F16" s="1">
        <v>1</v>
      </c>
      <c r="G16" s="1">
        <v>0</v>
      </c>
      <c r="H16" s="1">
        <v>0</v>
      </c>
      <c r="I16">
        <v>0</v>
      </c>
      <c r="J16" s="1">
        <v>1</v>
      </c>
      <c r="K16" s="1">
        <v>1</v>
      </c>
      <c r="L16" s="1">
        <v>0</v>
      </c>
      <c r="M16" s="1" t="s">
        <v>24</v>
      </c>
      <c r="N16">
        <v>4</v>
      </c>
      <c r="O16" t="s">
        <v>50</v>
      </c>
      <c r="P16">
        <f t="shared" si="0"/>
        <v>1.5</v>
      </c>
      <c r="Q16">
        <f t="shared" si="1"/>
        <v>3</v>
      </c>
      <c r="R16">
        <f t="shared" si="2"/>
        <v>4.5</v>
      </c>
      <c r="S16">
        <f t="shared" si="3"/>
        <v>1</v>
      </c>
    </row>
    <row r="17" spans="1:19" ht="12.95" customHeight="1" x14ac:dyDescent="0.2">
      <c r="A17" t="s">
        <v>51</v>
      </c>
      <c r="B17">
        <v>15</v>
      </c>
      <c r="C17" s="1" t="s">
        <v>23</v>
      </c>
      <c r="D17" s="1">
        <v>1</v>
      </c>
      <c r="E17" s="1">
        <v>1</v>
      </c>
      <c r="F17" s="1">
        <v>0</v>
      </c>
      <c r="G17" s="1">
        <v>0</v>
      </c>
      <c r="H17" s="1">
        <v>0</v>
      </c>
      <c r="I17">
        <v>5</v>
      </c>
      <c r="J17" s="1">
        <v>1</v>
      </c>
      <c r="K17" s="1">
        <v>1</v>
      </c>
      <c r="L17" s="1">
        <v>0</v>
      </c>
      <c r="M17" s="1" t="s">
        <v>28</v>
      </c>
      <c r="N17">
        <v>1</v>
      </c>
      <c r="O17" t="s">
        <v>33</v>
      </c>
      <c r="P17">
        <f t="shared" si="0"/>
        <v>1</v>
      </c>
      <c r="Q17">
        <f t="shared" si="1"/>
        <v>2</v>
      </c>
      <c r="R17">
        <f t="shared" si="2"/>
        <v>3</v>
      </c>
      <c r="S17">
        <f t="shared" si="3"/>
        <v>1</v>
      </c>
    </row>
    <row r="18" spans="1:19" ht="12.95" customHeight="1" x14ac:dyDescent="0.2">
      <c r="A18" s="6" t="s">
        <v>52</v>
      </c>
      <c r="B18" s="6">
        <v>16</v>
      </c>
      <c r="C18" s="7" t="s">
        <v>32</v>
      </c>
      <c r="D18" s="7">
        <v>1</v>
      </c>
      <c r="E18" s="7">
        <v>1</v>
      </c>
      <c r="F18" s="7">
        <v>1</v>
      </c>
      <c r="G18" s="7">
        <v>0</v>
      </c>
      <c r="H18" s="7">
        <v>1</v>
      </c>
      <c r="I18" s="6">
        <v>4</v>
      </c>
      <c r="J18" s="7">
        <v>1</v>
      </c>
      <c r="K18" s="7">
        <v>1</v>
      </c>
      <c r="L18" s="7">
        <v>1</v>
      </c>
      <c r="M18" s="7" t="s">
        <v>24</v>
      </c>
      <c r="N18" s="6">
        <v>4</v>
      </c>
      <c r="O18" s="6" t="s">
        <v>53</v>
      </c>
      <c r="P18" s="6">
        <f t="shared" si="0"/>
        <v>1.5</v>
      </c>
      <c r="Q18" s="6">
        <f t="shared" si="1"/>
        <v>3</v>
      </c>
      <c r="R18" s="6">
        <f t="shared" si="2"/>
        <v>4.5</v>
      </c>
      <c r="S18">
        <f t="shared" si="3"/>
        <v>3</v>
      </c>
    </row>
    <row r="19" spans="1:19" ht="12.95" customHeight="1" x14ac:dyDescent="0.2">
      <c r="A19" s="6" t="s">
        <v>54</v>
      </c>
      <c r="B19" s="6">
        <v>17</v>
      </c>
      <c r="C19" s="7" t="s">
        <v>32</v>
      </c>
      <c r="D19" s="7">
        <v>1</v>
      </c>
      <c r="E19" s="7">
        <v>1</v>
      </c>
      <c r="F19" s="7">
        <v>1</v>
      </c>
      <c r="G19" s="7">
        <v>1</v>
      </c>
      <c r="H19" s="7">
        <v>0</v>
      </c>
      <c r="I19" s="6">
        <v>6</v>
      </c>
      <c r="J19" s="7">
        <v>0</v>
      </c>
      <c r="K19" s="7">
        <v>1</v>
      </c>
      <c r="L19" s="7">
        <v>1</v>
      </c>
      <c r="M19" s="7" t="s">
        <v>24</v>
      </c>
      <c r="N19" s="6">
        <v>5</v>
      </c>
      <c r="O19" s="6" t="s">
        <v>55</v>
      </c>
      <c r="P19" s="6">
        <f t="shared" si="0"/>
        <v>1.5</v>
      </c>
      <c r="Q19" s="6">
        <f t="shared" si="1"/>
        <v>2</v>
      </c>
      <c r="R19" s="6">
        <f t="shared" si="2"/>
        <v>3.5</v>
      </c>
      <c r="S19">
        <f t="shared" si="3"/>
        <v>3</v>
      </c>
    </row>
    <row r="20" spans="1:19" ht="12.95" customHeight="1" x14ac:dyDescent="0.2">
      <c r="A20" s="4" t="s">
        <v>56</v>
      </c>
      <c r="B20" s="4">
        <v>18</v>
      </c>
      <c r="C20" s="5" t="s">
        <v>27</v>
      </c>
      <c r="D20" s="5">
        <v>1</v>
      </c>
      <c r="E20" s="5">
        <v>1</v>
      </c>
      <c r="F20" s="5">
        <v>1</v>
      </c>
      <c r="G20" s="5">
        <v>1</v>
      </c>
      <c r="H20" s="5">
        <v>1</v>
      </c>
      <c r="I20" s="4">
        <v>6</v>
      </c>
      <c r="J20" s="5">
        <v>1</v>
      </c>
      <c r="K20" s="5">
        <v>1</v>
      </c>
      <c r="L20" s="5">
        <v>1</v>
      </c>
      <c r="M20" s="5" t="s">
        <v>24</v>
      </c>
      <c r="N20" s="4">
        <v>6</v>
      </c>
      <c r="O20" s="4" t="s">
        <v>57</v>
      </c>
      <c r="P20" s="4">
        <f t="shared" si="0"/>
        <v>1.5</v>
      </c>
      <c r="Q20" s="4">
        <f t="shared" si="1"/>
        <v>3</v>
      </c>
      <c r="R20" s="4">
        <f t="shared" si="2"/>
        <v>4.5</v>
      </c>
      <c r="S20">
        <f t="shared" si="3"/>
        <v>4</v>
      </c>
    </row>
    <row r="21" spans="1:19" ht="12.95" customHeight="1" x14ac:dyDescent="0.2">
      <c r="A21" s="4" t="s">
        <v>58</v>
      </c>
      <c r="B21" s="4">
        <v>19</v>
      </c>
      <c r="C21" s="5" t="s">
        <v>27</v>
      </c>
      <c r="D21" s="5">
        <v>1</v>
      </c>
      <c r="E21" s="5">
        <v>1</v>
      </c>
      <c r="F21" s="5">
        <v>1</v>
      </c>
      <c r="G21" s="5">
        <v>0</v>
      </c>
      <c r="H21" s="5">
        <v>1</v>
      </c>
      <c r="I21" s="4">
        <v>4</v>
      </c>
      <c r="J21" s="5">
        <v>1</v>
      </c>
      <c r="K21" s="5">
        <v>0</v>
      </c>
      <c r="L21" s="5">
        <v>1</v>
      </c>
      <c r="M21" s="5" t="s">
        <v>24</v>
      </c>
      <c r="N21" s="4">
        <v>1</v>
      </c>
      <c r="O21" s="4" t="s">
        <v>33</v>
      </c>
      <c r="P21" s="4">
        <f t="shared" si="0"/>
        <v>1.5</v>
      </c>
      <c r="Q21" s="4">
        <f t="shared" si="1"/>
        <v>3</v>
      </c>
      <c r="R21" s="4">
        <f t="shared" si="2"/>
        <v>4.5</v>
      </c>
      <c r="S21">
        <f t="shared" si="3"/>
        <v>2</v>
      </c>
    </row>
    <row r="22" spans="1:19" ht="12.95" customHeight="1" x14ac:dyDescent="0.2">
      <c r="A22" t="s">
        <v>59</v>
      </c>
      <c r="B22">
        <v>20</v>
      </c>
      <c r="C22" s="1" t="s">
        <v>23</v>
      </c>
      <c r="D22" s="1">
        <v>0</v>
      </c>
      <c r="E22" s="1">
        <v>1</v>
      </c>
      <c r="F22" s="1">
        <v>1</v>
      </c>
      <c r="G22" s="1">
        <v>1</v>
      </c>
      <c r="H22" s="1">
        <v>0</v>
      </c>
      <c r="I22">
        <v>7</v>
      </c>
      <c r="J22" s="1">
        <v>0</v>
      </c>
      <c r="K22" s="1">
        <v>1</v>
      </c>
      <c r="L22" s="1">
        <v>0</v>
      </c>
      <c r="M22" s="1" t="s">
        <v>24</v>
      </c>
      <c r="N22">
        <v>2</v>
      </c>
      <c r="O22" t="s">
        <v>17</v>
      </c>
      <c r="P22">
        <f t="shared" si="0"/>
        <v>0.5</v>
      </c>
      <c r="Q22">
        <f t="shared" si="1"/>
        <v>2</v>
      </c>
      <c r="R22">
        <f t="shared" si="2"/>
        <v>2.5</v>
      </c>
      <c r="S22">
        <f t="shared" si="3"/>
        <v>2</v>
      </c>
    </row>
    <row r="23" spans="1:19" ht="12.95" customHeight="1" x14ac:dyDescent="0.2">
      <c r="A23" t="s">
        <v>60</v>
      </c>
      <c r="B23">
        <v>21</v>
      </c>
      <c r="C23" s="1" t="s">
        <v>23</v>
      </c>
      <c r="D23" s="1">
        <v>1</v>
      </c>
      <c r="E23" s="1">
        <v>1</v>
      </c>
      <c r="F23" s="1">
        <v>1</v>
      </c>
      <c r="G23" s="1">
        <v>1</v>
      </c>
      <c r="H23" s="1">
        <v>1</v>
      </c>
      <c r="I23">
        <v>4</v>
      </c>
      <c r="J23" s="1">
        <v>1</v>
      </c>
      <c r="K23" s="1">
        <v>1</v>
      </c>
      <c r="L23" s="1">
        <v>1</v>
      </c>
      <c r="M23" s="1" t="s">
        <v>18</v>
      </c>
      <c r="N23">
        <v>3</v>
      </c>
      <c r="O23" t="s">
        <v>61</v>
      </c>
      <c r="P23">
        <f t="shared" si="0"/>
        <v>2</v>
      </c>
      <c r="Q23">
        <f t="shared" si="1"/>
        <v>3</v>
      </c>
      <c r="R23">
        <f t="shared" si="2"/>
        <v>5</v>
      </c>
      <c r="S23">
        <f t="shared" si="3"/>
        <v>4</v>
      </c>
    </row>
    <row r="24" spans="1:19" ht="12.95" customHeight="1" x14ac:dyDescent="0.2">
      <c r="A24" s="6" t="s">
        <v>62</v>
      </c>
      <c r="B24" s="6">
        <v>22</v>
      </c>
      <c r="C24" s="7" t="s">
        <v>32</v>
      </c>
      <c r="D24" s="7">
        <v>1</v>
      </c>
      <c r="E24" s="7">
        <v>1</v>
      </c>
      <c r="F24" s="7">
        <v>1</v>
      </c>
      <c r="G24" s="7">
        <v>1</v>
      </c>
      <c r="H24" s="7">
        <v>0</v>
      </c>
      <c r="I24" s="6">
        <v>8</v>
      </c>
      <c r="J24" s="7">
        <v>1</v>
      </c>
      <c r="K24" s="7">
        <v>1</v>
      </c>
      <c r="L24" s="7">
        <v>1</v>
      </c>
      <c r="M24" s="7" t="s">
        <v>18</v>
      </c>
      <c r="N24" s="6">
        <v>5</v>
      </c>
      <c r="O24" s="6" t="s">
        <v>63</v>
      </c>
      <c r="P24" s="6">
        <f t="shared" si="0"/>
        <v>2</v>
      </c>
      <c r="Q24" s="6">
        <f t="shared" si="1"/>
        <v>3</v>
      </c>
      <c r="R24" s="6">
        <f t="shared" si="2"/>
        <v>5</v>
      </c>
      <c r="S24">
        <f t="shared" si="3"/>
        <v>3</v>
      </c>
    </row>
    <row r="25" spans="1:19" ht="12.95" customHeight="1" x14ac:dyDescent="0.2">
      <c r="A25" s="6" t="s">
        <v>64</v>
      </c>
      <c r="B25" s="6">
        <v>23</v>
      </c>
      <c r="C25" s="7" t="s">
        <v>32</v>
      </c>
      <c r="D25" s="7">
        <v>1</v>
      </c>
      <c r="E25" s="7">
        <v>1</v>
      </c>
      <c r="F25" s="7">
        <v>1</v>
      </c>
      <c r="G25" s="7">
        <v>1</v>
      </c>
      <c r="H25" s="7">
        <v>1</v>
      </c>
      <c r="I25" s="6">
        <v>1</v>
      </c>
      <c r="J25" s="7">
        <v>1</v>
      </c>
      <c r="K25" s="7">
        <v>1</v>
      </c>
      <c r="L25" s="7">
        <v>1</v>
      </c>
      <c r="M25" s="7" t="s">
        <v>18</v>
      </c>
      <c r="N25" s="6">
        <v>3</v>
      </c>
      <c r="O25" s="6" t="s">
        <v>29</v>
      </c>
      <c r="P25" s="6">
        <f t="shared" si="0"/>
        <v>2</v>
      </c>
      <c r="Q25" s="6">
        <f t="shared" si="1"/>
        <v>3</v>
      </c>
      <c r="R25" s="6">
        <f t="shared" si="2"/>
        <v>5</v>
      </c>
      <c r="S25">
        <f t="shared" si="3"/>
        <v>4</v>
      </c>
    </row>
    <row r="26" spans="1:19" ht="12.95" customHeight="1" x14ac:dyDescent="0.2">
      <c r="A26" s="4" t="s">
        <v>65</v>
      </c>
      <c r="B26" s="4">
        <v>24</v>
      </c>
      <c r="C26" s="5" t="s">
        <v>27</v>
      </c>
      <c r="D26" s="5">
        <v>1</v>
      </c>
      <c r="E26" s="5">
        <v>1</v>
      </c>
      <c r="F26" s="5">
        <v>1</v>
      </c>
      <c r="G26" s="5">
        <v>1</v>
      </c>
      <c r="H26" s="5">
        <v>1</v>
      </c>
      <c r="I26" s="4">
        <v>4</v>
      </c>
      <c r="J26" s="5">
        <v>1</v>
      </c>
      <c r="K26" s="5">
        <v>1</v>
      </c>
      <c r="L26" s="5">
        <v>1</v>
      </c>
      <c r="M26" s="5" t="s">
        <v>18</v>
      </c>
      <c r="N26" s="4">
        <v>6</v>
      </c>
      <c r="O26" s="4" t="s">
        <v>66</v>
      </c>
      <c r="P26" s="4">
        <f t="shared" si="0"/>
        <v>2</v>
      </c>
      <c r="Q26" s="4">
        <f t="shared" si="1"/>
        <v>3</v>
      </c>
      <c r="R26" s="4">
        <f t="shared" si="2"/>
        <v>5</v>
      </c>
      <c r="S26">
        <f t="shared" si="3"/>
        <v>4</v>
      </c>
    </row>
    <row r="27" spans="1:19" ht="12.95" customHeight="1" x14ac:dyDescent="0.2">
      <c r="A27" s="4" t="s">
        <v>67</v>
      </c>
      <c r="B27" s="4">
        <v>25</v>
      </c>
      <c r="C27" s="5" t="s">
        <v>27</v>
      </c>
      <c r="D27" s="5">
        <v>1</v>
      </c>
      <c r="E27" s="5">
        <v>1</v>
      </c>
      <c r="F27" s="5">
        <v>0</v>
      </c>
      <c r="G27" s="5">
        <v>0</v>
      </c>
      <c r="H27" s="5">
        <v>1</v>
      </c>
      <c r="I27" s="4">
        <v>3</v>
      </c>
      <c r="J27" s="5">
        <v>0</v>
      </c>
      <c r="K27" s="5">
        <v>0</v>
      </c>
      <c r="L27" s="5">
        <v>0</v>
      </c>
      <c r="M27" s="5" t="s">
        <v>24</v>
      </c>
      <c r="N27" s="4">
        <v>4</v>
      </c>
      <c r="O27" s="4" t="s">
        <v>68</v>
      </c>
      <c r="P27" s="4">
        <f t="shared" si="0"/>
        <v>1.5</v>
      </c>
      <c r="Q27" s="4">
        <f t="shared" si="1"/>
        <v>1</v>
      </c>
      <c r="R27" s="4">
        <f t="shared" si="2"/>
        <v>2.5</v>
      </c>
      <c r="S27">
        <f t="shared" si="3"/>
        <v>1</v>
      </c>
    </row>
    <row r="28" spans="1:19" ht="12.95" customHeight="1" x14ac:dyDescent="0.2">
      <c r="A28" t="s">
        <v>69</v>
      </c>
      <c r="B28">
        <v>26</v>
      </c>
      <c r="C28" s="1" t="s">
        <v>23</v>
      </c>
      <c r="D28" s="1">
        <v>1</v>
      </c>
      <c r="E28" s="1">
        <v>1</v>
      </c>
      <c r="F28" s="1">
        <v>1</v>
      </c>
      <c r="G28" s="1">
        <v>1</v>
      </c>
      <c r="H28" s="1">
        <v>0</v>
      </c>
      <c r="I28">
        <v>4</v>
      </c>
      <c r="J28" s="1">
        <v>0</v>
      </c>
      <c r="K28" s="1">
        <v>0</v>
      </c>
      <c r="L28" s="1">
        <v>1</v>
      </c>
      <c r="M28" s="1" t="s">
        <v>24</v>
      </c>
      <c r="N28">
        <v>4</v>
      </c>
      <c r="O28" t="s">
        <v>70</v>
      </c>
      <c r="P28">
        <f t="shared" si="0"/>
        <v>1.5</v>
      </c>
      <c r="Q28">
        <f t="shared" si="1"/>
        <v>2</v>
      </c>
      <c r="R28">
        <f t="shared" si="2"/>
        <v>3.5</v>
      </c>
      <c r="S28">
        <f t="shared" si="3"/>
        <v>2</v>
      </c>
    </row>
    <row r="29" spans="1:19" ht="12.95" customHeight="1" x14ac:dyDescent="0.2">
      <c r="A29" t="s">
        <v>71</v>
      </c>
      <c r="B29">
        <v>27</v>
      </c>
      <c r="C29" s="1" t="s">
        <v>23</v>
      </c>
      <c r="D29" s="1">
        <v>1</v>
      </c>
      <c r="E29" s="1">
        <v>1</v>
      </c>
      <c r="F29" s="1">
        <v>1</v>
      </c>
      <c r="G29" s="1">
        <v>1</v>
      </c>
      <c r="H29" s="1">
        <v>1</v>
      </c>
      <c r="I29">
        <v>1</v>
      </c>
      <c r="J29" s="1">
        <v>1</v>
      </c>
      <c r="K29" s="1">
        <v>1</v>
      </c>
      <c r="L29" s="1">
        <v>1</v>
      </c>
      <c r="M29" s="1" t="s">
        <v>18</v>
      </c>
      <c r="N29">
        <v>3</v>
      </c>
      <c r="O29" t="s">
        <v>29</v>
      </c>
      <c r="P29">
        <f t="shared" si="0"/>
        <v>2</v>
      </c>
      <c r="Q29">
        <f t="shared" si="1"/>
        <v>3</v>
      </c>
      <c r="R29">
        <f t="shared" si="2"/>
        <v>5</v>
      </c>
      <c r="S29">
        <f t="shared" si="3"/>
        <v>4</v>
      </c>
    </row>
    <row r="30" spans="1:19" ht="12.95" customHeight="1" x14ac:dyDescent="0.2">
      <c r="A30" s="6" t="s">
        <v>72</v>
      </c>
      <c r="B30" s="6">
        <v>28</v>
      </c>
      <c r="C30" s="7" t="s">
        <v>32</v>
      </c>
      <c r="D30" s="7">
        <v>1</v>
      </c>
      <c r="E30" s="7">
        <v>1</v>
      </c>
      <c r="F30" s="7">
        <v>1</v>
      </c>
      <c r="G30" s="7">
        <v>0</v>
      </c>
      <c r="H30" s="7">
        <v>0</v>
      </c>
      <c r="I30" s="6">
        <v>4</v>
      </c>
      <c r="J30" s="7">
        <v>0</v>
      </c>
      <c r="K30" s="7">
        <v>1</v>
      </c>
      <c r="L30" s="7">
        <v>0</v>
      </c>
      <c r="M30" s="7" t="s">
        <v>18</v>
      </c>
      <c r="N30" s="6">
        <v>4</v>
      </c>
      <c r="O30" s="6" t="s">
        <v>73</v>
      </c>
      <c r="P30" s="6">
        <f t="shared" si="0"/>
        <v>2</v>
      </c>
      <c r="Q30" s="6">
        <f t="shared" si="1"/>
        <v>2</v>
      </c>
      <c r="R30" s="6">
        <f t="shared" si="2"/>
        <v>4</v>
      </c>
      <c r="S30">
        <f t="shared" si="3"/>
        <v>1</v>
      </c>
    </row>
    <row r="31" spans="1:19" s="8" customFormat="1" ht="12.95" customHeight="1" x14ac:dyDescent="0.2">
      <c r="C31" s="9"/>
      <c r="D31" s="9"/>
      <c r="E31" s="9"/>
      <c r="F31" s="9"/>
      <c r="G31" s="9"/>
      <c r="H31" s="9"/>
      <c r="J31" s="9"/>
      <c r="K31" s="9"/>
      <c r="L31" s="9"/>
      <c r="M31" s="9"/>
      <c r="R31" s="8">
        <f t="shared" si="2"/>
        <v>0</v>
      </c>
      <c r="S31">
        <f t="shared" si="3"/>
        <v>0</v>
      </c>
    </row>
    <row r="32" spans="1:19" x14ac:dyDescent="0.2">
      <c r="A32" s="4" t="s">
        <v>74</v>
      </c>
      <c r="B32" s="10">
        <v>30</v>
      </c>
      <c r="C32" s="5" t="s">
        <v>27</v>
      </c>
      <c r="D32" s="5">
        <v>0</v>
      </c>
      <c r="E32" s="5">
        <v>1</v>
      </c>
      <c r="F32" s="5">
        <v>1</v>
      </c>
      <c r="G32" s="5">
        <v>0</v>
      </c>
      <c r="H32" s="5">
        <v>0</v>
      </c>
      <c r="I32" s="4">
        <v>4</v>
      </c>
      <c r="J32" s="5">
        <v>1</v>
      </c>
      <c r="K32" s="5">
        <v>1</v>
      </c>
      <c r="L32" s="5">
        <v>0</v>
      </c>
      <c r="M32" s="5" t="s">
        <v>24</v>
      </c>
      <c r="N32" s="4">
        <v>4</v>
      </c>
      <c r="O32" s="4" t="s">
        <v>75</v>
      </c>
      <c r="P32" s="4">
        <f t="shared" ref="P32:P43" si="4">D:D+M:M</f>
        <v>0.5</v>
      </c>
      <c r="Q32" s="4">
        <f t="shared" ref="Q32:Q43" si="5">E:E+F:F+J:J</f>
        <v>3</v>
      </c>
      <c r="R32" s="4">
        <f t="shared" si="2"/>
        <v>3.5</v>
      </c>
      <c r="S32">
        <f t="shared" si="3"/>
        <v>1</v>
      </c>
    </row>
    <row r="33" spans="1:19" s="4" customFormat="1" x14ac:dyDescent="0.2">
      <c r="A33" s="4" t="s">
        <v>80</v>
      </c>
      <c r="B33" s="10">
        <v>31</v>
      </c>
      <c r="C33" s="4" t="s">
        <v>27</v>
      </c>
      <c r="D33" s="5">
        <v>1</v>
      </c>
      <c r="E33" s="5">
        <v>1</v>
      </c>
      <c r="F33" s="5">
        <v>1</v>
      </c>
      <c r="G33" s="4">
        <v>1</v>
      </c>
      <c r="H33" s="4">
        <v>1</v>
      </c>
      <c r="I33" s="4">
        <v>2</v>
      </c>
      <c r="J33" s="4">
        <v>1</v>
      </c>
      <c r="K33" s="5">
        <v>1</v>
      </c>
      <c r="L33" s="5">
        <v>1</v>
      </c>
      <c r="M33" s="4">
        <v>1</v>
      </c>
      <c r="N33" s="4">
        <v>3</v>
      </c>
      <c r="O33" s="4" t="s">
        <v>29</v>
      </c>
      <c r="P33" s="4">
        <f t="shared" si="4"/>
        <v>2</v>
      </c>
      <c r="Q33" s="4">
        <f t="shared" si="5"/>
        <v>3</v>
      </c>
      <c r="R33" s="4">
        <f t="shared" si="2"/>
        <v>5</v>
      </c>
      <c r="S33">
        <f t="shared" si="3"/>
        <v>4</v>
      </c>
    </row>
    <row r="34" spans="1:19" x14ac:dyDescent="0.2">
      <c r="A34" t="s">
        <v>81</v>
      </c>
      <c r="B34">
        <v>32</v>
      </c>
      <c r="C34" t="s">
        <v>23</v>
      </c>
      <c r="D34" s="1">
        <v>1</v>
      </c>
      <c r="E34" s="1">
        <v>1</v>
      </c>
      <c r="F34" s="1">
        <v>1</v>
      </c>
      <c r="G34">
        <v>1</v>
      </c>
      <c r="H34">
        <v>1</v>
      </c>
      <c r="I34">
        <v>7</v>
      </c>
      <c r="J34">
        <v>1</v>
      </c>
      <c r="K34" s="1">
        <v>1</v>
      </c>
      <c r="L34" s="1">
        <v>1</v>
      </c>
      <c r="M34">
        <v>1</v>
      </c>
      <c r="N34">
        <v>1</v>
      </c>
      <c r="O34" t="s">
        <v>82</v>
      </c>
      <c r="P34">
        <f t="shared" si="4"/>
        <v>2</v>
      </c>
      <c r="Q34">
        <f t="shared" si="5"/>
        <v>3</v>
      </c>
      <c r="R34">
        <f t="shared" si="2"/>
        <v>5</v>
      </c>
      <c r="S34">
        <f t="shared" si="3"/>
        <v>4</v>
      </c>
    </row>
    <row r="35" spans="1:19" x14ac:dyDescent="0.2">
      <c r="A35" t="s">
        <v>83</v>
      </c>
      <c r="B35">
        <v>33</v>
      </c>
      <c r="C35" t="s">
        <v>23</v>
      </c>
      <c r="D35" s="1">
        <v>1</v>
      </c>
      <c r="E35" s="1">
        <v>1</v>
      </c>
      <c r="F35" s="1">
        <v>1</v>
      </c>
      <c r="G35">
        <v>1</v>
      </c>
      <c r="H35">
        <v>1</v>
      </c>
      <c r="I35">
        <v>1</v>
      </c>
      <c r="J35">
        <v>0</v>
      </c>
      <c r="K35" s="1">
        <v>1</v>
      </c>
      <c r="L35" s="1">
        <v>1</v>
      </c>
      <c r="M35">
        <v>1</v>
      </c>
      <c r="N35">
        <v>5</v>
      </c>
      <c r="O35" t="s">
        <v>84</v>
      </c>
      <c r="P35">
        <f t="shared" si="4"/>
        <v>2</v>
      </c>
      <c r="Q35">
        <f t="shared" si="5"/>
        <v>2</v>
      </c>
      <c r="R35">
        <f t="shared" si="2"/>
        <v>4</v>
      </c>
      <c r="S35">
        <f t="shared" si="3"/>
        <v>4</v>
      </c>
    </row>
    <row r="36" spans="1:19" s="6" customFormat="1" x14ac:dyDescent="0.2">
      <c r="A36" s="6" t="s">
        <v>85</v>
      </c>
      <c r="B36" s="6">
        <v>34</v>
      </c>
      <c r="C36" s="6" t="s">
        <v>32</v>
      </c>
      <c r="D36" s="7">
        <v>1</v>
      </c>
      <c r="E36" s="7">
        <v>1</v>
      </c>
      <c r="F36" s="7">
        <v>1</v>
      </c>
      <c r="G36" s="6">
        <v>1</v>
      </c>
      <c r="H36" s="6">
        <v>0</v>
      </c>
      <c r="I36" s="6">
        <v>7</v>
      </c>
      <c r="J36" s="6">
        <v>0</v>
      </c>
      <c r="K36" s="7">
        <v>1</v>
      </c>
      <c r="L36" s="7">
        <v>1</v>
      </c>
      <c r="M36" s="6">
        <v>1</v>
      </c>
      <c r="N36" s="6">
        <v>4</v>
      </c>
      <c r="O36" s="6" t="s">
        <v>86</v>
      </c>
      <c r="P36" s="6">
        <f t="shared" si="4"/>
        <v>2</v>
      </c>
      <c r="Q36" s="6">
        <f t="shared" si="5"/>
        <v>2</v>
      </c>
      <c r="R36" s="6">
        <f t="shared" si="2"/>
        <v>4</v>
      </c>
      <c r="S36">
        <f t="shared" si="3"/>
        <v>3</v>
      </c>
    </row>
    <row r="37" spans="1:19" s="6" customFormat="1" x14ac:dyDescent="0.2">
      <c r="A37" s="6" t="s">
        <v>87</v>
      </c>
      <c r="B37" s="6">
        <v>35</v>
      </c>
      <c r="C37" s="6" t="s">
        <v>32</v>
      </c>
      <c r="D37" s="7">
        <v>1</v>
      </c>
      <c r="E37" s="7">
        <v>1</v>
      </c>
      <c r="F37" s="7">
        <v>1</v>
      </c>
      <c r="G37" s="6">
        <v>1</v>
      </c>
      <c r="H37" s="6">
        <v>1</v>
      </c>
      <c r="I37" s="6">
        <v>5</v>
      </c>
      <c r="J37" s="6">
        <v>1</v>
      </c>
      <c r="K37" s="7">
        <v>1</v>
      </c>
      <c r="L37" s="7">
        <v>1</v>
      </c>
      <c r="M37" s="6">
        <v>0.5</v>
      </c>
      <c r="N37" s="6">
        <v>2</v>
      </c>
      <c r="O37" s="6" t="s">
        <v>88</v>
      </c>
      <c r="P37" s="6">
        <f t="shared" si="4"/>
        <v>1.5</v>
      </c>
      <c r="Q37" s="6">
        <f t="shared" si="5"/>
        <v>3</v>
      </c>
      <c r="R37" s="6">
        <f t="shared" si="2"/>
        <v>4.5</v>
      </c>
      <c r="S37">
        <f t="shared" si="3"/>
        <v>4</v>
      </c>
    </row>
    <row r="38" spans="1:19" s="4" customFormat="1" x14ac:dyDescent="0.2">
      <c r="A38" s="4" t="s">
        <v>89</v>
      </c>
      <c r="B38" s="10">
        <v>36</v>
      </c>
      <c r="C38" s="4" t="s">
        <v>27</v>
      </c>
      <c r="D38" s="5">
        <v>1</v>
      </c>
      <c r="E38" s="5">
        <v>1</v>
      </c>
      <c r="F38" s="5">
        <v>1</v>
      </c>
      <c r="G38" s="4">
        <v>1</v>
      </c>
      <c r="H38" s="4">
        <v>0</v>
      </c>
      <c r="I38" s="4">
        <v>2</v>
      </c>
      <c r="J38" s="4">
        <v>1</v>
      </c>
      <c r="K38" s="5">
        <v>1</v>
      </c>
      <c r="L38" s="5">
        <v>1</v>
      </c>
      <c r="M38" s="4">
        <v>0.5</v>
      </c>
      <c r="N38" s="4">
        <v>7</v>
      </c>
      <c r="O38" s="4" t="s">
        <v>90</v>
      </c>
      <c r="P38" s="4">
        <f t="shared" si="4"/>
        <v>1.5</v>
      </c>
      <c r="Q38" s="4">
        <f t="shared" si="5"/>
        <v>3</v>
      </c>
      <c r="R38" s="4">
        <f t="shared" si="2"/>
        <v>4.5</v>
      </c>
      <c r="S38">
        <f t="shared" si="3"/>
        <v>3</v>
      </c>
    </row>
    <row r="39" spans="1:19" s="4" customFormat="1" x14ac:dyDescent="0.2">
      <c r="A39" s="4" t="s">
        <v>91</v>
      </c>
      <c r="B39" s="10">
        <v>37</v>
      </c>
      <c r="C39" s="4" t="s">
        <v>27</v>
      </c>
      <c r="D39" s="5">
        <v>1</v>
      </c>
      <c r="E39" s="5">
        <v>1</v>
      </c>
      <c r="F39" s="5">
        <v>1</v>
      </c>
      <c r="G39" s="4">
        <v>1</v>
      </c>
      <c r="H39" s="4">
        <v>1</v>
      </c>
      <c r="I39" s="4">
        <v>5</v>
      </c>
      <c r="J39" s="4">
        <v>0</v>
      </c>
      <c r="K39" s="5">
        <v>1</v>
      </c>
      <c r="L39" s="5">
        <v>1</v>
      </c>
      <c r="M39" s="4">
        <v>1</v>
      </c>
      <c r="N39" s="4">
        <v>1</v>
      </c>
      <c r="O39" s="4" t="s">
        <v>92</v>
      </c>
      <c r="P39" s="4">
        <f t="shared" si="4"/>
        <v>2</v>
      </c>
      <c r="Q39" s="4">
        <f t="shared" si="5"/>
        <v>2</v>
      </c>
      <c r="R39" s="4">
        <f t="shared" si="2"/>
        <v>4</v>
      </c>
      <c r="S39">
        <f t="shared" si="3"/>
        <v>4</v>
      </c>
    </row>
    <row r="40" spans="1:19" x14ac:dyDescent="0.2">
      <c r="A40" t="s">
        <v>93</v>
      </c>
      <c r="B40">
        <v>38</v>
      </c>
      <c r="C40" t="s">
        <v>23</v>
      </c>
      <c r="D40" s="1">
        <v>1</v>
      </c>
      <c r="E40" s="1">
        <v>1</v>
      </c>
      <c r="F40" s="1">
        <v>1</v>
      </c>
      <c r="G40">
        <v>1</v>
      </c>
      <c r="H40">
        <v>0</v>
      </c>
      <c r="I40">
        <v>0</v>
      </c>
      <c r="J40">
        <v>1</v>
      </c>
      <c r="K40" s="1">
        <v>1</v>
      </c>
      <c r="L40" s="1">
        <v>1</v>
      </c>
      <c r="M40">
        <v>1</v>
      </c>
      <c r="N40">
        <v>3</v>
      </c>
      <c r="O40" t="s">
        <v>94</v>
      </c>
      <c r="P40">
        <f t="shared" si="4"/>
        <v>2</v>
      </c>
      <c r="Q40">
        <f t="shared" si="5"/>
        <v>3</v>
      </c>
      <c r="R40">
        <f t="shared" si="2"/>
        <v>5</v>
      </c>
      <c r="S40">
        <f t="shared" si="3"/>
        <v>3</v>
      </c>
    </row>
    <row r="41" spans="1:19" x14ac:dyDescent="0.2">
      <c r="A41" t="s">
        <v>95</v>
      </c>
      <c r="B41">
        <v>39</v>
      </c>
      <c r="C41" t="s">
        <v>23</v>
      </c>
      <c r="D41" s="1">
        <v>1</v>
      </c>
      <c r="E41" s="1">
        <v>1</v>
      </c>
      <c r="F41" s="1">
        <v>1</v>
      </c>
      <c r="G41">
        <v>1</v>
      </c>
      <c r="H41">
        <v>1</v>
      </c>
      <c r="I41">
        <v>1</v>
      </c>
      <c r="J41">
        <v>0</v>
      </c>
      <c r="K41" s="1">
        <v>1</v>
      </c>
      <c r="L41" s="1">
        <v>1</v>
      </c>
      <c r="M41">
        <v>0.5</v>
      </c>
      <c r="N41">
        <v>5</v>
      </c>
      <c r="O41" t="s">
        <v>96</v>
      </c>
      <c r="P41">
        <f t="shared" si="4"/>
        <v>1.5</v>
      </c>
      <c r="Q41">
        <f t="shared" si="5"/>
        <v>2</v>
      </c>
      <c r="R41">
        <f t="shared" si="2"/>
        <v>3.5</v>
      </c>
      <c r="S41">
        <f t="shared" si="3"/>
        <v>4</v>
      </c>
    </row>
    <row r="42" spans="1:19" s="6" customFormat="1" x14ac:dyDescent="0.2">
      <c r="A42" s="6" t="s">
        <v>97</v>
      </c>
      <c r="B42" s="6">
        <v>40</v>
      </c>
      <c r="C42" s="6" t="s">
        <v>32</v>
      </c>
      <c r="D42" s="7">
        <v>1</v>
      </c>
      <c r="E42" s="7">
        <v>1</v>
      </c>
      <c r="F42" s="6">
        <v>0</v>
      </c>
      <c r="G42" s="6">
        <v>0</v>
      </c>
      <c r="H42" s="6">
        <v>0</v>
      </c>
      <c r="I42" s="6">
        <v>2</v>
      </c>
      <c r="J42" s="6">
        <v>1</v>
      </c>
      <c r="K42" s="7">
        <v>1</v>
      </c>
      <c r="L42" s="6">
        <v>0</v>
      </c>
      <c r="M42" s="6">
        <v>0</v>
      </c>
      <c r="N42" s="6">
        <v>3</v>
      </c>
      <c r="O42" s="6" t="s">
        <v>33</v>
      </c>
      <c r="P42" s="6">
        <f t="shared" si="4"/>
        <v>1</v>
      </c>
      <c r="Q42" s="6">
        <f t="shared" si="5"/>
        <v>2</v>
      </c>
      <c r="R42" s="6">
        <f t="shared" si="2"/>
        <v>3</v>
      </c>
      <c r="S42">
        <f t="shared" si="3"/>
        <v>1</v>
      </c>
    </row>
    <row r="43" spans="1:19" s="6" customFormat="1" x14ac:dyDescent="0.2">
      <c r="A43" s="6" t="s">
        <v>98</v>
      </c>
      <c r="B43" s="6">
        <v>41</v>
      </c>
      <c r="C43" s="6" t="s">
        <v>32</v>
      </c>
      <c r="D43" s="7">
        <v>1</v>
      </c>
      <c r="E43" s="6">
        <v>1</v>
      </c>
      <c r="F43" s="6">
        <v>0</v>
      </c>
      <c r="G43" s="6">
        <v>0</v>
      </c>
      <c r="H43" s="6">
        <v>0</v>
      </c>
      <c r="I43" s="6">
        <v>2</v>
      </c>
      <c r="J43" s="6">
        <v>0</v>
      </c>
      <c r="K43" s="7">
        <v>1</v>
      </c>
      <c r="L43" s="6">
        <v>0</v>
      </c>
      <c r="M43" s="6">
        <v>0.5</v>
      </c>
      <c r="N43" s="6">
        <v>1</v>
      </c>
      <c r="O43" s="6" t="s">
        <v>33</v>
      </c>
      <c r="P43" s="6">
        <f t="shared" si="4"/>
        <v>1.5</v>
      </c>
      <c r="Q43" s="6">
        <f t="shared" si="5"/>
        <v>1</v>
      </c>
      <c r="R43" s="6">
        <f t="shared" si="2"/>
        <v>2.5</v>
      </c>
      <c r="S43">
        <f t="shared" si="3"/>
        <v>1</v>
      </c>
    </row>
    <row r="44" spans="1:19" x14ac:dyDescent="0.2">
      <c r="Q44">
        <f t="shared" si="1"/>
        <v>0</v>
      </c>
      <c r="R44">
        <f t="shared" ref="R44:R46" si="6">P:P+Q:Q</f>
        <v>0</v>
      </c>
    </row>
    <row r="45" spans="1:19" x14ac:dyDescent="0.2">
      <c r="Q45">
        <f t="shared" si="1"/>
        <v>0</v>
      </c>
      <c r="R45">
        <f t="shared" si="6"/>
        <v>0</v>
      </c>
    </row>
    <row r="46" spans="1:19" x14ac:dyDescent="0.2">
      <c r="Q46">
        <f t="shared" si="1"/>
        <v>0</v>
      </c>
      <c r="R46">
        <f t="shared" si="6"/>
        <v>0</v>
      </c>
    </row>
    <row r="47" spans="1:19" x14ac:dyDescent="0.2">
      <c r="Q47">
        <f t="shared" si="1"/>
        <v>0</v>
      </c>
    </row>
    <row r="48" spans="1:19" x14ac:dyDescent="0.2">
      <c r="Q48">
        <f t="shared" si="1"/>
        <v>0</v>
      </c>
    </row>
    <row r="49" spans="17:17" x14ac:dyDescent="0.2">
      <c r="Q49">
        <f t="shared" si="1"/>
        <v>0</v>
      </c>
    </row>
  </sheetData>
  <autoFilter ref="C1:C49" xr:uid="{00000000-0001-0000-0000-000000000000}"/>
  <phoneticPr fontId="1" type="noConversion"/>
  <dataValidations count="6">
    <dataValidation type="list" operator="equal" allowBlank="1" sqref="C2:C32" xr:uid="{00000000-0002-0000-0000-000000000000}">
      <formula1>"不使用,单风险平视显示器,双风险平视显示器"</formula1>
    </dataValidation>
    <dataValidation type="list" operator="equal" allowBlank="1" sqref="F2:F32" xr:uid="{00000000-0002-0000-0000-000001000000}">
      <formula1>"卡车,小轿车,皮卡,不确定"</formula1>
    </dataValidation>
    <dataValidation type="list" operator="equal" allowBlank="1" sqref="G2:G32" xr:uid="{00000000-0002-0000-0000-000002000000}">
      <formula1>"1,2,3,不确定"</formula1>
    </dataValidation>
    <dataValidation type="list" operator="equal" allowBlank="1" sqref="K2:L32 H2:H32 D2:D43 E2:E42 F33:F41 K33:K43 L33:L41" xr:uid="{00000000-0002-0000-0000-000003000000}">
      <formula1>"是,否,不确定"</formula1>
    </dataValidation>
    <dataValidation type="list" operator="equal" allowBlank="1" sqref="M2:M32" xr:uid="{00000000-0002-0000-0000-000005000000}">
      <formula1>"是,否,不确定,手动评价,0.5,1,左边两个 右边有人在关车门 右边有行走的人 左边的人是静止的,00,0,0，5"</formula1>
    </dataValidation>
    <dataValidation type="list" operator="equal" allowBlank="1" sqref="J2:J32" xr:uid="{00000000-0002-0000-0000-000009000000}">
      <formula1>"0,1-4,5-8,9+,4,不确定"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0194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Jie Wang</cp:lastModifiedBy>
  <dcterms:modified xsi:type="dcterms:W3CDTF">2023-09-08T16:15:27Z</dcterms:modified>
</cp:coreProperties>
</file>