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raw_data\"/>
    </mc:Choice>
  </mc:AlternateContent>
  <xr:revisionPtr revIDLastSave="0" documentId="13_ncr:1_{2A51BFFA-4BC3-4133-8520-ED78904B0BA3}" xr6:coauthVersionLast="47" xr6:coauthVersionMax="47" xr10:uidLastSave="{00000000-0000-0000-0000-000000000000}"/>
  <bookViews>
    <workbookView minimized="1" xWindow="2250" yWindow="2250" windowWidth="21600" windowHeight="11280" activeTab="1" xr2:uid="{00000000-000D-0000-FFFF-FFFF00000000}"/>
  </bookViews>
  <sheets>
    <sheet name="03b8" sheetId="2" r:id="rId1"/>
    <sheet name="建议 1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Y4" i="2" s="1"/>
  <c r="T7" i="2"/>
  <c r="T8" i="2"/>
  <c r="T9" i="2"/>
  <c r="T10" i="2"/>
  <c r="T11" i="2"/>
  <c r="T12" i="2"/>
  <c r="T13" i="2"/>
  <c r="T14" i="2"/>
  <c r="T15" i="2"/>
  <c r="T16" i="2"/>
  <c r="T17" i="2"/>
  <c r="Z4" i="2" s="1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3" i="2"/>
  <c r="X4" i="2" s="1"/>
  <c r="S42" i="2"/>
  <c r="R33" i="2"/>
  <c r="R34" i="2"/>
  <c r="R35" i="2"/>
  <c r="R36" i="2"/>
  <c r="R37" i="2"/>
  <c r="R38" i="2"/>
  <c r="R39" i="2"/>
  <c r="R40" i="2"/>
  <c r="R41" i="2"/>
  <c r="R42" i="2"/>
  <c r="R43" i="2"/>
  <c r="Q33" i="2"/>
  <c r="Q34" i="2"/>
  <c r="Q35" i="2"/>
  <c r="Q36" i="2"/>
  <c r="Q37" i="2"/>
  <c r="Q38" i="2"/>
  <c r="Q39" i="2"/>
  <c r="Q40" i="2"/>
  <c r="Q41" i="2"/>
  <c r="Q42" i="2"/>
  <c r="Q43" i="2"/>
  <c r="S43" i="2" s="1"/>
  <c r="S33" i="2" l="1"/>
  <c r="S34" i="2"/>
  <c r="S35" i="2"/>
  <c r="S36" i="2"/>
  <c r="S37" i="2"/>
  <c r="S38" i="2"/>
  <c r="S39" i="2"/>
  <c r="S40" i="2"/>
  <c r="S41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5" i="2"/>
  <c r="Q6" i="2"/>
  <c r="Q7" i="2"/>
  <c r="Q8" i="2"/>
  <c r="Q9" i="2"/>
  <c r="Q10" i="2"/>
  <c r="S10" i="2" s="1"/>
  <c r="Q11" i="2"/>
  <c r="S11" i="2" s="1"/>
  <c r="Q12" i="2"/>
  <c r="S12" i="2" s="1"/>
  <c r="Q13" i="2"/>
  <c r="S13" i="2" s="1"/>
  <c r="Q14" i="2"/>
  <c r="S14" i="2" s="1"/>
  <c r="Q15" i="2"/>
  <c r="S15" i="2" s="1"/>
  <c r="Q16" i="2"/>
  <c r="Q17" i="2"/>
  <c r="S17" i="2" s="1"/>
  <c r="Q18" i="2"/>
  <c r="Q19" i="2"/>
  <c r="Q20" i="2"/>
  <c r="S20" i="2" s="1"/>
  <c r="Q21" i="2"/>
  <c r="S21" i="2" s="1"/>
  <c r="Q22" i="2"/>
  <c r="S22" i="2" s="1"/>
  <c r="Q23" i="2"/>
  <c r="S23" i="2" s="1"/>
  <c r="Q24" i="2"/>
  <c r="S24" i="2" s="1"/>
  <c r="Q25" i="2"/>
  <c r="S25" i="2" s="1"/>
  <c r="Q26" i="2"/>
  <c r="S26" i="2" s="1"/>
  <c r="Q27" i="2"/>
  <c r="S27" i="2" s="1"/>
  <c r="Q28" i="2"/>
  <c r="Q29" i="2"/>
  <c r="S29" i="2" s="1"/>
  <c r="Q30" i="2"/>
  <c r="Q31" i="2"/>
  <c r="Q32" i="2"/>
  <c r="S32" i="2" s="1"/>
  <c r="Q4" i="2"/>
  <c r="S28" i="2" l="1"/>
  <c r="S16" i="2"/>
  <c r="Y3" i="2"/>
  <c r="S5" i="2"/>
  <c r="X2" i="2"/>
  <c r="Z3" i="2"/>
  <c r="S4" i="2"/>
  <c r="Z2" i="2"/>
  <c r="Z5" i="2" s="1"/>
  <c r="S19" i="2"/>
  <c r="S7" i="2"/>
  <c r="X3" i="2"/>
  <c r="S31" i="2"/>
  <c r="S30" i="2"/>
  <c r="S18" i="2"/>
  <c r="S6" i="2"/>
  <c r="Y2" i="2"/>
  <c r="Y5" i="2" s="1"/>
  <c r="S9" i="2"/>
  <c r="S8" i="2"/>
  <c r="X5" i="2" l="1"/>
</calcChain>
</file>

<file path=xl/sharedStrings.xml><?xml version="1.0" encoding="utf-8"?>
<sst xmlns="http://schemas.openxmlformats.org/spreadsheetml/2006/main" count="201" uniqueCount="98">
  <si>
    <t>你的姓名</t>
  </si>
  <si>
    <t>你使用的平视显示器为</t>
  </si>
  <si>
    <t>提交人</t>
  </si>
  <si>
    <t>你报的第一个数是什么</t>
  </si>
  <si>
    <t>在实验中是否存在行人</t>
  </si>
  <si>
    <t>在实验中是否存在移动的车辆</t>
  </si>
  <si>
    <t>该车辆的颜色为</t>
  </si>
  <si>
    <t>在实验道路中，前方是否存在高架</t>
  </si>
  <si>
    <t>在实验中是否存在非机动车</t>
  </si>
  <si>
    <t>在实验中同向共有几根车道</t>
  </si>
  <si>
    <t>在实验中是否存在交通信号灯</t>
  </si>
  <si>
    <t>在实验中路边是否有路灯</t>
  </si>
  <si>
    <t>在实验中汽车是否变道</t>
  </si>
  <si>
    <t>评分</t>
  </si>
  <si>
    <t>该风险主要来源于（没有风险填无即可）</t>
  </si>
  <si>
    <t>手动评分</t>
  </si>
  <si>
    <t>标答</t>
  </si>
  <si>
    <t>否</t>
  </si>
  <si>
    <t>是</t>
  </si>
  <si>
    <t>白</t>
  </si>
  <si>
    <t>2</t>
  </si>
  <si>
    <t>右侧马路2人</t>
  </si>
  <si>
    <t>周儒</t>
  </si>
  <si>
    <t>不使用平视显示器</t>
  </si>
  <si>
    <t>路障</t>
  </si>
  <si>
    <t>没测</t>
  </si>
  <si>
    <t>徐杨丽</t>
  </si>
  <si>
    <t>双风险平视显示器</t>
  </si>
  <si>
    <t>无</t>
  </si>
  <si>
    <t>1</t>
  </si>
  <si>
    <t>陈紫甜</t>
  </si>
  <si>
    <t>0</t>
  </si>
  <si>
    <t>田锐抒</t>
  </si>
  <si>
    <t>单风险平视显示器</t>
  </si>
  <si>
    <t>金亚霏</t>
  </si>
  <si>
    <t>高帅</t>
  </si>
  <si>
    <t>人</t>
  </si>
  <si>
    <t>刘佳</t>
  </si>
  <si>
    <t>变道</t>
  </si>
  <si>
    <t>周佳</t>
  </si>
  <si>
    <t>段景辉</t>
  </si>
  <si>
    <t>刘伟</t>
  </si>
  <si>
    <t>王嘉</t>
  </si>
  <si>
    <t>魏瑜均</t>
  </si>
  <si>
    <t>宫宇航</t>
  </si>
  <si>
    <t>黄惠铭</t>
  </si>
  <si>
    <t>变道的车</t>
  </si>
  <si>
    <t>何嘉好</t>
  </si>
  <si>
    <t>达吾列提别克</t>
  </si>
  <si>
    <t>郝思嘉</t>
  </si>
  <si>
    <t>变道超车</t>
  </si>
  <si>
    <t>张煜婷</t>
  </si>
  <si>
    <t>前方车辆</t>
  </si>
  <si>
    <t>杜力</t>
  </si>
  <si>
    <t>0.5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</si>
  <si>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</si>
  <si>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</si>
  <si>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</si>
  <si>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</si>
  <si>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</si>
  <si>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</si>
  <si>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</si>
  <si>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</si>
  <si>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</si>
  <si>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纪子欣</t>
  </si>
  <si>
    <t>前方有车辆</t>
  </si>
  <si>
    <t>于紫琪</t>
  </si>
  <si>
    <t>标答</t>
    <phoneticPr fontId="1" type="noConversion"/>
  </si>
  <si>
    <t>人</t>
    <phoneticPr fontId="1" type="noConversion"/>
  </si>
  <si>
    <t>车</t>
    <phoneticPr fontId="1" type="noConversion"/>
  </si>
  <si>
    <t>潜在</t>
    <phoneticPr fontId="1" type="noConversion"/>
  </si>
  <si>
    <t>侯建华</t>
  </si>
  <si>
    <t>视野盲区</t>
  </si>
  <si>
    <t>胡钰婕</t>
  </si>
  <si>
    <t>周禾嘉</t>
  </si>
  <si>
    <t>行人与前方车辆</t>
  </si>
  <si>
    <t>王子宸</t>
  </si>
  <si>
    <t>朱一铭</t>
  </si>
  <si>
    <t>潜在的会车风险</t>
  </si>
  <si>
    <t>楼瀚予</t>
  </si>
  <si>
    <t>刘鹤璐</t>
  </si>
  <si>
    <t>汪靖姗</t>
  </si>
  <si>
    <t>变道超越前方车辆</t>
  </si>
  <si>
    <t>吴易轩</t>
  </si>
  <si>
    <t>郭姝含</t>
  </si>
  <si>
    <t>熊文逸</t>
  </si>
  <si>
    <t>是</t>
    <phoneticPr fontId="1" type="noConversion"/>
  </si>
  <si>
    <t>除人车态势感知正确率</t>
    <phoneticPr fontId="1" type="noConversion"/>
  </si>
  <si>
    <t>除人车</t>
    <phoneticPr fontId="1" type="noConversion"/>
  </si>
  <si>
    <t>无hud(13人）</t>
    <phoneticPr fontId="1" type="noConversion"/>
  </si>
  <si>
    <t>单hud(14人）</t>
    <phoneticPr fontId="1" type="noConversion"/>
  </si>
  <si>
    <t>双hud（14人）</t>
    <phoneticPr fontId="1" type="noConversion"/>
  </si>
  <si>
    <t>求和项:潜在</t>
  </si>
  <si>
    <t>总计</t>
  </si>
  <si>
    <t>(空白)</t>
  </si>
  <si>
    <t>求和项:除人车态势感知正确率</t>
  </si>
  <si>
    <t>求和项:车</t>
  </si>
  <si>
    <t>求和项:人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</si>
</sst>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1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[实验安排_03b8完成.xlsx]建议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03b8</a:t>
            </a:r>
            <a:r>
              <a:rPr lang="en-US" altLang="zh-CN" baseline="0"/>
              <a:t> </a:t>
            </a:r>
            <a:r>
              <a:rPr lang="zh-CN" altLang="en-US" baseline="0"/>
              <a:t>效果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'建议 1'!$B$4</c:f>
              <c:strCache>
                <c:ptCount val="1"/>
                <c:pt idx="0">
                  <c:v>求和项:潜在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9C8-96B5-01B19DB4C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'建议 1'!$A$5:$A$9</c:f>
              <c:strCache>
                <c:ptCount val="4"/>
                <c:pt idx="0">
                  <c:v>双风险平视显示器</c:v>
                </c:pt>
                <c:pt idx="1">
                  <c:v>单风险平视显示器</c:v>
                </c:pt>
                <c:pt idx="2">
                  <c:v>不使用平视显示器</c:v>
                </c:pt>
                <c:pt idx="3">
                  <c:v>(空白)</c:v>
                </c:pt>
              </c:strCache>
            </c:strRef>
          </c:cat>
          <c:val>
            <c:numRef>
              <c:f>'建议 1'!$B$5:$B$9</c:f>
              <c:numCache>
                <c:formatCode>General</c:formatCode>
                <c:ptCount val="4"/>
                <c:pt idx="0">
                  <c:v>9</c:v>
                </c:pt>
                <c:pt idx="1">
                  <c:v>8.5</c:v>
                </c:pt>
                <c:pt idx="2">
                  <c:v>6.5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4-459E-947B-9BCDFEE23097}"/>
            </c:ext>
          </c:extLst>
        </c:ser>
        <c:ser>
          <c:idx val="1"/>
          <c:order val="1"/>
          <c:tx>
            <c:strRef>
              <c:f>'建议 1'!$C$4</c:f>
              <c:strCache>
                <c:ptCount val="1"/>
                <c:pt idx="0">
                  <c:v>求和项:除人车态势感知正确率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'建议 1'!$A$5:$A$9</c:f>
              <c:strCache>
                <c:ptCount val="4"/>
                <c:pt idx="0">
                  <c:v>双风险平视显示器</c:v>
                </c:pt>
                <c:pt idx="1">
                  <c:v>单风险平视显示器</c:v>
                </c:pt>
                <c:pt idx="2">
                  <c:v>不使用平视显示器</c:v>
                </c:pt>
                <c:pt idx="3">
                  <c:v>(空白)</c:v>
                </c:pt>
              </c:strCache>
            </c:strRef>
          </c:cat>
          <c:val>
            <c:numRef>
              <c:f>'建议 1'!$C$5:$C$9</c:f>
              <c:numCache>
                <c:formatCode>General</c:formatCode>
                <c:ptCount val="4"/>
                <c:pt idx="0">
                  <c:v>49</c:v>
                </c:pt>
                <c:pt idx="1">
                  <c:v>46</c:v>
                </c:pt>
                <c:pt idx="2">
                  <c:v>49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4-459E-947B-9BCDFEE23097}"/>
            </c:ext>
          </c:extLst>
        </c:ser>
        <c:ser>
          <c:idx val="2"/>
          <c:order val="2"/>
          <c:tx>
            <c:strRef>
              <c:f>'建议 1'!$D$4</c:f>
              <c:strCache>
                <c:ptCount val="1"/>
                <c:pt idx="0">
                  <c:v>求和项:车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'建议 1'!$A$5:$A$9</c:f>
              <c:strCache>
                <c:ptCount val="4"/>
                <c:pt idx="0">
                  <c:v>双风险平视显示器</c:v>
                </c:pt>
                <c:pt idx="1">
                  <c:v>单风险平视显示器</c:v>
                </c:pt>
                <c:pt idx="2">
                  <c:v>不使用平视显示器</c:v>
                </c:pt>
                <c:pt idx="3">
                  <c:v>(空白)</c:v>
                </c:pt>
              </c:strCache>
            </c:strRef>
          </c:cat>
          <c:val>
            <c:numRef>
              <c:f>'建议 1'!$D$5:$D$9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4-459E-947B-9BCDFEE23097}"/>
            </c:ext>
          </c:extLst>
        </c:ser>
        <c:ser>
          <c:idx val="3"/>
          <c:order val="3"/>
          <c:tx>
            <c:strRef>
              <c:f>'建议 1'!$E$4</c:f>
              <c:strCache>
                <c:ptCount val="1"/>
                <c:pt idx="0">
                  <c:v>求和项:人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'建议 1'!$A$5:$A$9</c:f>
              <c:strCache>
                <c:ptCount val="4"/>
                <c:pt idx="0">
                  <c:v>双风险平视显示器</c:v>
                </c:pt>
                <c:pt idx="1">
                  <c:v>单风险平视显示器</c:v>
                </c:pt>
                <c:pt idx="2">
                  <c:v>不使用平视显示器</c:v>
                </c:pt>
                <c:pt idx="3">
                  <c:v>(空白)</c:v>
                </c:pt>
              </c:strCache>
            </c:strRef>
          </c:cat>
          <c:val>
            <c:numRef>
              <c:f>'建议 1'!$E$5:$E$9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84-459E-947B-9BCDFEE23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677787439"/>
        <c:axId val="1715836287"/>
      </c:barChart>
      <c:catAx>
        <c:axId val="6777874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你使用的平视显示器为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836287"/>
        <c:crosses val="autoZero"/>
        <c:auto val="1"/>
        <c:lblAlgn val="ctr"/>
        <c:lblOffset val="100"/>
        <c:noMultiLvlLbl val="0"/>
      </c:catAx>
      <c:valAx>
        <c:axId val="17158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潜在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8743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2" name="图表 1" descr="图表类型: 簇状条形图。 对于“在实验中是否存在非机动车: 1”，“你使用的平视显示器为”: 单风险平视显示器 具有明显更高的“潜在”。&#10;&#10;已自动生成说明">
          <a:extLst>
            <a:ext uri="{FF2B5EF4-FFF2-40B4-BE49-F238E27FC236}">
              <a16:creationId xmlns:a16="http://schemas.microsoft.com/office/drawing/2014/main" id="{92022F6B-E39E-B16E-CB90-19FB3DC60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loom" refreshedDate="45177.984584722224" createdVersion="8" refreshedVersion="8" minRefreshableVersion="3" recordCount="63" xr:uid="{BCFFF93B-B945-4A9E-A957-82D464C1DE35}">
  <cacheSource type="worksheet">
    <worksheetSource ref="A1:T64" sheet="03b8"/>
  </cacheSource>
  <cacheFields count="20">
    <cacheField name="提交人" numFmtId="0">
      <sharedItems containsBlank="1" containsMixedTypes="1" containsNumber="1" containsInteger="1" minValue="1" maxValue="41"/>
    </cacheField>
    <cacheField name="你的姓名" numFmtId="0">
      <sharedItems containsBlank="1"/>
    </cacheField>
    <cacheField name="你使用的平视显示器为" numFmtId="0">
      <sharedItems containsBlank="1" count="4">
        <m/>
        <s v="不使用平视显示器"/>
        <s v="双风险平视显示器"/>
        <s v="单风险平视显示器"/>
      </sharedItems>
    </cacheField>
    <cacheField name="你报的第一个数是什么" numFmtId="0">
      <sharedItems containsString="0" containsBlank="1" containsNumber="1" containsInteger="1" minValue="0" maxValue="9"/>
    </cacheField>
    <cacheField name="在实验中是否存在行人" numFmtId="0">
      <sharedItems containsBlank="1" containsMixedTypes="1" containsNumber="1" containsInteger="1" minValue="0" maxValue="1"/>
    </cacheField>
    <cacheField name="在实验中是否存在移动的车辆" numFmtId="0">
      <sharedItems containsBlank="1" containsMixedTypes="1" containsNumber="1" containsInteger="1" minValue="0" maxValue="1"/>
    </cacheField>
    <cacheField name="该车辆的颜色为" numFmtId="0">
      <sharedItems containsBlank="1" containsMixedTypes="1" containsNumber="1" containsInteger="1" minValue="0" maxValue="1"/>
    </cacheField>
    <cacheField name="在实验道路中，前方是否存在高架" numFmtId="0">
      <sharedItems containsBlank="1" containsMixedTypes="1" containsNumber="1" containsInteger="1" minValue="0" maxValue="1"/>
    </cacheField>
    <cacheField name="在实验中是否存在非机动车" numFmtId="0">
      <sharedItems containsBlank="1" containsMixedTypes="1" containsNumber="1" containsInteger="1" minValue="0" maxValue="1" count="4">
        <s v="否"/>
        <n v="0"/>
        <n v="1"/>
        <m/>
      </sharedItems>
    </cacheField>
    <cacheField name="在实验中同向共有几根车道" numFmtId="0">
      <sharedItems containsBlank="1" containsMixedTypes="1" containsNumber="1" containsInteger="1" minValue="0" maxValue="1"/>
    </cacheField>
    <cacheField name="在实验中是否存在交通信号灯" numFmtId="0">
      <sharedItems containsBlank="1" containsMixedTypes="1" containsNumber="1" containsInteger="1" minValue="0" maxValue="1"/>
    </cacheField>
    <cacheField name="在实验中路边是否有路灯" numFmtId="0">
      <sharedItems containsBlank="1" containsMixedTypes="1" containsNumber="1" containsInteger="1" minValue="0" maxValue="1"/>
    </cacheField>
    <cacheField name="在实验中汽车是否变道" numFmtId="0">
      <sharedItems containsBlank="1" containsMixedTypes="1" containsNumber="1" containsInteger="1" minValue="0" maxValue="1"/>
    </cacheField>
    <cacheField name="评分" numFmtId="0">
      <sharedItems containsString="0" containsBlank="1" containsNumber="1" containsInteger="1" minValue="1" maxValue="5"/>
    </cacheField>
    <cacheField name="该风险主要来源于（没有风险填无即可）" numFmtId="0">
      <sharedItems containsBlank="1"/>
    </cacheField>
    <cacheField name="手动评分" numFmtId="0">
      <sharedItems containsBlank="1" containsMixedTypes="1" containsNumber="1" minValue="0" maxValue="1"/>
    </cacheField>
    <cacheField name="人" numFmtId="0">
      <sharedItems containsString="0" containsBlank="1" containsNumber="1" minValue="0" maxValue="2"/>
    </cacheField>
    <cacheField name="车" numFmtId="0">
      <sharedItems containsString="0" containsBlank="1" containsNumber="1" containsInteger="1" minValue="0" maxValue="2"/>
    </cacheField>
    <cacheField name="潜在" numFmtId="0">
      <sharedItems containsString="0" containsBlank="1" containsNumber="1" minValue="0.25" maxValue="4"/>
    </cacheField>
    <cacheField name="除人车态势感知正确率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标答"/>
    <s v="标答"/>
    <x v="0"/>
    <m/>
    <s v="否"/>
    <s v="是"/>
    <s v="白"/>
    <s v="是"/>
    <x v="0"/>
    <s v="2"/>
    <s v="否"/>
    <s v="是"/>
    <s v="是"/>
    <m/>
    <m/>
    <s v="右侧马路2人"/>
    <n v="2"/>
    <n v="2"/>
    <n v="4"/>
    <n v="6"/>
  </r>
  <r>
    <n v="1"/>
    <s v="周儒"/>
    <x v="1"/>
    <n v="1"/>
    <n v="1"/>
    <n v="1"/>
    <n v="1"/>
    <n v="0"/>
    <x v="1"/>
    <n v="1"/>
    <n v="1"/>
    <n v="0"/>
    <n v="1"/>
    <n v="2"/>
    <s v="路障"/>
    <s v="没测"/>
    <m/>
    <n v="2"/>
    <m/>
    <n v="3"/>
  </r>
  <r>
    <n v="2"/>
    <s v="徐杨丽"/>
    <x v="2"/>
    <n v="4"/>
    <n v="1"/>
    <n v="1"/>
    <n v="1"/>
    <n v="1"/>
    <x v="1"/>
    <n v="1"/>
    <n v="1"/>
    <n v="0"/>
    <n v="0"/>
    <n v="1"/>
    <s v="无"/>
    <s v="1"/>
    <n v="2"/>
    <n v="2"/>
    <n v="1"/>
    <n v="3"/>
  </r>
  <r>
    <n v="3"/>
    <s v="陈紫甜"/>
    <x v="1"/>
    <n v="3"/>
    <n v="1"/>
    <n v="1"/>
    <n v="1"/>
    <n v="1"/>
    <x v="2"/>
    <n v="1"/>
    <n v="1"/>
    <n v="0"/>
    <n v="0"/>
    <n v="3"/>
    <s v="无"/>
    <s v="0"/>
    <n v="1"/>
    <n v="2"/>
    <n v="0.75"/>
    <n v="4"/>
  </r>
  <r>
    <n v="4"/>
    <s v="田锐抒"/>
    <x v="3"/>
    <n v="0"/>
    <n v="0"/>
    <n v="1"/>
    <n v="1"/>
    <n v="1"/>
    <x v="2"/>
    <n v="1"/>
    <n v="0"/>
    <n v="1"/>
    <n v="0"/>
    <n v="1"/>
    <s v="无"/>
    <s v="1"/>
    <n v="1"/>
    <n v="2"/>
    <n v="0.75"/>
    <n v="4"/>
  </r>
  <r>
    <n v="5"/>
    <s v="金亚霏"/>
    <x v="3"/>
    <n v="9"/>
    <n v="1"/>
    <n v="1"/>
    <n v="1"/>
    <n v="0"/>
    <x v="2"/>
    <n v="1"/>
    <n v="0"/>
    <n v="0"/>
    <n v="0"/>
    <n v="1"/>
    <s v="无"/>
    <s v="0"/>
    <n v="1"/>
    <n v="2"/>
    <n v="0.75"/>
    <n v="2"/>
  </r>
  <r>
    <n v="6"/>
    <s v="高帅"/>
    <x v="2"/>
    <n v="3"/>
    <n v="0"/>
    <n v="1"/>
    <n v="0"/>
    <n v="0"/>
    <x v="2"/>
    <n v="1"/>
    <n v="1"/>
    <n v="1"/>
    <n v="0"/>
    <n v="5"/>
    <s v="人"/>
    <s v="1"/>
    <n v="1"/>
    <n v="1"/>
    <n v="0.5"/>
    <n v="4"/>
  </r>
  <r>
    <n v="7"/>
    <s v="刘佳"/>
    <x v="3"/>
    <n v="9"/>
    <n v="0"/>
    <n v="1"/>
    <n v="1"/>
    <n v="0"/>
    <x v="2"/>
    <n v="1"/>
    <n v="0"/>
    <n v="0"/>
    <n v="1"/>
    <n v="2"/>
    <s v="变道"/>
    <s v="0"/>
    <n v="0"/>
    <n v="2"/>
    <n v="0.5"/>
    <n v="3"/>
  </r>
  <r>
    <n v="8"/>
    <s v="周佳"/>
    <x v="2"/>
    <n v="5"/>
    <n v="0"/>
    <n v="1"/>
    <n v="1"/>
    <n v="1"/>
    <x v="1"/>
    <n v="1"/>
    <n v="0"/>
    <n v="0"/>
    <n v="1"/>
    <n v="2"/>
    <s v="无"/>
    <s v="0"/>
    <n v="0"/>
    <n v="2"/>
    <n v="0.5"/>
    <n v="3"/>
  </r>
  <r>
    <n v="9"/>
    <s v="段景辉"/>
    <x v="1"/>
    <n v="3"/>
    <n v="1"/>
    <n v="1"/>
    <n v="0"/>
    <n v="1"/>
    <x v="2"/>
    <n v="1"/>
    <n v="1"/>
    <n v="1"/>
    <n v="1"/>
    <n v="2"/>
    <s v="变道"/>
    <s v="0"/>
    <n v="1"/>
    <n v="1"/>
    <n v="0.5"/>
    <n v="6"/>
  </r>
  <r>
    <n v="10"/>
    <s v="刘伟"/>
    <x v="2"/>
    <n v="0"/>
    <n v="1"/>
    <n v="1"/>
    <n v="1"/>
    <n v="0"/>
    <x v="2"/>
    <n v="1"/>
    <n v="1"/>
    <n v="0"/>
    <n v="0"/>
    <n v="1"/>
    <s v="无"/>
    <s v="0"/>
    <n v="1"/>
    <n v="2"/>
    <n v="0.75"/>
    <n v="3"/>
  </r>
  <r>
    <n v="11"/>
    <s v="王嘉"/>
    <x v="3"/>
    <n v="0"/>
    <n v="0"/>
    <n v="1"/>
    <n v="1"/>
    <n v="0"/>
    <x v="2"/>
    <n v="1"/>
    <n v="1"/>
    <n v="0"/>
    <n v="1"/>
    <n v="1"/>
    <s v="无"/>
    <s v="0"/>
    <n v="0"/>
    <n v="2"/>
    <n v="0.5"/>
    <n v="4"/>
  </r>
  <r>
    <n v="12"/>
    <s v="魏瑜均"/>
    <x v="1"/>
    <n v="9"/>
    <n v="1"/>
    <n v="1"/>
    <n v="1"/>
    <n v="1"/>
    <x v="1"/>
    <n v="1"/>
    <n v="0"/>
    <n v="1"/>
    <n v="1"/>
    <n v="4"/>
    <s v="变道"/>
    <s v="0"/>
    <n v="1"/>
    <n v="2"/>
    <n v="0.75"/>
    <n v="4"/>
  </r>
  <r>
    <n v="13"/>
    <s v="宫宇航"/>
    <x v="3"/>
    <n v="2"/>
    <n v="0"/>
    <n v="1"/>
    <n v="0"/>
    <n v="0"/>
    <x v="1"/>
    <n v="0"/>
    <n v="1"/>
    <n v="1"/>
    <n v="0"/>
    <n v="1"/>
    <s v="无"/>
    <s v="0"/>
    <n v="0"/>
    <n v="1"/>
    <n v="0.25"/>
    <n v="2"/>
  </r>
  <r>
    <n v="14"/>
    <s v="黄惠铭"/>
    <x v="2"/>
    <n v="8"/>
    <n v="0"/>
    <n v="1"/>
    <n v="1"/>
    <n v="0"/>
    <x v="1"/>
    <n v="1"/>
    <n v="1"/>
    <n v="1"/>
    <n v="1"/>
    <n v="3"/>
    <s v="变道的车"/>
    <s v="0"/>
    <n v="0"/>
    <n v="2"/>
    <n v="0.5"/>
    <n v="4"/>
  </r>
  <r>
    <n v="15"/>
    <s v="何嘉好"/>
    <x v="2"/>
    <n v="1"/>
    <n v="0"/>
    <n v="1"/>
    <n v="1"/>
    <n v="1"/>
    <x v="1"/>
    <n v="1"/>
    <n v="1"/>
    <n v="1"/>
    <n v="1"/>
    <n v="5"/>
    <s v="变道"/>
    <s v="0"/>
    <n v="0"/>
    <n v="2"/>
    <n v="0.5"/>
    <n v="5"/>
  </r>
  <r>
    <n v="16"/>
    <s v="达吾列提别克"/>
    <x v="1"/>
    <n v="7"/>
    <n v="0"/>
    <n v="1"/>
    <n v="1"/>
    <n v="0"/>
    <x v="2"/>
    <n v="0"/>
    <n v="0"/>
    <n v="1"/>
    <n v="1"/>
    <n v="1"/>
    <s v="无"/>
    <s v="0"/>
    <n v="0"/>
    <n v="2"/>
    <n v="0.5"/>
    <n v="3"/>
  </r>
  <r>
    <n v="17"/>
    <s v="郝思嘉"/>
    <x v="2"/>
    <n v="2"/>
    <n v="1"/>
    <n v="1"/>
    <n v="0"/>
    <n v="1"/>
    <x v="2"/>
    <n v="1"/>
    <n v="1"/>
    <n v="0"/>
    <n v="1"/>
    <n v="4"/>
    <s v="变道超车"/>
    <s v="0"/>
    <n v="1"/>
    <n v="1"/>
    <n v="0.5"/>
    <n v="5"/>
  </r>
  <r>
    <n v="18"/>
    <s v="张煜婷"/>
    <x v="3"/>
    <n v="1"/>
    <n v="1"/>
    <n v="1"/>
    <n v="1"/>
    <n v="0"/>
    <x v="2"/>
    <n v="0"/>
    <n v="0"/>
    <n v="0"/>
    <n v="1"/>
    <n v="2"/>
    <s v="前方车辆"/>
    <s v="0"/>
    <n v="1"/>
    <n v="2"/>
    <n v="0.75"/>
    <n v="2"/>
  </r>
  <r>
    <n v="19"/>
    <s v="杜力"/>
    <x v="1"/>
    <n v="7"/>
    <n v="0"/>
    <n v="1"/>
    <n v="1"/>
    <n v="1"/>
    <x v="1"/>
    <n v="1"/>
    <n v="0"/>
    <n v="1"/>
    <n v="0"/>
    <n v="1"/>
    <s v="无"/>
    <s v="0.5"/>
    <n v="0.5"/>
    <n v="2"/>
    <n v="0.625"/>
    <n v="3"/>
  </r>
  <r>
    <n v="20"/>
    <s v="邓子昊"/>
    <x v="3"/>
    <n v="7"/>
    <n v="1"/>
    <n v="1"/>
    <n v="1"/>
    <n v="0"/>
    <x v="2"/>
    <n v="1"/>
    <n v="1"/>
    <n v="0"/>
    <n v="1"/>
    <n v="2"/>
    <s v="前方车辆"/>
    <s v="0"/>
    <n v="1"/>
    <n v="2"/>
    <n v="0.75"/>
    <n v="4"/>
  </r>
  <r>
    <n v="21"/>
    <s v="薛嘉涵"/>
    <x v="2"/>
    <n v="0"/>
    <n v="0"/>
    <n v="1"/>
    <n v="1"/>
    <n v="0"/>
    <x v="1"/>
    <n v="0"/>
    <n v="0"/>
    <n v="1"/>
    <n v="0"/>
    <n v="1"/>
    <s v="无"/>
    <s v="0"/>
    <n v="0"/>
    <n v="2"/>
    <n v="0.5"/>
    <n v="1"/>
  </r>
  <r>
    <n v="22"/>
    <s v="陈昕冉"/>
    <x v="1"/>
    <n v="4"/>
    <n v="0"/>
    <n v="1"/>
    <n v="1"/>
    <n v="1"/>
    <x v="2"/>
    <n v="1"/>
    <n v="1"/>
    <n v="0"/>
    <n v="0"/>
    <n v="2"/>
    <s v="无"/>
    <s v="0"/>
    <n v="0"/>
    <n v="2"/>
    <n v="0.5"/>
    <n v="4"/>
  </r>
  <r>
    <n v="23"/>
    <s v="黄梦怡"/>
    <x v="2"/>
    <n v="4"/>
    <n v="0"/>
    <n v="1"/>
    <n v="1"/>
    <n v="1"/>
    <x v="2"/>
    <n v="1"/>
    <n v="1"/>
    <n v="1"/>
    <n v="1"/>
    <n v="2"/>
    <s v="无"/>
    <s v="0"/>
    <n v="0"/>
    <n v="2"/>
    <n v="0.5"/>
    <n v="6"/>
  </r>
  <r>
    <n v="24"/>
    <s v="蒋笑阳"/>
    <x v="3"/>
    <n v="4"/>
    <n v="1"/>
    <n v="1"/>
    <n v="1"/>
    <n v="1"/>
    <x v="2"/>
    <n v="1"/>
    <n v="1"/>
    <n v="1"/>
    <n v="1"/>
    <n v="1"/>
    <s v="无"/>
    <s v="0"/>
    <n v="1"/>
    <n v="2"/>
    <n v="0.75"/>
    <n v="6"/>
  </r>
  <r>
    <n v="25"/>
    <s v="姜昕彤"/>
    <x v="1"/>
    <n v="4"/>
    <n v="0"/>
    <n v="1"/>
    <n v="1"/>
    <n v="1"/>
    <x v="2"/>
    <n v="1"/>
    <n v="1"/>
    <n v="0"/>
    <n v="0"/>
    <n v="1"/>
    <s v="无"/>
    <s v="0"/>
    <n v="0"/>
    <n v="2"/>
    <n v="0.5"/>
    <n v="4"/>
  </r>
  <r>
    <n v="26"/>
    <s v="王程业"/>
    <x v="3"/>
    <n v="3"/>
    <n v="1"/>
    <n v="1"/>
    <n v="1"/>
    <n v="0"/>
    <x v="2"/>
    <n v="1"/>
    <n v="0"/>
    <n v="0"/>
    <n v="0"/>
    <n v="1"/>
    <s v="无"/>
    <s v="0"/>
    <n v="1"/>
    <n v="2"/>
    <n v="0.75"/>
    <n v="2"/>
  </r>
  <r>
    <n v="27"/>
    <s v="徐盛南"/>
    <x v="3"/>
    <n v="4"/>
    <n v="1"/>
    <n v="1"/>
    <n v="0"/>
    <n v="0"/>
    <x v="2"/>
    <n v="1"/>
    <n v="1"/>
    <n v="1"/>
    <n v="0"/>
    <n v="1"/>
    <s v="无"/>
    <s v="0"/>
    <n v="1"/>
    <n v="1"/>
    <n v="0.5"/>
    <n v="4"/>
  </r>
  <r>
    <n v="28"/>
    <s v="徐宇凡"/>
    <x v="1"/>
    <n v="7"/>
    <n v="1"/>
    <n v="1"/>
    <n v="0"/>
    <n v="0"/>
    <x v="1"/>
    <n v="1"/>
    <n v="0"/>
    <n v="0"/>
    <n v="0"/>
    <n v="1"/>
    <s v="无"/>
    <s v="0"/>
    <n v="1"/>
    <n v="1"/>
    <n v="0.5"/>
    <n v="1"/>
  </r>
  <r>
    <n v="29"/>
    <s v="纪子欣"/>
    <x v="2"/>
    <n v="4"/>
    <n v="1"/>
    <n v="1"/>
    <n v="1"/>
    <n v="0"/>
    <x v="2"/>
    <n v="1"/>
    <n v="1"/>
    <n v="0"/>
    <n v="0"/>
    <n v="2"/>
    <s v="前方有车辆"/>
    <n v="0"/>
    <n v="1"/>
    <n v="2"/>
    <n v="0.75"/>
    <n v="3"/>
  </r>
  <r>
    <n v="30"/>
    <s v="于紫琪"/>
    <x v="3"/>
    <n v="4"/>
    <n v="1"/>
    <n v="1"/>
    <n v="0"/>
    <n v="1"/>
    <x v="2"/>
    <n v="1"/>
    <n v="0"/>
    <n v="1"/>
    <n v="1"/>
    <n v="1"/>
    <s v="变道"/>
    <s v="0"/>
    <n v="1"/>
    <n v="1"/>
    <n v="0.5"/>
    <n v="5"/>
  </r>
  <r>
    <n v="31"/>
    <s v="侯建华"/>
    <x v="1"/>
    <n v="8"/>
    <n v="1"/>
    <n v="1"/>
    <n v="1"/>
    <n v="1"/>
    <x v="2"/>
    <n v="1"/>
    <n v="1"/>
    <n v="0"/>
    <n v="1"/>
    <n v="2"/>
    <s v="视野盲区"/>
    <n v="0"/>
    <n v="1"/>
    <n v="2"/>
    <n v="0.75"/>
    <n v="5"/>
  </r>
  <r>
    <n v="32"/>
    <s v="胡钰婕"/>
    <x v="3"/>
    <n v="7"/>
    <n v="1"/>
    <n v="1"/>
    <n v="1"/>
    <n v="0"/>
    <x v="1"/>
    <n v="1"/>
    <n v="0"/>
    <n v="0"/>
    <n v="1"/>
    <n v="1"/>
    <s v="无"/>
    <n v="0"/>
    <n v="1"/>
    <n v="2"/>
    <n v="0.75"/>
    <n v="2"/>
  </r>
  <r>
    <n v="33"/>
    <s v="周禾嘉"/>
    <x v="2"/>
    <n v="0"/>
    <n v="0"/>
    <n v="1"/>
    <n v="1"/>
    <n v="0"/>
    <x v="1"/>
    <n v="0"/>
    <n v="1"/>
    <n v="1"/>
    <n v="0"/>
    <n v="2"/>
    <s v="行人与前方车辆"/>
    <n v="1"/>
    <n v="1"/>
    <n v="2"/>
    <n v="0.75"/>
    <n v="2"/>
  </r>
  <r>
    <n v="34"/>
    <s v="王子宸"/>
    <x v="1"/>
    <n v="4"/>
    <n v="0"/>
    <n v="1"/>
    <n v="1"/>
    <n v="0"/>
    <x v="2"/>
    <n v="1"/>
    <n v="1"/>
    <n v="0"/>
    <n v="1"/>
    <n v="3"/>
    <s v="无"/>
    <n v="0.5"/>
    <n v="0.5"/>
    <n v="2"/>
    <n v="0.625"/>
    <n v="4"/>
  </r>
  <r>
    <n v="35"/>
    <s v="朱一铭"/>
    <x v="2"/>
    <n v="8"/>
    <n v="0"/>
    <n v="1"/>
    <n v="1"/>
    <n v="1"/>
    <x v="2"/>
    <n v="1"/>
    <n v="0"/>
    <n v="1"/>
    <n v="1"/>
    <n v="2"/>
    <s v="潜在的会车风险"/>
    <n v="1"/>
    <n v="1"/>
    <n v="2"/>
    <n v="0.75"/>
    <n v="5"/>
  </r>
  <r>
    <n v="36"/>
    <s v="楼瀚予"/>
    <x v="3"/>
    <n v="8"/>
    <n v="1"/>
    <n v="0"/>
    <n v="0"/>
    <n v="0"/>
    <x v="2"/>
    <n v="0"/>
    <n v="0"/>
    <n v="0"/>
    <n v="1"/>
    <n v="4"/>
    <s v="变道"/>
    <n v="0"/>
    <n v="1"/>
    <n v="0"/>
    <n v="0.25"/>
    <n v="2"/>
  </r>
  <r>
    <n v="37"/>
    <s v="刘鹤璐"/>
    <x v="1"/>
    <n v="4"/>
    <n v="0"/>
    <n v="1"/>
    <n v="0"/>
    <n v="1"/>
    <x v="2"/>
    <n v="0"/>
    <n v="1"/>
    <n v="1"/>
    <n v="1"/>
    <n v="1"/>
    <s v="无"/>
    <n v="0"/>
    <n v="0"/>
    <n v="1"/>
    <n v="0.25"/>
    <n v="5"/>
  </r>
  <r>
    <n v="38"/>
    <s v="汪靖姗"/>
    <x v="3"/>
    <n v="8"/>
    <n v="1"/>
    <n v="1"/>
    <n v="1"/>
    <n v="0"/>
    <x v="2"/>
    <n v="1"/>
    <n v="1"/>
    <n v="0"/>
    <n v="1"/>
    <n v="2"/>
    <s v="变道超越前方车辆"/>
    <n v="0"/>
    <n v="1"/>
    <n v="2"/>
    <n v="0.75"/>
    <n v="4"/>
  </r>
  <r>
    <n v="39"/>
    <s v="吴易轩"/>
    <x v="2"/>
    <n v="9"/>
    <n v="0"/>
    <n v="1"/>
    <n v="1"/>
    <n v="1"/>
    <x v="1"/>
    <n v="0"/>
    <n v="1"/>
    <n v="0"/>
    <n v="0"/>
    <n v="1"/>
    <s v="无"/>
    <n v="1"/>
    <n v="1"/>
    <n v="2"/>
    <n v="0.75"/>
    <n v="2"/>
  </r>
  <r>
    <n v="40"/>
    <s v="郭姝含"/>
    <x v="1"/>
    <n v="1"/>
    <n v="0"/>
    <n v="1"/>
    <n v="0"/>
    <n v="0"/>
    <x v="1"/>
    <n v="1"/>
    <n v="1"/>
    <n v="0"/>
    <n v="1"/>
    <n v="1"/>
    <s v="无"/>
    <n v="0"/>
    <n v="0"/>
    <n v="1"/>
    <n v="0.25"/>
    <n v="3"/>
  </r>
  <r>
    <n v="41"/>
    <s v="熊文逸"/>
    <x v="2"/>
    <n v="8"/>
    <n v="1"/>
    <n v="1"/>
    <n v="1"/>
    <n v="0"/>
    <x v="1"/>
    <n v="1"/>
    <n v="1"/>
    <n v="1"/>
    <n v="0"/>
    <n v="1"/>
    <s v="无"/>
    <n v="0"/>
    <n v="1"/>
    <n v="2"/>
    <n v="0.75"/>
    <n v="3"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  <r>
    <m/>
    <m/>
    <x v="0"/>
    <m/>
    <m/>
    <m/>
    <m/>
    <m/>
    <x v="3"/>
    <m/>
    <m/>
    <m/>
    <m/>
    <m/>
    <m/>
    <m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75840-86B6-49D5-9EBE-A0233852189F}" name="数据透视表 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1">
  <location ref="A4:E9" firstHeaderRow="0" firstDataRow="1" firstDataCol="1"/>
  <pivotFields count="20">
    <pivotField compact="0" outline="0" showAll="0"/>
    <pivotField compact="0" outline="0" showAll="0"/>
    <pivotField axis="axisRow" compact="0" outline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multipleItemSelectionAllowed="1" showAll="0">
      <items count="5">
        <item h="1" x="1"/>
        <item x="2"/>
        <item h="1"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2"/>
  </rowFields>
  <rowItems count="5">
    <i>
      <x v="2"/>
    </i>
    <i>
      <x v="1"/>
    </i>
    <i>
      <x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潜在" fld="18" baseField="0" baseItem="0"/>
    <dataField name="求和项:除人车态势感知正确率" fld="19" baseField="0" baseItem="0"/>
    <dataField name="求和项:车" fld="17" baseField="0" baseItem="0"/>
    <dataField name="求和项:人" fld="1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4"/>
  <sheetViews>
    <sheetView zoomScale="80" zoomScaleNormal="80" workbookViewId="0">
      <selection sqref="A1:T64"/>
    </sheetView>
  </sheetViews>
  <sheetFormatPr defaultColWidth="10" defaultRowHeight="12.75" x14ac:dyDescent="0.2"/>
  <cols>
    <col min="1" max="1" width="8.5703125" customWidth="1"/>
    <col min="2" max="2" width="10.140625" customWidth="1"/>
    <col min="3" max="3" width="17.140625" customWidth="1"/>
    <col min="4" max="4" width="5.7109375" customWidth="1"/>
    <col min="5" max="6" width="7.42578125" customWidth="1"/>
    <col min="7" max="7" width="9" customWidth="1"/>
    <col min="8" max="8" width="6.85546875" customWidth="1"/>
    <col min="9" max="9" width="8" customWidth="1"/>
    <col min="10" max="10" width="7.28515625" customWidth="1"/>
    <col min="11" max="11" width="6.85546875" customWidth="1"/>
    <col min="12" max="12" width="7.7109375" customWidth="1"/>
    <col min="13" max="13" width="10.42578125" customWidth="1"/>
    <col min="14" max="14" width="8.140625" customWidth="1"/>
    <col min="15" max="15" width="10.28515625" customWidth="1"/>
    <col min="16" max="16" width="11.5703125" customWidth="1"/>
  </cols>
  <sheetData>
    <row r="1" spans="1:26" ht="12.95" customHeight="1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68</v>
      </c>
      <c r="R1" t="s">
        <v>69</v>
      </c>
      <c r="S1" t="s">
        <v>70</v>
      </c>
      <c r="T1" t="s">
        <v>87</v>
      </c>
      <c r="X1" t="s">
        <v>89</v>
      </c>
      <c r="Y1" t="s">
        <v>90</v>
      </c>
      <c r="Z1" t="s">
        <v>91</v>
      </c>
    </row>
    <row r="2" spans="1:26" ht="12.95" customHeight="1" x14ac:dyDescent="0.2">
      <c r="A2" t="s">
        <v>67</v>
      </c>
      <c r="B2" t="s">
        <v>16</v>
      </c>
      <c r="C2" s="1"/>
      <c r="E2" s="2" t="s">
        <v>17</v>
      </c>
      <c r="F2" s="3" t="s">
        <v>18</v>
      </c>
      <c r="G2" s="3" t="s">
        <v>19</v>
      </c>
      <c r="H2" s="1" t="s">
        <v>18</v>
      </c>
      <c r="I2" s="1" t="s">
        <v>17</v>
      </c>
      <c r="J2" s="1" t="s">
        <v>20</v>
      </c>
      <c r="K2" s="1" t="s">
        <v>17</v>
      </c>
      <c r="L2" s="1" t="s">
        <v>18</v>
      </c>
      <c r="M2" s="1" t="s">
        <v>86</v>
      </c>
      <c r="P2" s="4" t="s">
        <v>21</v>
      </c>
      <c r="Q2">
        <v>2</v>
      </c>
      <c r="R2">
        <v>2</v>
      </c>
      <c r="S2">
        <v>4</v>
      </c>
      <c r="T2">
        <v>6</v>
      </c>
      <c r="W2" t="s">
        <v>68</v>
      </c>
      <c r="X2">
        <f>(Q5+Q11+Q14+Q18+Q21+Q24+Q27+Q30+Q33+Q36+Q39+Q42)/2/12</f>
        <v>0.25</v>
      </c>
      <c r="Y2">
        <f>(Q6+Q7+Q9+Q13+Q15+Q20+Q22+Q26+Q28+Q29+Q32+Q34+Q38+Q40)/14/2</f>
        <v>0.39285714285714285</v>
      </c>
      <c r="Z2">
        <f>(Q4+Q8+Q10+Q12+Q16+Q17+Q19+Q23+Q25+Q31+Q35+Q37+Q41+Q43)/14/2</f>
        <v>0.35714285714285715</v>
      </c>
    </row>
    <row r="3" spans="1:26" ht="12.95" customHeight="1" x14ac:dyDescent="0.2">
      <c r="A3">
        <v>1</v>
      </c>
      <c r="B3" t="s">
        <v>22</v>
      </c>
      <c r="C3" s="1" t="s">
        <v>23</v>
      </c>
      <c r="D3">
        <v>1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M3" s="1">
        <v>1</v>
      </c>
      <c r="N3">
        <v>2</v>
      </c>
      <c r="O3" t="s">
        <v>24</v>
      </c>
      <c r="P3" t="s">
        <v>25</v>
      </c>
      <c r="R3">
        <f>F:F+G:G</f>
        <v>2</v>
      </c>
      <c r="T3">
        <f>H:H+I:I+J:J+K:K+L:L+M:M</f>
        <v>3</v>
      </c>
      <c r="W3" t="s">
        <v>69</v>
      </c>
      <c r="X3">
        <f>(R3+R5+R11+R14+R18+R21+R24+R27+R30+R33+R36+R39+R42)/13/2</f>
        <v>0.84615384615384615</v>
      </c>
      <c r="Y3">
        <f>(R6+R7+R9+R13+R15+R20+R22+R26+R28+R29+R32+R34+R38+R40)/14/2</f>
        <v>0.8214285714285714</v>
      </c>
      <c r="Z3">
        <f>(R4+R8+R10+R12+R16+R17+R19+R23+R25+R31+R35+R37+R41+R43)/14/2</f>
        <v>0.9285714285714286</v>
      </c>
    </row>
    <row r="4" spans="1:26" ht="12.95" customHeight="1" x14ac:dyDescent="0.2">
      <c r="A4" s="5">
        <v>2</v>
      </c>
      <c r="B4" s="5" t="s">
        <v>26</v>
      </c>
      <c r="C4" s="6" t="s">
        <v>27</v>
      </c>
      <c r="D4" s="5">
        <v>4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1</v>
      </c>
      <c r="K4" s="6">
        <v>1</v>
      </c>
      <c r="L4" s="6">
        <v>0</v>
      </c>
      <c r="M4" s="6">
        <v>0</v>
      </c>
      <c r="N4" s="5">
        <v>1</v>
      </c>
      <c r="O4" s="5" t="s">
        <v>28</v>
      </c>
      <c r="P4" s="5" t="s">
        <v>29</v>
      </c>
      <c r="Q4" s="5">
        <f>E:E+P:P</f>
        <v>2</v>
      </c>
      <c r="R4" s="5">
        <f t="shared" ref="R4:R43" si="0">F:F+G:G</f>
        <v>2</v>
      </c>
      <c r="S4" s="5">
        <f>(Q:Q+R:R)/4</f>
        <v>1</v>
      </c>
      <c r="T4">
        <f t="shared" ref="T4:T43" si="1">H:H+I:I+J:J+K:K+L:L+M:M</f>
        <v>3</v>
      </c>
      <c r="W4" t="s">
        <v>88</v>
      </c>
      <c r="X4">
        <f>(T3+T5+T11+T14+T18+T21+T24+T27+T30+T33+T36+T39+T42)/13/6</f>
        <v>0.62820512820512819</v>
      </c>
      <c r="Y4">
        <f>(T6+T7+T9+T13+T15+T20+T22+T26+T28+T29+T32+T34+T38+T40)/14/6</f>
        <v>0.54761904761904756</v>
      </c>
      <c r="Z4">
        <f>(T4+T8+T10+T12+T16+T17+T19+T23+T25+T31+T35+T37+T41+T43)/14/6</f>
        <v>0.58333333333333337</v>
      </c>
    </row>
    <row r="5" spans="1:26" ht="12.95" customHeight="1" x14ac:dyDescent="0.2">
      <c r="A5">
        <v>3</v>
      </c>
      <c r="B5" t="s">
        <v>30</v>
      </c>
      <c r="C5" s="1" t="s">
        <v>23</v>
      </c>
      <c r="D5">
        <v>3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>
        <v>3</v>
      </c>
      <c r="O5" t="s">
        <v>28</v>
      </c>
      <c r="P5" t="s">
        <v>31</v>
      </c>
      <c r="Q5">
        <f t="shared" ref="Q5:Q64" si="2">E:E+P:P</f>
        <v>1</v>
      </c>
      <c r="R5">
        <f t="shared" si="0"/>
        <v>2</v>
      </c>
      <c r="S5">
        <f t="shared" ref="S5:S43" si="3">(Q:Q+R:R)/4</f>
        <v>0.75</v>
      </c>
      <c r="T5">
        <f t="shared" si="1"/>
        <v>4</v>
      </c>
      <c r="W5" t="s">
        <v>70</v>
      </c>
      <c r="X5">
        <f>(X2+X3)/2</f>
        <v>0.54807692307692313</v>
      </c>
      <c r="Y5">
        <f>(Y2+Y3)/2</f>
        <v>0.6071428571428571</v>
      </c>
      <c r="Z5">
        <f>(Z2+Z3)/2</f>
        <v>0.6428571428571429</v>
      </c>
    </row>
    <row r="6" spans="1:26" ht="12.95" customHeight="1" x14ac:dyDescent="0.2">
      <c r="A6" s="7">
        <v>4</v>
      </c>
      <c r="B6" s="7" t="s">
        <v>32</v>
      </c>
      <c r="C6" s="8" t="s">
        <v>33</v>
      </c>
      <c r="D6" s="7">
        <v>0</v>
      </c>
      <c r="E6" s="8">
        <v>0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0</v>
      </c>
      <c r="L6" s="8">
        <v>1</v>
      </c>
      <c r="M6" s="8">
        <v>0</v>
      </c>
      <c r="N6" s="7">
        <v>1</v>
      </c>
      <c r="O6" s="7" t="s">
        <v>28</v>
      </c>
      <c r="P6" s="7" t="s">
        <v>29</v>
      </c>
      <c r="Q6" s="7">
        <f t="shared" si="2"/>
        <v>1</v>
      </c>
      <c r="R6" s="7">
        <f t="shared" si="0"/>
        <v>2</v>
      </c>
      <c r="S6" s="7">
        <f t="shared" si="3"/>
        <v>0.75</v>
      </c>
      <c r="T6">
        <f t="shared" si="1"/>
        <v>4</v>
      </c>
    </row>
    <row r="7" spans="1:26" ht="12.95" customHeight="1" x14ac:dyDescent="0.2">
      <c r="A7" s="7">
        <v>5</v>
      </c>
      <c r="B7" s="7" t="s">
        <v>34</v>
      </c>
      <c r="C7" s="8" t="s">
        <v>33</v>
      </c>
      <c r="D7" s="7">
        <v>9</v>
      </c>
      <c r="E7" s="8">
        <v>1</v>
      </c>
      <c r="F7" s="8">
        <v>1</v>
      </c>
      <c r="G7" s="8">
        <v>1</v>
      </c>
      <c r="H7" s="8">
        <v>0</v>
      </c>
      <c r="I7" s="8">
        <v>1</v>
      </c>
      <c r="J7" s="8">
        <v>1</v>
      </c>
      <c r="K7" s="8">
        <v>0</v>
      </c>
      <c r="L7" s="8">
        <v>0</v>
      </c>
      <c r="M7" s="8">
        <v>0</v>
      </c>
      <c r="N7" s="7">
        <v>1</v>
      </c>
      <c r="O7" s="7" t="s">
        <v>28</v>
      </c>
      <c r="P7" s="7" t="s">
        <v>31</v>
      </c>
      <c r="Q7" s="7">
        <f t="shared" si="2"/>
        <v>1</v>
      </c>
      <c r="R7" s="7">
        <f t="shared" si="0"/>
        <v>2</v>
      </c>
      <c r="S7" s="7">
        <f t="shared" si="3"/>
        <v>0.75</v>
      </c>
      <c r="T7">
        <f t="shared" si="1"/>
        <v>2</v>
      </c>
    </row>
    <row r="8" spans="1:26" ht="12.95" customHeight="1" x14ac:dyDescent="0.2">
      <c r="A8" s="5">
        <v>6</v>
      </c>
      <c r="B8" s="5" t="s">
        <v>35</v>
      </c>
      <c r="C8" s="6" t="s">
        <v>27</v>
      </c>
      <c r="D8" s="5">
        <v>3</v>
      </c>
      <c r="E8" s="6">
        <v>0</v>
      </c>
      <c r="F8" s="6">
        <v>1</v>
      </c>
      <c r="G8" s="6">
        <v>0</v>
      </c>
      <c r="H8" s="6">
        <v>0</v>
      </c>
      <c r="I8" s="6">
        <v>1</v>
      </c>
      <c r="J8" s="6">
        <v>1</v>
      </c>
      <c r="K8" s="6">
        <v>1</v>
      </c>
      <c r="L8" s="6">
        <v>1</v>
      </c>
      <c r="M8" s="6">
        <v>0</v>
      </c>
      <c r="N8" s="5">
        <v>5</v>
      </c>
      <c r="O8" s="5" t="s">
        <v>36</v>
      </c>
      <c r="P8" s="5" t="s">
        <v>29</v>
      </c>
      <c r="Q8" s="5">
        <f t="shared" si="2"/>
        <v>1</v>
      </c>
      <c r="R8" s="5">
        <f t="shared" si="0"/>
        <v>1</v>
      </c>
      <c r="S8" s="5">
        <f t="shared" si="3"/>
        <v>0.5</v>
      </c>
      <c r="T8">
        <f t="shared" si="1"/>
        <v>4</v>
      </c>
    </row>
    <row r="9" spans="1:26" ht="12.95" customHeight="1" x14ac:dyDescent="0.2">
      <c r="A9" s="7">
        <v>7</v>
      </c>
      <c r="B9" s="7" t="s">
        <v>37</v>
      </c>
      <c r="C9" s="8" t="s">
        <v>33</v>
      </c>
      <c r="D9" s="7">
        <v>9</v>
      </c>
      <c r="E9" s="8">
        <v>0</v>
      </c>
      <c r="F9" s="8">
        <v>1</v>
      </c>
      <c r="G9" s="8">
        <v>1</v>
      </c>
      <c r="H9" s="8">
        <v>0</v>
      </c>
      <c r="I9" s="8">
        <v>1</v>
      </c>
      <c r="J9" s="8">
        <v>1</v>
      </c>
      <c r="K9" s="8">
        <v>0</v>
      </c>
      <c r="L9" s="8">
        <v>0</v>
      </c>
      <c r="M9" s="8">
        <v>1</v>
      </c>
      <c r="N9" s="7">
        <v>2</v>
      </c>
      <c r="O9" s="7" t="s">
        <v>38</v>
      </c>
      <c r="P9" s="7" t="s">
        <v>31</v>
      </c>
      <c r="Q9" s="7">
        <f t="shared" si="2"/>
        <v>0</v>
      </c>
      <c r="R9" s="7">
        <f t="shared" si="0"/>
        <v>2</v>
      </c>
      <c r="S9" s="7">
        <f t="shared" si="3"/>
        <v>0.5</v>
      </c>
      <c r="T9">
        <f t="shared" si="1"/>
        <v>3</v>
      </c>
    </row>
    <row r="10" spans="1:26" ht="12.95" customHeight="1" x14ac:dyDescent="0.2">
      <c r="A10" s="5">
        <v>8</v>
      </c>
      <c r="B10" s="5" t="s">
        <v>39</v>
      </c>
      <c r="C10" s="6" t="s">
        <v>27</v>
      </c>
      <c r="D10" s="5">
        <v>5</v>
      </c>
      <c r="E10" s="6">
        <v>0</v>
      </c>
      <c r="F10" s="6">
        <v>1</v>
      </c>
      <c r="G10" s="6">
        <v>1</v>
      </c>
      <c r="H10" s="6">
        <v>1</v>
      </c>
      <c r="I10" s="6">
        <v>0</v>
      </c>
      <c r="J10" s="6">
        <v>1</v>
      </c>
      <c r="K10" s="6">
        <v>0</v>
      </c>
      <c r="L10" s="6">
        <v>0</v>
      </c>
      <c r="M10" s="6">
        <v>1</v>
      </c>
      <c r="N10" s="5">
        <v>2</v>
      </c>
      <c r="O10" s="5" t="s">
        <v>28</v>
      </c>
      <c r="P10" s="5" t="s">
        <v>31</v>
      </c>
      <c r="Q10" s="5">
        <f t="shared" si="2"/>
        <v>0</v>
      </c>
      <c r="R10" s="5">
        <f t="shared" si="0"/>
        <v>2</v>
      </c>
      <c r="S10" s="5">
        <f t="shared" si="3"/>
        <v>0.5</v>
      </c>
      <c r="T10">
        <f t="shared" si="1"/>
        <v>3</v>
      </c>
    </row>
    <row r="11" spans="1:26" ht="12.95" customHeight="1" x14ac:dyDescent="0.2">
      <c r="A11">
        <v>9</v>
      </c>
      <c r="B11" t="s">
        <v>40</v>
      </c>
      <c r="C11" s="1" t="s">
        <v>23</v>
      </c>
      <c r="D11">
        <v>3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>
        <v>2</v>
      </c>
      <c r="O11" t="s">
        <v>38</v>
      </c>
      <c r="P11" t="s">
        <v>31</v>
      </c>
      <c r="Q11">
        <f t="shared" si="2"/>
        <v>1</v>
      </c>
      <c r="R11">
        <f t="shared" si="0"/>
        <v>1</v>
      </c>
      <c r="S11">
        <f t="shared" si="3"/>
        <v>0.5</v>
      </c>
      <c r="T11">
        <f t="shared" si="1"/>
        <v>6</v>
      </c>
    </row>
    <row r="12" spans="1:26" ht="12.95" customHeight="1" x14ac:dyDescent="0.2">
      <c r="A12" s="5">
        <v>10</v>
      </c>
      <c r="B12" s="5" t="s">
        <v>41</v>
      </c>
      <c r="C12" s="6" t="s">
        <v>27</v>
      </c>
      <c r="D12" s="5">
        <v>0</v>
      </c>
      <c r="E12" s="6">
        <v>1</v>
      </c>
      <c r="F12" s="6">
        <v>1</v>
      </c>
      <c r="G12" s="6">
        <v>1</v>
      </c>
      <c r="H12" s="6">
        <v>0</v>
      </c>
      <c r="I12" s="6">
        <v>1</v>
      </c>
      <c r="J12" s="6">
        <v>1</v>
      </c>
      <c r="K12" s="6">
        <v>1</v>
      </c>
      <c r="L12" s="6">
        <v>0</v>
      </c>
      <c r="M12" s="6">
        <v>0</v>
      </c>
      <c r="N12" s="5">
        <v>1</v>
      </c>
      <c r="O12" s="5" t="s">
        <v>28</v>
      </c>
      <c r="P12" s="5" t="s">
        <v>31</v>
      </c>
      <c r="Q12" s="5">
        <f t="shared" si="2"/>
        <v>1</v>
      </c>
      <c r="R12" s="5">
        <f t="shared" si="0"/>
        <v>2</v>
      </c>
      <c r="S12" s="5">
        <f t="shared" si="3"/>
        <v>0.75</v>
      </c>
      <c r="T12">
        <f t="shared" si="1"/>
        <v>3</v>
      </c>
    </row>
    <row r="13" spans="1:26" ht="12.95" customHeight="1" x14ac:dyDescent="0.2">
      <c r="A13" s="7">
        <v>11</v>
      </c>
      <c r="B13" s="7" t="s">
        <v>42</v>
      </c>
      <c r="C13" s="8" t="s">
        <v>33</v>
      </c>
      <c r="D13" s="7">
        <v>0</v>
      </c>
      <c r="E13" s="8">
        <v>0</v>
      </c>
      <c r="F13" s="8">
        <v>1</v>
      </c>
      <c r="G13" s="8">
        <v>1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1</v>
      </c>
      <c r="N13" s="7">
        <v>1</v>
      </c>
      <c r="O13" s="7" t="s">
        <v>28</v>
      </c>
      <c r="P13" s="7" t="s">
        <v>31</v>
      </c>
      <c r="Q13" s="7">
        <f t="shared" si="2"/>
        <v>0</v>
      </c>
      <c r="R13" s="7">
        <f t="shared" si="0"/>
        <v>2</v>
      </c>
      <c r="S13" s="7">
        <f t="shared" si="3"/>
        <v>0.5</v>
      </c>
      <c r="T13">
        <f t="shared" si="1"/>
        <v>4</v>
      </c>
    </row>
    <row r="14" spans="1:26" ht="12.95" customHeight="1" x14ac:dyDescent="0.2">
      <c r="A14">
        <v>12</v>
      </c>
      <c r="B14" t="s">
        <v>43</v>
      </c>
      <c r="C14" s="1" t="s">
        <v>23</v>
      </c>
      <c r="D14">
        <v>9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0</v>
      </c>
      <c r="L14" s="1">
        <v>1</v>
      </c>
      <c r="M14" s="1">
        <v>1</v>
      </c>
      <c r="N14">
        <v>4</v>
      </c>
      <c r="O14" t="s">
        <v>38</v>
      </c>
      <c r="P14" t="s">
        <v>31</v>
      </c>
      <c r="Q14">
        <f t="shared" si="2"/>
        <v>1</v>
      </c>
      <c r="R14">
        <f t="shared" si="0"/>
        <v>2</v>
      </c>
      <c r="S14">
        <f t="shared" si="3"/>
        <v>0.75</v>
      </c>
      <c r="T14">
        <f t="shared" si="1"/>
        <v>4</v>
      </c>
    </row>
    <row r="15" spans="1:26" ht="12.95" customHeight="1" x14ac:dyDescent="0.2">
      <c r="A15" s="7">
        <v>13</v>
      </c>
      <c r="B15" s="7" t="s">
        <v>44</v>
      </c>
      <c r="C15" s="8" t="s">
        <v>33</v>
      </c>
      <c r="D15" s="7">
        <v>2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8">
        <v>0</v>
      </c>
      <c r="N15" s="7">
        <v>1</v>
      </c>
      <c r="O15" s="7" t="s">
        <v>28</v>
      </c>
      <c r="P15" s="7" t="s">
        <v>31</v>
      </c>
      <c r="Q15" s="7">
        <f t="shared" si="2"/>
        <v>0</v>
      </c>
      <c r="R15" s="7">
        <f t="shared" si="0"/>
        <v>1</v>
      </c>
      <c r="S15" s="7">
        <f t="shared" si="3"/>
        <v>0.25</v>
      </c>
      <c r="T15">
        <f t="shared" si="1"/>
        <v>2</v>
      </c>
    </row>
    <row r="16" spans="1:26" ht="12.95" customHeight="1" x14ac:dyDescent="0.2">
      <c r="A16" s="5">
        <v>14</v>
      </c>
      <c r="B16" s="5" t="s">
        <v>45</v>
      </c>
      <c r="C16" s="6" t="s">
        <v>27</v>
      </c>
      <c r="D16" s="5">
        <v>8</v>
      </c>
      <c r="E16" s="6">
        <v>0</v>
      </c>
      <c r="F16" s="6">
        <v>1</v>
      </c>
      <c r="G16" s="6">
        <v>1</v>
      </c>
      <c r="H16" s="6">
        <v>0</v>
      </c>
      <c r="I16" s="6">
        <v>0</v>
      </c>
      <c r="J16" s="6">
        <v>1</v>
      </c>
      <c r="K16" s="6">
        <v>1</v>
      </c>
      <c r="L16" s="6">
        <v>1</v>
      </c>
      <c r="M16" s="6">
        <v>1</v>
      </c>
      <c r="N16" s="5">
        <v>3</v>
      </c>
      <c r="O16" s="5" t="s">
        <v>46</v>
      </c>
      <c r="P16" s="5" t="s">
        <v>31</v>
      </c>
      <c r="Q16" s="5">
        <f t="shared" si="2"/>
        <v>0</v>
      </c>
      <c r="R16" s="5">
        <f t="shared" si="0"/>
        <v>2</v>
      </c>
      <c r="S16" s="5">
        <f t="shared" si="3"/>
        <v>0.5</v>
      </c>
      <c r="T16">
        <f t="shared" si="1"/>
        <v>4</v>
      </c>
    </row>
    <row r="17" spans="1:20" ht="12.95" customHeight="1" x14ac:dyDescent="0.2">
      <c r="A17" s="5">
        <v>15</v>
      </c>
      <c r="B17" s="5" t="s">
        <v>47</v>
      </c>
      <c r="C17" s="6" t="s">
        <v>27</v>
      </c>
      <c r="D17" s="5">
        <v>1</v>
      </c>
      <c r="E17" s="6">
        <v>0</v>
      </c>
      <c r="F17" s="6">
        <v>1</v>
      </c>
      <c r="G17" s="6">
        <v>1</v>
      </c>
      <c r="H17" s="6">
        <v>1</v>
      </c>
      <c r="I17" s="6">
        <v>0</v>
      </c>
      <c r="J17" s="6">
        <v>1</v>
      </c>
      <c r="K17" s="6">
        <v>1</v>
      </c>
      <c r="L17" s="6">
        <v>1</v>
      </c>
      <c r="M17" s="6">
        <v>1</v>
      </c>
      <c r="N17" s="5">
        <v>5</v>
      </c>
      <c r="O17" s="5" t="s">
        <v>38</v>
      </c>
      <c r="P17" s="5" t="s">
        <v>31</v>
      </c>
      <c r="Q17" s="5">
        <f t="shared" si="2"/>
        <v>0</v>
      </c>
      <c r="R17" s="5">
        <f t="shared" si="0"/>
        <v>2</v>
      </c>
      <c r="S17" s="5">
        <f t="shared" si="3"/>
        <v>0.5</v>
      </c>
      <c r="T17">
        <f t="shared" si="1"/>
        <v>5</v>
      </c>
    </row>
    <row r="18" spans="1:20" ht="12.95" customHeight="1" x14ac:dyDescent="0.2">
      <c r="A18">
        <v>16</v>
      </c>
      <c r="B18" t="s">
        <v>48</v>
      </c>
      <c r="C18" s="1" t="s">
        <v>23</v>
      </c>
      <c r="D18">
        <v>7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>
        <v>1</v>
      </c>
      <c r="O18" t="s">
        <v>28</v>
      </c>
      <c r="P18" t="s">
        <v>31</v>
      </c>
      <c r="Q18">
        <f t="shared" si="2"/>
        <v>0</v>
      </c>
      <c r="R18">
        <f t="shared" si="0"/>
        <v>2</v>
      </c>
      <c r="S18">
        <f t="shared" si="3"/>
        <v>0.5</v>
      </c>
      <c r="T18">
        <f t="shared" si="1"/>
        <v>3</v>
      </c>
    </row>
    <row r="19" spans="1:20" ht="12.95" customHeight="1" x14ac:dyDescent="0.2">
      <c r="A19" s="5">
        <v>17</v>
      </c>
      <c r="B19" s="5" t="s">
        <v>49</v>
      </c>
      <c r="C19" s="6" t="s">
        <v>27</v>
      </c>
      <c r="D19" s="5">
        <v>2</v>
      </c>
      <c r="E19" s="6">
        <v>1</v>
      </c>
      <c r="F19" s="6">
        <v>1</v>
      </c>
      <c r="G19" s="6">
        <v>0</v>
      </c>
      <c r="H19" s="6">
        <v>1</v>
      </c>
      <c r="I19" s="6">
        <v>1</v>
      </c>
      <c r="J19" s="6">
        <v>1</v>
      </c>
      <c r="K19" s="6">
        <v>1</v>
      </c>
      <c r="L19" s="6">
        <v>0</v>
      </c>
      <c r="M19" s="6">
        <v>1</v>
      </c>
      <c r="N19" s="5">
        <v>4</v>
      </c>
      <c r="O19" s="5" t="s">
        <v>50</v>
      </c>
      <c r="P19" s="5" t="s">
        <v>31</v>
      </c>
      <c r="Q19" s="5">
        <f t="shared" si="2"/>
        <v>1</v>
      </c>
      <c r="R19" s="5">
        <f t="shared" si="0"/>
        <v>1</v>
      </c>
      <c r="S19" s="5">
        <f t="shared" si="3"/>
        <v>0.5</v>
      </c>
      <c r="T19">
        <f t="shared" si="1"/>
        <v>5</v>
      </c>
    </row>
    <row r="20" spans="1:20" ht="12.95" customHeight="1" x14ac:dyDescent="0.2">
      <c r="A20" s="7">
        <v>18</v>
      </c>
      <c r="B20" s="7" t="s">
        <v>51</v>
      </c>
      <c r="C20" s="8" t="s">
        <v>33</v>
      </c>
      <c r="D20" s="7">
        <v>1</v>
      </c>
      <c r="E20" s="8">
        <v>1</v>
      </c>
      <c r="F20" s="8">
        <v>1</v>
      </c>
      <c r="G20" s="8">
        <v>1</v>
      </c>
      <c r="H20" s="8">
        <v>0</v>
      </c>
      <c r="I20" s="8">
        <v>1</v>
      </c>
      <c r="J20" s="8">
        <v>0</v>
      </c>
      <c r="K20" s="8">
        <v>0</v>
      </c>
      <c r="L20" s="8">
        <v>0</v>
      </c>
      <c r="M20" s="8">
        <v>1</v>
      </c>
      <c r="N20" s="7">
        <v>2</v>
      </c>
      <c r="O20" s="7" t="s">
        <v>52</v>
      </c>
      <c r="P20" s="7" t="s">
        <v>31</v>
      </c>
      <c r="Q20" s="7">
        <f t="shared" si="2"/>
        <v>1</v>
      </c>
      <c r="R20" s="7">
        <f t="shared" si="0"/>
        <v>2</v>
      </c>
      <c r="S20" s="7">
        <f t="shared" si="3"/>
        <v>0.75</v>
      </c>
      <c r="T20">
        <f t="shared" si="1"/>
        <v>2</v>
      </c>
    </row>
    <row r="21" spans="1:20" ht="12.95" customHeight="1" x14ac:dyDescent="0.2">
      <c r="A21">
        <v>19</v>
      </c>
      <c r="B21" t="s">
        <v>53</v>
      </c>
      <c r="C21" s="1" t="s">
        <v>23</v>
      </c>
      <c r="D21">
        <v>7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>
        <v>1</v>
      </c>
      <c r="O21" t="s">
        <v>28</v>
      </c>
      <c r="P21" t="s">
        <v>54</v>
      </c>
      <c r="Q21">
        <f t="shared" si="2"/>
        <v>0.5</v>
      </c>
      <c r="R21">
        <f t="shared" si="0"/>
        <v>2</v>
      </c>
      <c r="S21">
        <f t="shared" si="3"/>
        <v>0.625</v>
      </c>
      <c r="T21">
        <f t="shared" si="1"/>
        <v>3</v>
      </c>
    </row>
    <row r="22" spans="1:20" ht="12.95" customHeight="1" x14ac:dyDescent="0.2">
      <c r="A22" s="7">
        <v>20</v>
      </c>
      <c r="B22" s="7" t="s">
        <v>55</v>
      </c>
      <c r="C22" s="8" t="s">
        <v>33</v>
      </c>
      <c r="D22" s="7">
        <v>7</v>
      </c>
      <c r="E22" s="8">
        <v>1</v>
      </c>
      <c r="F22" s="8">
        <v>1</v>
      </c>
      <c r="G22" s="8">
        <v>1</v>
      </c>
      <c r="H22" s="8">
        <v>0</v>
      </c>
      <c r="I22" s="8">
        <v>1</v>
      </c>
      <c r="J22" s="8">
        <v>1</v>
      </c>
      <c r="K22" s="8">
        <v>1</v>
      </c>
      <c r="L22" s="8">
        <v>0</v>
      </c>
      <c r="M22" s="8">
        <v>1</v>
      </c>
      <c r="N22" s="7">
        <v>2</v>
      </c>
      <c r="O22" s="7" t="s">
        <v>52</v>
      </c>
      <c r="P22" s="7" t="s">
        <v>31</v>
      </c>
      <c r="Q22" s="7">
        <f t="shared" si="2"/>
        <v>1</v>
      </c>
      <c r="R22" s="7">
        <f t="shared" si="0"/>
        <v>2</v>
      </c>
      <c r="S22" s="7">
        <f t="shared" si="3"/>
        <v>0.75</v>
      </c>
      <c r="T22">
        <f t="shared" si="1"/>
        <v>4</v>
      </c>
    </row>
    <row r="23" spans="1:20" ht="12.95" customHeight="1" x14ac:dyDescent="0.2">
      <c r="A23" s="5">
        <v>21</v>
      </c>
      <c r="B23" s="5" t="s">
        <v>56</v>
      </c>
      <c r="C23" s="6" t="s">
        <v>27</v>
      </c>
      <c r="D23" s="5">
        <v>0</v>
      </c>
      <c r="E23" s="6">
        <v>0</v>
      </c>
      <c r="F23" s="6">
        <v>1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1</v>
      </c>
      <c r="M23" s="6">
        <v>0</v>
      </c>
      <c r="N23" s="5">
        <v>1</v>
      </c>
      <c r="O23" s="5" t="s">
        <v>28</v>
      </c>
      <c r="P23" s="5" t="s">
        <v>31</v>
      </c>
      <c r="Q23" s="5">
        <f t="shared" si="2"/>
        <v>0</v>
      </c>
      <c r="R23" s="5">
        <f t="shared" si="0"/>
        <v>2</v>
      </c>
      <c r="S23" s="5">
        <f t="shared" si="3"/>
        <v>0.5</v>
      </c>
      <c r="T23">
        <f t="shared" si="1"/>
        <v>1</v>
      </c>
    </row>
    <row r="24" spans="1:20" ht="12.95" customHeight="1" x14ac:dyDescent="0.2">
      <c r="A24">
        <v>22</v>
      </c>
      <c r="B24" t="s">
        <v>57</v>
      </c>
      <c r="C24" s="1" t="s">
        <v>23</v>
      </c>
      <c r="D24">
        <v>4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>
        <v>2</v>
      </c>
      <c r="O24" t="s">
        <v>28</v>
      </c>
      <c r="P24" t="s">
        <v>31</v>
      </c>
      <c r="Q24">
        <f t="shared" si="2"/>
        <v>0</v>
      </c>
      <c r="R24">
        <f t="shared" si="0"/>
        <v>2</v>
      </c>
      <c r="S24">
        <f t="shared" si="3"/>
        <v>0.5</v>
      </c>
      <c r="T24">
        <f t="shared" si="1"/>
        <v>4</v>
      </c>
    </row>
    <row r="25" spans="1:20" ht="12.95" customHeight="1" x14ac:dyDescent="0.2">
      <c r="A25" s="5">
        <v>23</v>
      </c>
      <c r="B25" s="5" t="s">
        <v>58</v>
      </c>
      <c r="C25" s="6" t="s">
        <v>27</v>
      </c>
      <c r="D25" s="5">
        <v>4</v>
      </c>
      <c r="E25" s="6">
        <v>0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5">
        <v>2</v>
      </c>
      <c r="O25" s="5" t="s">
        <v>28</v>
      </c>
      <c r="P25" s="5" t="s">
        <v>31</v>
      </c>
      <c r="Q25" s="5">
        <f t="shared" si="2"/>
        <v>0</v>
      </c>
      <c r="R25" s="5">
        <f t="shared" si="0"/>
        <v>2</v>
      </c>
      <c r="S25" s="5">
        <f t="shared" si="3"/>
        <v>0.5</v>
      </c>
      <c r="T25">
        <f t="shared" si="1"/>
        <v>6</v>
      </c>
    </row>
    <row r="26" spans="1:20" ht="12.95" customHeight="1" x14ac:dyDescent="0.2">
      <c r="A26" s="7">
        <v>24</v>
      </c>
      <c r="B26" s="7" t="s">
        <v>59</v>
      </c>
      <c r="C26" s="8" t="s">
        <v>33</v>
      </c>
      <c r="D26" s="7">
        <v>4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7">
        <v>1</v>
      </c>
      <c r="O26" s="7" t="s">
        <v>28</v>
      </c>
      <c r="P26" s="7" t="s">
        <v>31</v>
      </c>
      <c r="Q26" s="7">
        <f t="shared" si="2"/>
        <v>1</v>
      </c>
      <c r="R26" s="7">
        <f t="shared" si="0"/>
        <v>2</v>
      </c>
      <c r="S26" s="7">
        <f t="shared" si="3"/>
        <v>0.75</v>
      </c>
      <c r="T26">
        <f t="shared" si="1"/>
        <v>6</v>
      </c>
    </row>
    <row r="27" spans="1:20" ht="12.95" customHeight="1" x14ac:dyDescent="0.2">
      <c r="A27">
        <v>25</v>
      </c>
      <c r="B27" t="s">
        <v>60</v>
      </c>
      <c r="C27" s="1" t="s">
        <v>23</v>
      </c>
      <c r="D27">
        <v>4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>
        <v>1</v>
      </c>
      <c r="O27" t="s">
        <v>28</v>
      </c>
      <c r="P27" t="s">
        <v>31</v>
      </c>
      <c r="Q27">
        <f t="shared" si="2"/>
        <v>0</v>
      </c>
      <c r="R27">
        <f t="shared" si="0"/>
        <v>2</v>
      </c>
      <c r="S27">
        <f t="shared" si="3"/>
        <v>0.5</v>
      </c>
      <c r="T27">
        <f t="shared" si="1"/>
        <v>4</v>
      </c>
    </row>
    <row r="28" spans="1:20" ht="12.95" customHeight="1" x14ac:dyDescent="0.2">
      <c r="A28" s="7">
        <v>26</v>
      </c>
      <c r="B28" s="7" t="s">
        <v>61</v>
      </c>
      <c r="C28" s="8" t="s">
        <v>33</v>
      </c>
      <c r="D28" s="7">
        <v>3</v>
      </c>
      <c r="E28" s="8">
        <v>1</v>
      </c>
      <c r="F28" s="8">
        <v>1</v>
      </c>
      <c r="G28" s="8">
        <v>1</v>
      </c>
      <c r="H28" s="8">
        <v>0</v>
      </c>
      <c r="I28" s="8">
        <v>1</v>
      </c>
      <c r="J28" s="8">
        <v>1</v>
      </c>
      <c r="K28" s="8">
        <v>0</v>
      </c>
      <c r="L28" s="8">
        <v>0</v>
      </c>
      <c r="M28" s="8">
        <v>0</v>
      </c>
      <c r="N28" s="7">
        <v>1</v>
      </c>
      <c r="O28" s="7" t="s">
        <v>28</v>
      </c>
      <c r="P28" s="7" t="s">
        <v>31</v>
      </c>
      <c r="Q28" s="7">
        <f t="shared" si="2"/>
        <v>1</v>
      </c>
      <c r="R28" s="7">
        <f t="shared" si="0"/>
        <v>2</v>
      </c>
      <c r="S28" s="7">
        <f t="shared" si="3"/>
        <v>0.75</v>
      </c>
      <c r="T28">
        <f t="shared" si="1"/>
        <v>2</v>
      </c>
    </row>
    <row r="29" spans="1:20" ht="12.95" customHeight="1" x14ac:dyDescent="0.2">
      <c r="A29" s="7">
        <v>27</v>
      </c>
      <c r="B29" s="7" t="s">
        <v>62</v>
      </c>
      <c r="C29" s="8" t="s">
        <v>33</v>
      </c>
      <c r="D29" s="7">
        <v>4</v>
      </c>
      <c r="E29" s="8">
        <v>1</v>
      </c>
      <c r="F29" s="8">
        <v>1</v>
      </c>
      <c r="G29" s="8">
        <v>0</v>
      </c>
      <c r="H29" s="8">
        <v>0</v>
      </c>
      <c r="I29" s="8">
        <v>1</v>
      </c>
      <c r="J29" s="8">
        <v>1</v>
      </c>
      <c r="K29" s="8">
        <v>1</v>
      </c>
      <c r="L29" s="8">
        <v>1</v>
      </c>
      <c r="M29" s="8">
        <v>0</v>
      </c>
      <c r="N29" s="7">
        <v>1</v>
      </c>
      <c r="O29" s="7" t="s">
        <v>28</v>
      </c>
      <c r="P29" s="7" t="s">
        <v>31</v>
      </c>
      <c r="Q29" s="7">
        <f t="shared" si="2"/>
        <v>1</v>
      </c>
      <c r="R29" s="7">
        <f t="shared" si="0"/>
        <v>1</v>
      </c>
      <c r="S29" s="7">
        <f t="shared" si="3"/>
        <v>0.5</v>
      </c>
      <c r="T29">
        <f t="shared" si="1"/>
        <v>4</v>
      </c>
    </row>
    <row r="30" spans="1:20" ht="12.95" customHeight="1" x14ac:dyDescent="0.2">
      <c r="A30">
        <v>28</v>
      </c>
      <c r="B30" t="s">
        <v>63</v>
      </c>
      <c r="C30" s="1" t="s">
        <v>23</v>
      </c>
      <c r="D30">
        <v>7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>
        <v>1</v>
      </c>
      <c r="O30" t="s">
        <v>28</v>
      </c>
      <c r="P30" t="s">
        <v>31</v>
      </c>
      <c r="Q30">
        <f t="shared" si="2"/>
        <v>1</v>
      </c>
      <c r="R30">
        <f t="shared" si="0"/>
        <v>1</v>
      </c>
      <c r="S30">
        <f t="shared" si="3"/>
        <v>0.5</v>
      </c>
      <c r="T30">
        <f t="shared" si="1"/>
        <v>1</v>
      </c>
    </row>
    <row r="31" spans="1:20" ht="12.95" customHeight="1" x14ac:dyDescent="0.2">
      <c r="A31" s="5">
        <v>29</v>
      </c>
      <c r="B31" s="5" t="s">
        <v>64</v>
      </c>
      <c r="C31" s="6" t="s">
        <v>27</v>
      </c>
      <c r="D31" s="5">
        <v>4</v>
      </c>
      <c r="E31" s="6">
        <v>1</v>
      </c>
      <c r="F31" s="6">
        <v>1</v>
      </c>
      <c r="G31" s="6">
        <v>1</v>
      </c>
      <c r="H31" s="6">
        <v>0</v>
      </c>
      <c r="I31" s="6">
        <v>1</v>
      </c>
      <c r="J31" s="6">
        <v>1</v>
      </c>
      <c r="K31" s="6">
        <v>1</v>
      </c>
      <c r="L31" s="6">
        <v>0</v>
      </c>
      <c r="M31" s="6">
        <v>0</v>
      </c>
      <c r="N31" s="5">
        <v>2</v>
      </c>
      <c r="O31" s="5" t="s">
        <v>65</v>
      </c>
      <c r="P31" s="5">
        <v>0</v>
      </c>
      <c r="Q31" s="5">
        <f t="shared" si="2"/>
        <v>1</v>
      </c>
      <c r="R31" s="5">
        <f t="shared" si="0"/>
        <v>2</v>
      </c>
      <c r="S31" s="5">
        <f t="shared" si="3"/>
        <v>0.75</v>
      </c>
      <c r="T31">
        <f t="shared" si="1"/>
        <v>3</v>
      </c>
    </row>
    <row r="32" spans="1:20" ht="12.95" customHeight="1" x14ac:dyDescent="0.2">
      <c r="A32" s="7">
        <v>30</v>
      </c>
      <c r="B32" s="7" t="s">
        <v>66</v>
      </c>
      <c r="C32" s="8" t="s">
        <v>33</v>
      </c>
      <c r="D32" s="7">
        <v>4</v>
      </c>
      <c r="E32" s="8">
        <v>1</v>
      </c>
      <c r="F32" s="8">
        <v>1</v>
      </c>
      <c r="G32" s="8">
        <v>0</v>
      </c>
      <c r="H32" s="8">
        <v>1</v>
      </c>
      <c r="I32" s="8">
        <v>1</v>
      </c>
      <c r="J32" s="8">
        <v>1</v>
      </c>
      <c r="K32" s="8">
        <v>0</v>
      </c>
      <c r="L32" s="8">
        <v>1</v>
      </c>
      <c r="M32" s="8">
        <v>1</v>
      </c>
      <c r="N32" s="7">
        <v>1</v>
      </c>
      <c r="O32" s="7" t="s">
        <v>38</v>
      </c>
      <c r="P32" s="7" t="s">
        <v>31</v>
      </c>
      <c r="Q32" s="7">
        <f t="shared" si="2"/>
        <v>1</v>
      </c>
      <c r="R32" s="7">
        <f t="shared" si="0"/>
        <v>1</v>
      </c>
      <c r="S32" s="7">
        <f t="shared" si="3"/>
        <v>0.5</v>
      </c>
      <c r="T32">
        <f t="shared" si="1"/>
        <v>5</v>
      </c>
    </row>
    <row r="33" spans="1:20" x14ac:dyDescent="0.2">
      <c r="A33">
        <v>31</v>
      </c>
      <c r="B33" t="s">
        <v>71</v>
      </c>
      <c r="C33" t="s">
        <v>23</v>
      </c>
      <c r="D33">
        <v>8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2</v>
      </c>
      <c r="O33" t="s">
        <v>72</v>
      </c>
      <c r="P33">
        <v>0</v>
      </c>
      <c r="Q33">
        <f t="shared" si="2"/>
        <v>1</v>
      </c>
      <c r="R33">
        <f t="shared" si="0"/>
        <v>2</v>
      </c>
      <c r="S33">
        <f t="shared" si="3"/>
        <v>0.75</v>
      </c>
      <c r="T33">
        <f t="shared" si="1"/>
        <v>5</v>
      </c>
    </row>
    <row r="34" spans="1:20" x14ac:dyDescent="0.2">
      <c r="A34" s="7">
        <v>32</v>
      </c>
      <c r="B34" s="7" t="s">
        <v>73</v>
      </c>
      <c r="C34" s="7" t="s">
        <v>33</v>
      </c>
      <c r="D34" s="7">
        <v>7</v>
      </c>
      <c r="E34" s="7">
        <v>1</v>
      </c>
      <c r="F34" s="7">
        <v>1</v>
      </c>
      <c r="G34" s="7">
        <v>1</v>
      </c>
      <c r="H34" s="7">
        <v>0</v>
      </c>
      <c r="I34" s="7">
        <v>0</v>
      </c>
      <c r="J34" s="7">
        <v>1</v>
      </c>
      <c r="K34" s="7">
        <v>0</v>
      </c>
      <c r="L34" s="7">
        <v>0</v>
      </c>
      <c r="M34" s="7">
        <v>1</v>
      </c>
      <c r="N34" s="7">
        <v>1</v>
      </c>
      <c r="O34" s="7" t="s">
        <v>28</v>
      </c>
      <c r="P34" s="7">
        <v>0</v>
      </c>
      <c r="Q34" s="7">
        <f t="shared" si="2"/>
        <v>1</v>
      </c>
      <c r="R34" s="7">
        <f t="shared" si="0"/>
        <v>2</v>
      </c>
      <c r="S34" s="7">
        <f t="shared" si="3"/>
        <v>0.75</v>
      </c>
      <c r="T34">
        <f t="shared" si="1"/>
        <v>2</v>
      </c>
    </row>
    <row r="35" spans="1:20" s="5" customFormat="1" x14ac:dyDescent="0.2">
      <c r="A35" s="5">
        <v>33</v>
      </c>
      <c r="B35" s="5" t="s">
        <v>74</v>
      </c>
      <c r="C35" s="5" t="s">
        <v>27</v>
      </c>
      <c r="D35" s="5">
        <v>0</v>
      </c>
      <c r="E35" s="5">
        <v>0</v>
      </c>
      <c r="F35" s="5">
        <v>1</v>
      </c>
      <c r="G35" s="5">
        <v>1</v>
      </c>
      <c r="H35" s="5">
        <v>0</v>
      </c>
      <c r="I35" s="5">
        <v>0</v>
      </c>
      <c r="J35" s="5">
        <v>0</v>
      </c>
      <c r="K35" s="5">
        <v>1</v>
      </c>
      <c r="L35" s="5">
        <v>1</v>
      </c>
      <c r="M35" s="5">
        <v>0</v>
      </c>
      <c r="N35" s="5">
        <v>2</v>
      </c>
      <c r="O35" s="5" t="s">
        <v>75</v>
      </c>
      <c r="P35" s="5">
        <v>1</v>
      </c>
      <c r="Q35" s="5">
        <f t="shared" si="2"/>
        <v>1</v>
      </c>
      <c r="R35" s="5">
        <f t="shared" si="0"/>
        <v>2</v>
      </c>
      <c r="S35" s="5">
        <f t="shared" si="3"/>
        <v>0.75</v>
      </c>
      <c r="T35" s="5">
        <f t="shared" si="1"/>
        <v>2</v>
      </c>
    </row>
    <row r="36" spans="1:20" x14ac:dyDescent="0.2">
      <c r="A36">
        <v>34</v>
      </c>
      <c r="B36" t="s">
        <v>76</v>
      </c>
      <c r="C36" t="s">
        <v>23</v>
      </c>
      <c r="D36">
        <v>4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1</v>
      </c>
      <c r="N36">
        <v>3</v>
      </c>
      <c r="O36" t="s">
        <v>28</v>
      </c>
      <c r="P36">
        <v>0.5</v>
      </c>
      <c r="Q36">
        <f t="shared" si="2"/>
        <v>0.5</v>
      </c>
      <c r="R36">
        <f t="shared" si="0"/>
        <v>2</v>
      </c>
      <c r="S36">
        <f t="shared" si="3"/>
        <v>0.625</v>
      </c>
      <c r="T36">
        <f t="shared" si="1"/>
        <v>4</v>
      </c>
    </row>
    <row r="37" spans="1:20" s="5" customFormat="1" x14ac:dyDescent="0.2">
      <c r="A37" s="5">
        <v>35</v>
      </c>
      <c r="B37" s="5" t="s">
        <v>77</v>
      </c>
      <c r="C37" s="5" t="s">
        <v>27</v>
      </c>
      <c r="D37" s="5">
        <v>8</v>
      </c>
      <c r="E37" s="5">
        <v>0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0</v>
      </c>
      <c r="L37" s="5">
        <v>1</v>
      </c>
      <c r="M37" s="5">
        <v>1</v>
      </c>
      <c r="N37" s="5">
        <v>2</v>
      </c>
      <c r="O37" s="5" t="s">
        <v>78</v>
      </c>
      <c r="P37" s="5">
        <v>1</v>
      </c>
      <c r="Q37" s="5">
        <f t="shared" si="2"/>
        <v>1</v>
      </c>
      <c r="R37" s="5">
        <f t="shared" si="0"/>
        <v>2</v>
      </c>
      <c r="S37" s="5">
        <f t="shared" si="3"/>
        <v>0.75</v>
      </c>
      <c r="T37" s="5">
        <f t="shared" si="1"/>
        <v>5</v>
      </c>
    </row>
    <row r="38" spans="1:20" x14ac:dyDescent="0.2">
      <c r="A38" s="7">
        <v>36</v>
      </c>
      <c r="B38" s="7" t="s">
        <v>79</v>
      </c>
      <c r="C38" s="7" t="s">
        <v>33</v>
      </c>
      <c r="D38" s="7">
        <v>8</v>
      </c>
      <c r="E38" s="7">
        <v>1</v>
      </c>
      <c r="F38" s="7">
        <v>0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1</v>
      </c>
      <c r="N38" s="7">
        <v>4</v>
      </c>
      <c r="O38" s="7" t="s">
        <v>38</v>
      </c>
      <c r="P38" s="7">
        <v>0</v>
      </c>
      <c r="Q38" s="7">
        <f t="shared" si="2"/>
        <v>1</v>
      </c>
      <c r="R38" s="7">
        <f t="shared" si="0"/>
        <v>0</v>
      </c>
      <c r="S38" s="7">
        <f t="shared" si="3"/>
        <v>0.25</v>
      </c>
      <c r="T38">
        <f t="shared" si="1"/>
        <v>2</v>
      </c>
    </row>
    <row r="39" spans="1:20" x14ac:dyDescent="0.2">
      <c r="A39">
        <v>37</v>
      </c>
      <c r="B39" t="s">
        <v>80</v>
      </c>
      <c r="C39" t="s">
        <v>23</v>
      </c>
      <c r="D39">
        <v>4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 t="s">
        <v>28</v>
      </c>
      <c r="P39">
        <v>0</v>
      </c>
      <c r="Q39">
        <f t="shared" si="2"/>
        <v>0</v>
      </c>
      <c r="R39">
        <f t="shared" si="0"/>
        <v>1</v>
      </c>
      <c r="S39">
        <f t="shared" si="3"/>
        <v>0.25</v>
      </c>
      <c r="T39">
        <f t="shared" si="1"/>
        <v>5</v>
      </c>
    </row>
    <row r="40" spans="1:20" x14ac:dyDescent="0.2">
      <c r="A40" s="7">
        <v>38</v>
      </c>
      <c r="B40" s="7" t="s">
        <v>81</v>
      </c>
      <c r="C40" s="7" t="s">
        <v>33</v>
      </c>
      <c r="D40" s="7">
        <v>8</v>
      </c>
      <c r="E40" s="7">
        <v>1</v>
      </c>
      <c r="F40" s="7">
        <v>1</v>
      </c>
      <c r="G40" s="7">
        <v>1</v>
      </c>
      <c r="H40" s="7">
        <v>0</v>
      </c>
      <c r="I40" s="7">
        <v>1</v>
      </c>
      <c r="J40" s="7">
        <v>1</v>
      </c>
      <c r="K40" s="7">
        <v>1</v>
      </c>
      <c r="L40" s="7">
        <v>0</v>
      </c>
      <c r="M40" s="7">
        <v>1</v>
      </c>
      <c r="N40" s="7">
        <v>2</v>
      </c>
      <c r="O40" s="7" t="s">
        <v>82</v>
      </c>
      <c r="P40" s="7">
        <v>0</v>
      </c>
      <c r="Q40" s="7">
        <f t="shared" si="2"/>
        <v>1</v>
      </c>
      <c r="R40" s="7">
        <f t="shared" si="0"/>
        <v>2</v>
      </c>
      <c r="S40" s="7">
        <f t="shared" si="3"/>
        <v>0.75</v>
      </c>
      <c r="T40">
        <f t="shared" si="1"/>
        <v>4</v>
      </c>
    </row>
    <row r="41" spans="1:20" s="5" customFormat="1" x14ac:dyDescent="0.2">
      <c r="A41" s="5">
        <v>39</v>
      </c>
      <c r="B41" s="5" t="s">
        <v>83</v>
      </c>
      <c r="C41" s="5" t="s">
        <v>27</v>
      </c>
      <c r="D41" s="5">
        <v>9</v>
      </c>
      <c r="E41" s="5">
        <v>0</v>
      </c>
      <c r="F41" s="5">
        <v>1</v>
      </c>
      <c r="G41" s="5">
        <v>1</v>
      </c>
      <c r="H41" s="5">
        <v>1</v>
      </c>
      <c r="I41" s="5">
        <v>0</v>
      </c>
      <c r="J41" s="5">
        <v>0</v>
      </c>
      <c r="K41" s="5">
        <v>1</v>
      </c>
      <c r="L41" s="5">
        <v>0</v>
      </c>
      <c r="M41" s="5">
        <v>0</v>
      </c>
      <c r="N41" s="5">
        <v>1</v>
      </c>
      <c r="O41" s="5" t="s">
        <v>28</v>
      </c>
      <c r="P41" s="5">
        <v>1</v>
      </c>
      <c r="Q41" s="5">
        <f t="shared" si="2"/>
        <v>1</v>
      </c>
      <c r="R41" s="5">
        <f t="shared" si="0"/>
        <v>2</v>
      </c>
      <c r="S41" s="5">
        <f t="shared" si="3"/>
        <v>0.75</v>
      </c>
      <c r="T41" s="5">
        <f t="shared" si="1"/>
        <v>2</v>
      </c>
    </row>
    <row r="42" spans="1:20" x14ac:dyDescent="0.2">
      <c r="A42">
        <v>40</v>
      </c>
      <c r="B42" t="s">
        <v>84</v>
      </c>
      <c r="C42" t="s">
        <v>23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1</v>
      </c>
      <c r="N42">
        <v>1</v>
      </c>
      <c r="O42" t="s">
        <v>28</v>
      </c>
      <c r="P42">
        <v>0</v>
      </c>
      <c r="Q42">
        <f t="shared" si="2"/>
        <v>0</v>
      </c>
      <c r="R42">
        <f t="shared" si="0"/>
        <v>1</v>
      </c>
      <c r="S42">
        <f t="shared" si="3"/>
        <v>0.25</v>
      </c>
      <c r="T42">
        <f t="shared" si="1"/>
        <v>3</v>
      </c>
    </row>
    <row r="43" spans="1:20" s="5" customFormat="1" x14ac:dyDescent="0.2">
      <c r="A43" s="5">
        <v>41</v>
      </c>
      <c r="B43" s="5" t="s">
        <v>85</v>
      </c>
      <c r="C43" s="5" t="s">
        <v>27</v>
      </c>
      <c r="D43" s="5">
        <v>8</v>
      </c>
      <c r="E43" s="5">
        <v>1</v>
      </c>
      <c r="F43" s="5">
        <v>1</v>
      </c>
      <c r="G43" s="5">
        <v>1</v>
      </c>
      <c r="H43" s="5">
        <v>0</v>
      </c>
      <c r="I43" s="5">
        <v>0</v>
      </c>
      <c r="J43" s="5">
        <v>1</v>
      </c>
      <c r="K43" s="5">
        <v>1</v>
      </c>
      <c r="L43" s="5">
        <v>1</v>
      </c>
      <c r="M43" s="5">
        <v>0</v>
      </c>
      <c r="N43" s="5">
        <v>1</v>
      </c>
      <c r="O43" s="5" t="s">
        <v>28</v>
      </c>
      <c r="P43" s="5">
        <v>0</v>
      </c>
      <c r="Q43" s="5">
        <f t="shared" si="2"/>
        <v>1</v>
      </c>
      <c r="R43" s="5">
        <f t="shared" si="0"/>
        <v>2</v>
      </c>
      <c r="S43" s="5">
        <f t="shared" si="3"/>
        <v>0.75</v>
      </c>
      <c r="T43" s="5">
        <f t="shared" si="1"/>
        <v>3</v>
      </c>
    </row>
    <row r="44" spans="1:20" x14ac:dyDescent="0.2">
      <c r="Q44">
        <f t="shared" si="2"/>
        <v>0</v>
      </c>
    </row>
    <row r="45" spans="1:20" x14ac:dyDescent="0.2">
      <c r="Q45">
        <f t="shared" si="2"/>
        <v>0</v>
      </c>
    </row>
    <row r="46" spans="1:20" x14ac:dyDescent="0.2">
      <c r="Q46">
        <f t="shared" si="2"/>
        <v>0</v>
      </c>
    </row>
    <row r="47" spans="1:20" x14ac:dyDescent="0.2">
      <c r="Q47">
        <f t="shared" si="2"/>
        <v>0</v>
      </c>
    </row>
    <row r="48" spans="1:20" x14ac:dyDescent="0.2">
      <c r="Q48">
        <f t="shared" si="2"/>
        <v>0</v>
      </c>
    </row>
    <row r="49" spans="17:17" x14ac:dyDescent="0.2">
      <c r="Q49">
        <f t="shared" si="2"/>
        <v>0</v>
      </c>
    </row>
    <row r="50" spans="17:17" x14ac:dyDescent="0.2">
      <c r="Q50">
        <f t="shared" si="2"/>
        <v>0</v>
      </c>
    </row>
    <row r="51" spans="17:17" x14ac:dyDescent="0.2">
      <c r="Q51">
        <f t="shared" si="2"/>
        <v>0</v>
      </c>
    </row>
    <row r="52" spans="17:17" x14ac:dyDescent="0.2">
      <c r="Q52">
        <f t="shared" si="2"/>
        <v>0</v>
      </c>
    </row>
    <row r="53" spans="17:17" x14ac:dyDescent="0.2">
      <c r="Q53">
        <f t="shared" si="2"/>
        <v>0</v>
      </c>
    </row>
    <row r="54" spans="17:17" x14ac:dyDescent="0.2">
      <c r="Q54">
        <f t="shared" si="2"/>
        <v>0</v>
      </c>
    </row>
    <row r="55" spans="17:17" x14ac:dyDescent="0.2">
      <c r="Q55">
        <f t="shared" si="2"/>
        <v>0</v>
      </c>
    </row>
    <row r="56" spans="17:17" x14ac:dyDescent="0.2">
      <c r="Q56">
        <f t="shared" si="2"/>
        <v>0</v>
      </c>
    </row>
    <row r="57" spans="17:17" x14ac:dyDescent="0.2">
      <c r="Q57">
        <f t="shared" si="2"/>
        <v>0</v>
      </c>
    </row>
    <row r="58" spans="17:17" x14ac:dyDescent="0.2">
      <c r="Q58">
        <f t="shared" si="2"/>
        <v>0</v>
      </c>
    </row>
    <row r="59" spans="17:17" x14ac:dyDescent="0.2">
      <c r="Q59">
        <f t="shared" si="2"/>
        <v>0</v>
      </c>
    </row>
    <row r="60" spans="17:17" x14ac:dyDescent="0.2">
      <c r="Q60">
        <f t="shared" si="2"/>
        <v>0</v>
      </c>
    </row>
    <row r="61" spans="17:17" x14ac:dyDescent="0.2">
      <c r="Q61">
        <f t="shared" si="2"/>
        <v>0</v>
      </c>
    </row>
    <row r="62" spans="17:17" x14ac:dyDescent="0.2">
      <c r="Q62">
        <f t="shared" si="2"/>
        <v>0</v>
      </c>
    </row>
    <row r="63" spans="17:17" x14ac:dyDescent="0.2">
      <c r="Q63">
        <f t="shared" si="2"/>
        <v>0</v>
      </c>
    </row>
    <row r="64" spans="17:17" x14ac:dyDescent="0.2">
      <c r="Q64">
        <f t="shared" si="2"/>
        <v>0</v>
      </c>
    </row>
  </sheetData>
  <phoneticPr fontId="1" type="noConversion"/>
  <dataValidations count="4">
    <dataValidation type="list" operator="equal" allowBlank="1" sqref="C2:C32" xr:uid="{00000000-0002-0000-0000-000000000000}">
      <formula1>"不使用平视显示器,单风险平视显示器,双风险平视显示器"</formula1>
    </dataValidation>
    <dataValidation type="list" operator="equal" allowBlank="1" sqref="K2:M32 H2:I32 E2:F32" xr:uid="{00000000-0002-0000-0000-000001000000}">
      <formula1>"是,否,不确定"</formula1>
    </dataValidation>
    <dataValidation type="list" operator="equal" allowBlank="1" sqref="G2:G32" xr:uid="{00000000-0002-0000-0000-000008000000}">
      <formula1>"灰蓝色,白,黄,绿,蓝,不确定"</formula1>
    </dataValidation>
    <dataValidation type="list" operator="equal" allowBlank="1" sqref="J2:J32" xr:uid="{00000000-0002-0000-0000-000009000000}">
      <formula1>"1,2,3,不确定"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CE6A-EACF-413D-86B2-FCCEACC62EDC}">
  <dimension ref="A4:E9"/>
  <sheetViews>
    <sheetView tabSelected="1" workbookViewId="0">
      <selection activeCell="W8" sqref="W8"/>
    </sheetView>
  </sheetViews>
  <sheetFormatPr defaultRowHeight="12.75" x14ac:dyDescent="0.2"/>
  <cols>
    <col min="1" max="1" width="23.85546875" bestFit="1" customWidth="1"/>
    <col min="2" max="2" width="11.5703125" bestFit="1" customWidth="1"/>
    <col min="3" max="3" width="28.28515625" bestFit="1" customWidth="1"/>
    <col min="4" max="5" width="9.5703125" bestFit="1" customWidth="1"/>
  </cols>
  <sheetData>
    <row r="4" spans="1:5" x14ac:dyDescent="0.2">
      <c r="A4" s="9" t="s">
        <v>1</v>
      </c>
      <c r="B4" t="s">
        <v>92</v>
      </c>
      <c r="C4" t="s">
        <v>95</v>
      </c>
      <c r="D4" t="s">
        <v>96</v>
      </c>
      <c r="E4" t="s">
        <v>97</v>
      </c>
    </row>
    <row r="5" spans="1:5" x14ac:dyDescent="0.2">
      <c r="A5" t="s">
        <v>27</v>
      </c>
      <c r="B5" s="10">
        <v>9</v>
      </c>
      <c r="C5" s="10">
        <v>49</v>
      </c>
      <c r="D5" s="10">
        <v>26</v>
      </c>
      <c r="E5" s="10">
        <v>10</v>
      </c>
    </row>
    <row r="6" spans="1:5" x14ac:dyDescent="0.2">
      <c r="A6" t="s">
        <v>33</v>
      </c>
      <c r="B6" s="10">
        <v>8.5</v>
      </c>
      <c r="C6" s="10">
        <v>46</v>
      </c>
      <c r="D6" s="10">
        <v>23</v>
      </c>
      <c r="E6" s="10">
        <v>11</v>
      </c>
    </row>
    <row r="7" spans="1:5" x14ac:dyDescent="0.2">
      <c r="A7" t="s">
        <v>23</v>
      </c>
      <c r="B7" s="10">
        <v>6.5</v>
      </c>
      <c r="C7" s="10">
        <v>49</v>
      </c>
      <c r="D7" s="10">
        <v>22</v>
      </c>
      <c r="E7" s="10">
        <v>6</v>
      </c>
    </row>
    <row r="8" spans="1:5" x14ac:dyDescent="0.2">
      <c r="A8" t="s">
        <v>94</v>
      </c>
      <c r="B8" s="10">
        <v>4</v>
      </c>
      <c r="C8" s="10">
        <v>6</v>
      </c>
      <c r="D8" s="10">
        <v>2</v>
      </c>
      <c r="E8" s="10">
        <v>2</v>
      </c>
    </row>
    <row r="9" spans="1:5" x14ac:dyDescent="0.2">
      <c r="A9" t="s">
        <v>93</v>
      </c>
      <c r="B9" s="10">
        <v>28</v>
      </c>
      <c r="C9" s="10">
        <v>150</v>
      </c>
      <c r="D9" s="10">
        <v>73</v>
      </c>
      <c r="E9" s="10">
        <v>29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03b8</vt:lpstr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2023-09-08T16:15:26Z</dcterms:modified>
</cp:coreProperties>
</file>