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CHI论文写作准备\Results\实验数据\raw_data\"/>
    </mc:Choice>
  </mc:AlternateContent>
  <xr:revisionPtr revIDLastSave="0" documentId="13_ncr:1_{F0D58019-1D4D-4A3D-A9F9-04FA0195DD11}" xr6:coauthVersionLast="47" xr6:coauthVersionMax="47" xr10:uidLastSave="{00000000-0000-0000-0000-000000000000}"/>
  <bookViews>
    <workbookView minimized="1" xWindow="2940" yWindow="2940" windowWidth="21600" windowHeight="11280" activeTab="4" xr2:uid="{00000000-000D-0000-FFFF-FFFF00000000}"/>
  </bookViews>
  <sheets>
    <sheet name="274e中" sheetId="2" r:id="rId1"/>
    <sheet name="建议 1" sheetId="3" r:id="rId2"/>
    <sheet name="建议 2" sheetId="4" r:id="rId3"/>
    <sheet name="转换后的数据" sheetId="5" r:id="rId4"/>
    <sheet name="建议 3" sheetId="6" r:id="rId5"/>
    <sheet name="建议 4" sheetId="7" r:id="rId6"/>
  </sheets>
  <calcPr calcId="191029"/>
  <pivotCaches>
    <pivotCache cacheId="20" r:id="rId7"/>
    <pivotCache cacheId="2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4" i="2" l="1"/>
  <c r="P42" i="2"/>
  <c r="P44" i="2"/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3" i="2"/>
  <c r="P33" i="2"/>
  <c r="P34" i="2"/>
  <c r="R34" i="2" s="1"/>
  <c r="P35" i="2"/>
  <c r="R35" i="2" s="1"/>
  <c r="P36" i="2"/>
  <c r="R36" i="2" s="1"/>
  <c r="P37" i="2"/>
  <c r="R37" i="2" s="1"/>
  <c r="P38" i="2"/>
  <c r="R38" i="2" s="1"/>
  <c r="P39" i="2"/>
  <c r="R39" i="2" s="1"/>
  <c r="P40" i="2"/>
  <c r="R40" i="2" s="1"/>
  <c r="P41" i="2"/>
  <c r="R41" i="2" s="1"/>
  <c r="R42" i="2"/>
  <c r="U4" i="2" l="1"/>
  <c r="V4" i="2"/>
  <c r="W4" i="2"/>
  <c r="R33" i="2"/>
  <c r="P4" i="2"/>
  <c r="R4" i="2" s="1"/>
  <c r="P5" i="2"/>
  <c r="P6" i="2"/>
  <c r="R6" i="2" s="1"/>
  <c r="P7" i="2"/>
  <c r="P8" i="2"/>
  <c r="R8" i="2" s="1"/>
  <c r="P9" i="2"/>
  <c r="R9" i="2" s="1"/>
  <c r="P10" i="2"/>
  <c r="R10" i="2" s="1"/>
  <c r="P11" i="2"/>
  <c r="R11" i="2" s="1"/>
  <c r="P12" i="2"/>
  <c r="R12" i="2" s="1"/>
  <c r="P13" i="2"/>
  <c r="R13" i="2" s="1"/>
  <c r="P14" i="2"/>
  <c r="R14" i="2" s="1"/>
  <c r="P15" i="2"/>
  <c r="R15" i="2" s="1"/>
  <c r="P16" i="2"/>
  <c r="R16" i="2" s="1"/>
  <c r="P17" i="2"/>
  <c r="R17" i="2" s="1"/>
  <c r="P18" i="2"/>
  <c r="R18" i="2" s="1"/>
  <c r="P19" i="2"/>
  <c r="R19" i="2" s="1"/>
  <c r="P20" i="2"/>
  <c r="R20" i="2" s="1"/>
  <c r="P21" i="2"/>
  <c r="R21" i="2" s="1"/>
  <c r="P22" i="2"/>
  <c r="R22" i="2" s="1"/>
  <c r="P23" i="2"/>
  <c r="R23" i="2" s="1"/>
  <c r="P24" i="2"/>
  <c r="R24" i="2" s="1"/>
  <c r="P25" i="2"/>
  <c r="R25" i="2" s="1"/>
  <c r="P26" i="2"/>
  <c r="R26" i="2" s="1"/>
  <c r="P27" i="2"/>
  <c r="R27" i="2" s="1"/>
  <c r="P28" i="2"/>
  <c r="R28" i="2" s="1"/>
  <c r="P29" i="2"/>
  <c r="R29" i="2" s="1"/>
  <c r="P30" i="2"/>
  <c r="R30" i="2" s="1"/>
  <c r="P31" i="2"/>
  <c r="R31" i="2" s="1"/>
  <c r="P32" i="2"/>
  <c r="R32" i="2" s="1"/>
  <c r="P45" i="2"/>
  <c r="P3" i="2"/>
  <c r="U2" i="2" s="1"/>
  <c r="R5" i="2" l="1"/>
  <c r="W2" i="2"/>
  <c r="R7" i="2"/>
  <c r="V2" i="2"/>
  <c r="R3" i="2"/>
</calcChain>
</file>

<file path=xl/sharedStrings.xml><?xml version="1.0" encoding="utf-8"?>
<sst xmlns="http://schemas.openxmlformats.org/spreadsheetml/2006/main" count="385" uniqueCount="114">
  <si>
    <t>你的姓名</t>
  </si>
  <si>
    <t>提交人</t>
  </si>
  <si>
    <t>使用的平视显示器类型</t>
  </si>
  <si>
    <t>你是否注意到了人的存在</t>
  </si>
  <si>
    <t>实验过程中已经经过了几个路口</t>
  </si>
  <si>
    <t>在最后你是否看到了交通信号灯</t>
  </si>
  <si>
    <t>信号灯颜色</t>
  </si>
  <si>
    <t>你是否看到非机动车的存在</t>
  </si>
  <si>
    <t>非机动车在你的哪个方向</t>
  </si>
  <si>
    <t>在人行横道上是否存在人</t>
  </si>
  <si>
    <t>他的行动方向</t>
  </si>
  <si>
    <t>你报的最后一个数为</t>
  </si>
  <si>
    <t>在结束的那一刻，实验中的交通风险大小为？</t>
  </si>
  <si>
    <t>该风险主要来源于（没有风险填无即可）</t>
  </si>
  <si>
    <t>手动判定</t>
  </si>
  <si>
    <t>标答</t>
  </si>
  <si>
    <t>2</t>
  </si>
  <si>
    <t>是</t>
  </si>
  <si>
    <t>红</t>
  </si>
  <si>
    <t>左边</t>
  </si>
  <si>
    <t>与己方车辆相反</t>
  </si>
  <si>
    <t>右侧两行人，左侧1</t>
  </si>
  <si>
    <t>周儒</t>
  </si>
  <si>
    <t>不使用</t>
  </si>
  <si>
    <t>1</t>
  </si>
  <si>
    <t>无</t>
  </si>
  <si>
    <t>0.5</t>
  </si>
  <si>
    <t>徐杨丽</t>
  </si>
  <si>
    <t>0</t>
  </si>
  <si>
    <t>陈紫甜</t>
  </si>
  <si>
    <t>双风险平视显示器</t>
  </si>
  <si>
    <t>田锐抒</t>
  </si>
  <si>
    <t>行人</t>
  </si>
  <si>
    <t>金亚霏</t>
  </si>
  <si>
    <t>单风险平视显示器</t>
  </si>
  <si>
    <t>高帅</t>
  </si>
  <si>
    <t>刘佳</t>
  </si>
  <si>
    <t>周佳</t>
  </si>
  <si>
    <t>段景辉</t>
  </si>
  <si>
    <t>刘伟</t>
  </si>
  <si>
    <t>王嘉</t>
  </si>
  <si>
    <t>魏瑜均</t>
  </si>
  <si>
    <t>前方非机动车</t>
  </si>
  <si>
    <t>宫宇航</t>
  </si>
  <si>
    <t>黄惠铭</t>
  </si>
  <si>
    <t>人</t>
  </si>
  <si>
    <t>何嘉好</t>
  </si>
  <si>
    <t>达吾列提别克</t>
  </si>
  <si>
    <t>郝思嘉</t>
  </si>
  <si>
    <t>左侧的自行车</t>
  </si>
  <si>
    <t>张煜婷</t>
  </si>
  <si>
    <t>过路口有行人车辆</t>
  </si>
  <si>
    <t>杜力</t>
  </si>
  <si>
    <t>邓子昊</t>
  </si>
  <si>
    <t>薛嘉涵</t>
  </si>
  <si>
    <t>十字路口交通情况复杂且有行人与非机动车</t>
  </si>
  <si>
    <t>陈昕冉</t>
  </si>
  <si>
    <t>跑动行人</t>
  </si>
  <si>
    <t>黄梦怡</t>
  </si>
  <si>
    <t>左转</t>
  </si>
  <si>
    <t>蒋笑阳</t>
  </si>
  <si>
    <t>姜昕彤</t>
  </si>
  <si>
    <t>路口</t>
  </si>
  <si>
    <t>王程业</t>
  </si>
  <si>
    <t>徐盛南</t>
  </si>
  <si>
    <t>徐宇凡</t>
  </si>
  <si>
    <t>纪子欣</t>
  </si>
  <si>
    <t>好像在走下坡路 车速比较快</t>
  </si>
  <si>
    <t>于紫琪</t>
  </si>
  <si>
    <t>行人 十字路口</t>
  </si>
  <si>
    <t>标答</t>
    <phoneticPr fontId="1" type="noConversion"/>
  </si>
  <si>
    <t>人</t>
    <phoneticPr fontId="1" type="noConversion"/>
  </si>
  <si>
    <t>车</t>
    <phoneticPr fontId="1" type="noConversion"/>
  </si>
  <si>
    <t>是</t>
    <phoneticPr fontId="1" type="noConversion"/>
  </si>
  <si>
    <t>潜在</t>
    <phoneticPr fontId="1" type="noConversion"/>
  </si>
  <si>
    <t>侯建华</t>
  </si>
  <si>
    <t>胡钰婕</t>
  </si>
  <si>
    <t>周禾嘉</t>
  </si>
  <si>
    <t>自行车在前方</t>
  </si>
  <si>
    <t>王子宸</t>
  </si>
  <si>
    <t>朱一铭</t>
  </si>
  <si>
    <t>左侧非机动车的潜在干扰</t>
  </si>
  <si>
    <t>楼瀚予</t>
  </si>
  <si>
    <t>左边自行车</t>
  </si>
  <si>
    <t>刘鹤璐</t>
  </si>
  <si>
    <t>汪靖姗</t>
  </si>
  <si>
    <t>红灯停车</t>
  </si>
  <si>
    <t>吴易轩</t>
  </si>
  <si>
    <t>有人骑车</t>
  </si>
  <si>
    <t>郭姝含</t>
  </si>
  <si>
    <t>干扰项</t>
    <phoneticPr fontId="1" type="noConversion"/>
  </si>
  <si>
    <t>除</t>
    <phoneticPr fontId="1" type="noConversion"/>
  </si>
  <si>
    <t>熊文逸</t>
  </si>
  <si>
    <t>单hud(12)</t>
    <phoneticPr fontId="1" type="noConversion"/>
  </si>
  <si>
    <t>双hud(14)</t>
    <phoneticPr fontId="1" type="noConversion"/>
  </si>
  <si>
    <t>因为填错了，不计算数据</t>
    <phoneticPr fontId="1" type="noConversion"/>
  </si>
  <si>
    <t>无hud(14)</t>
    <phoneticPr fontId="1" type="noConversion"/>
  </si>
  <si>
    <t>求和项:人</t>
  </si>
  <si>
    <t>求和项:潜在</t>
  </si>
  <si>
    <t>(空白)</t>
  </si>
  <si>
    <t>总计</t>
  </si>
  <si>
    <t>除</t>
  </si>
  <si>
    <t>重要细节</t>
  </si>
  <si>
    <t>你插入了使用数据透视表的建议。</t>
  </si>
  <si>
    <t>当数据按列组织并具有单个标题行时，数据透视表的效果最佳，因此我们在下面执行了此操作。</t>
  </si>
  <si>
    <t>车</t>
  </si>
  <si>
    <t>潜在</t>
  </si>
  <si>
    <t>字段 20</t>
  </si>
  <si>
    <t>无hud(14)</t>
  </si>
  <si>
    <t>单hud(12)</t>
  </si>
  <si>
    <t>双hud(14)</t>
  </si>
  <si>
    <t>干扰项</t>
  </si>
  <si>
    <t>因为填错了，不计算数据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</si>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</sst>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4472C4"/>
      <name val="等线"/>
      <family val="2"/>
      <scheme val="minor"/>
    </font>
    <font>
      <sz val="10"/>
      <color rgb="FF333333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5">
    <xf numFmtId="0" fontId="0" fillId="0" borderId="0" xfId="0" applyAlignment="1">
      <alignment vertical="center"/>
    </xf>
    <xf numFmtId="0" fontId="0" fillId="0" borderId="1" xfId="0" applyBorder="1"/>
    <xf numFmtId="0" fontId="0" fillId="2" borderId="0" xfId="0" applyFill="1" applyAlignment="1">
      <alignment vertical="center"/>
    </xf>
    <xf numFmtId="0" fontId="0" fillId="2" borderId="1" xfId="0" applyFill="1" applyBorder="1"/>
    <xf numFmtId="0" fontId="0" fillId="3" borderId="0" xfId="0" applyFill="1" applyAlignment="1">
      <alignment vertical="center"/>
    </xf>
    <xf numFmtId="0" fontId="0" fillId="3" borderId="1" xfId="0" applyFill="1" applyBorder="1"/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5" borderId="0" xfId="0" applyFill="1" applyAlignment="1">
      <alignment vertical="center"/>
    </xf>
    <xf numFmtId="0" fontId="0" fillId="5" borderId="1" xfId="0" applyFill="1" applyBorder="1"/>
    <xf numFmtId="0" fontId="0" fillId="0" borderId="0" xfId="0" applyFill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pivotButton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[实验安排_274e中完成.xlsx]建议 2!数据透视表 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对于“使用的平视显示器类型</a:t>
            </a:r>
            <a:r>
              <a:rPr lang="en-US" altLang="zh-CN"/>
              <a:t>: </a:t>
            </a:r>
            <a:r>
              <a:rPr lang="zh-CN" altLang="en-US"/>
              <a:t>不使用”，“除”</a:t>
            </a:r>
            <a:r>
              <a:rPr lang="en-US" altLang="zh-CN"/>
              <a:t>: </a:t>
            </a:r>
            <a:r>
              <a:rPr lang="en-US" altLang="zh-CN">
                <a:solidFill>
                  <a:srgbClr val="DD5A13"/>
                </a:solidFill>
              </a:rPr>
              <a:t>4</a:t>
            </a:r>
            <a:r>
              <a:rPr lang="en-US" altLang="zh-CN"/>
              <a:t> </a:t>
            </a:r>
            <a:r>
              <a:rPr lang="zh-CN" altLang="en-US"/>
              <a:t>具有明显更高的“人”。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'建议 2'!$B$4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495-4629-9C04-FE32DE91AAA3}"/>
              </c:ext>
            </c:extLst>
          </c:dPt>
          <c:cat>
            <c:strRef>
              <c:f>'建议 2'!$A$5:$A$10</c:f>
              <c:strCache>
                <c:ptCount val="5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strCache>
            </c:strRef>
          </c:cat>
          <c:val>
            <c:numRef>
              <c:f>'建议 2'!$B$5:$B$10</c:f>
              <c:numCache>
                <c:formatCode>General</c:formatCode>
                <c:ptCount val="5"/>
                <c:pt idx="0">
                  <c:v>14.5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5-4629-9C04-FE32DE91A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32897231"/>
        <c:axId val="743576143"/>
      </c:barChart>
      <c:catAx>
        <c:axId val="73289723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576143"/>
        <c:crosses val="autoZero"/>
        <c:auto val="1"/>
        <c:lblAlgn val="ctr"/>
        <c:lblOffset val="100"/>
        <c:noMultiLvlLbl val="0"/>
      </c:catAx>
      <c:valAx>
        <c:axId val="74357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89723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17</xdr:row>
      <xdr:rowOff>152400</xdr:rowOff>
    </xdr:to>
    <xdr:graphicFrame macro="">
      <xdr:nvGraphicFramePr>
        <xdr:cNvPr id="2" name="图表 1" descr="图表类型: 簇状条形图。 对于“使用的平视显示器类型: 不使用”，“除”: 4 具有明显更高的“人”。&#10;&#10;已自动生成说明">
          <a:extLst>
            <a:ext uri="{FF2B5EF4-FFF2-40B4-BE49-F238E27FC236}">
              <a16:creationId xmlns:a16="http://schemas.microsoft.com/office/drawing/2014/main" id="{2120536D-759E-D3D0-D629-411F749ED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loom" refreshedDate="45177.989570601851" createdVersion="8" refreshedVersion="8" minRefreshableVersion="3" recordCount="41" xr:uid="{463327E6-50FA-4917-AFD7-5372EA859396}">
  <cacheSource type="worksheet">
    <worksheetSource ref="A1:S42" sheet="274e中"/>
  </cacheSource>
  <cacheFields count="19">
    <cacheField name="提交人" numFmtId="0">
      <sharedItems containsMixedTypes="1" containsNumber="1" containsInteger="1" minValue="1" maxValue="40"/>
    </cacheField>
    <cacheField name="你的姓名" numFmtId="0">
      <sharedItems/>
    </cacheField>
    <cacheField name="使用的平视显示器类型" numFmtId="0">
      <sharedItems containsBlank="1" count="4">
        <m/>
        <s v="不使用"/>
        <s v="双风险平视显示器"/>
        <s v="单风险平视显示器"/>
      </sharedItems>
    </cacheField>
    <cacheField name="你是否注意到了人的存在" numFmtId="0">
      <sharedItems containsMixedTypes="1" containsNumber="1" containsInteger="1" minValue="1" maxValue="1"/>
    </cacheField>
    <cacheField name="实验过程中已经经过了几个路口" numFmtId="0">
      <sharedItems containsMixedTypes="1" containsNumber="1" containsInteger="1" minValue="0" maxValue="2"/>
    </cacheField>
    <cacheField name="在最后你是否看到了交通信号灯" numFmtId="0">
      <sharedItems containsMixedTypes="1" containsNumber="1" containsInteger="1" minValue="0" maxValue="1"/>
    </cacheField>
    <cacheField name="信号灯颜色" numFmtId="0">
      <sharedItems containsMixedTypes="1" containsNumber="1" containsInteger="1" minValue="0" maxValue="1"/>
    </cacheField>
    <cacheField name="你是否看到非机动车的存在" numFmtId="0">
      <sharedItems containsMixedTypes="1" containsNumber="1" containsInteger="1" minValue="0" maxValue="1"/>
    </cacheField>
    <cacheField name="非机动车在你的哪个方向" numFmtId="0">
      <sharedItems containsMixedTypes="1" containsNumber="1" containsInteger="1" minValue="0" maxValue="1"/>
    </cacheField>
    <cacheField name="在人行横道上是否存在人" numFmtId="0">
      <sharedItems containsMixedTypes="1" containsNumber="1" containsInteger="1" minValue="0" maxValue="1"/>
    </cacheField>
    <cacheField name="他的行动方向" numFmtId="0">
      <sharedItems containsMixedTypes="1" containsNumber="1" containsInteger="1" minValue="0" maxValue="1"/>
    </cacheField>
    <cacheField name="你报的最后一个数为" numFmtId="0">
      <sharedItems containsMixedTypes="1" containsNumber="1" containsInteger="1" minValue="0" maxValue="700"/>
    </cacheField>
    <cacheField name="在结束的那一刻，实验中的交通风险大小为？" numFmtId="0">
      <sharedItems containsString="0" containsBlank="1" containsNumber="1" containsInteger="1" minValue="1" maxValue="6"/>
    </cacheField>
    <cacheField name="该风险主要来源于（没有风险填无即可）" numFmtId="0">
      <sharedItems containsBlank="1"/>
    </cacheField>
    <cacheField name="手动判定" numFmtId="0">
      <sharedItems containsMixedTypes="1" containsNumber="1" minValue="0" maxValue="1"/>
    </cacheField>
    <cacheField name="人" numFmtId="0">
      <sharedItems containsSemiMixedTypes="0" containsString="0" containsNumber="1" minValue="1" maxValue="4"/>
    </cacheField>
    <cacheField name="车" numFmtId="0">
      <sharedItems containsNonDate="0" containsString="0" containsBlank="1"/>
    </cacheField>
    <cacheField name="潜在" numFmtId="0">
      <sharedItems containsSemiMixedTypes="0" containsString="0" containsNumber="1" minValue="0.25" maxValue="4"/>
    </cacheField>
    <cacheField name="除" numFmtId="0">
      <sharedItems containsSemiMixedTypes="0" containsString="0" containsNumber="1" containsInteger="1" minValue="0" maxValue="5" count="6">
        <n v="5"/>
        <n v="1"/>
        <n v="4"/>
        <n v="0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loom" refreshedDate="45177.990523726854" createdVersion="8" refreshedVersion="8" minRefreshableVersion="3" recordCount="44" xr:uid="{002B7E5B-4B7F-4871-8AA7-B6F4219F2BC8}">
  <cacheSource type="worksheet">
    <worksheetSource ref="C6:Y50" sheet="转换后的数据"/>
  </cacheSource>
  <cacheFields count="23">
    <cacheField name="提交人" numFmtId="0">
      <sharedItems containsBlank="1" containsMixedTypes="1" containsNumber="1" containsInteger="1" minValue="1" maxValue="41"/>
    </cacheField>
    <cacheField name="你的姓名" numFmtId="0">
      <sharedItems containsBlank="1"/>
    </cacheField>
    <cacheField name="使用的平视显示器类型" numFmtId="0">
      <sharedItems containsBlank="1" count="4">
        <m/>
        <s v="不使用"/>
        <s v="双风险平视显示器"/>
        <s v="单风险平视显示器"/>
      </sharedItems>
    </cacheField>
    <cacheField name="你是否注意到了人的存在" numFmtId="0">
      <sharedItems containsBlank="1" containsMixedTypes="1" containsNumber="1" containsInteger="1" minValue="1" maxValue="1"/>
    </cacheField>
    <cacheField name="实验过程中已经经过了几个路口" numFmtId="0">
      <sharedItems containsString="0" containsBlank="1" containsNumber="1" containsInteger="1" minValue="0" maxValue="2"/>
    </cacheField>
    <cacheField name="在最后你是否看到了交通信号灯" numFmtId="0">
      <sharedItems containsBlank="1" containsMixedTypes="1" containsNumber="1" containsInteger="1" minValue="0" maxValue="1"/>
    </cacheField>
    <cacheField name="信号灯颜色" numFmtId="0">
      <sharedItems containsBlank="1" containsMixedTypes="1" containsNumber="1" containsInteger="1" minValue="0" maxValue="1"/>
    </cacheField>
    <cacheField name="你是否看到非机动车的存在" numFmtId="0">
      <sharedItems containsBlank="1" containsMixedTypes="1" containsNumber="1" containsInteger="1" minValue="0" maxValue="1"/>
    </cacheField>
    <cacheField name="非机动车在你的哪个方向" numFmtId="0">
      <sharedItems containsBlank="1" containsMixedTypes="1" containsNumber="1" containsInteger="1" minValue="0" maxValue="1"/>
    </cacheField>
    <cacheField name="在人行横道上是否存在人" numFmtId="0">
      <sharedItems containsBlank="1" containsMixedTypes="1" containsNumber="1" containsInteger="1" minValue="0" maxValue="1"/>
    </cacheField>
    <cacheField name="他的行动方向" numFmtId="0">
      <sharedItems containsBlank="1" containsMixedTypes="1" containsNumber="1" containsInteger="1" minValue="0" maxValue="1"/>
    </cacheField>
    <cacheField name="你报的最后一个数为" numFmtId="0">
      <sharedItems containsBlank="1" containsMixedTypes="1" containsNumber="1" containsInteger="1" minValue="0" maxValue="700"/>
    </cacheField>
    <cacheField name="在结束的那一刻，实验中的交通风险大小为？" numFmtId="0">
      <sharedItems containsString="0" containsBlank="1" containsNumber="1" containsInteger="1" minValue="1" maxValue="6"/>
    </cacheField>
    <cacheField name="该风险主要来源于（没有风险填无即可）" numFmtId="0">
      <sharedItems containsBlank="1"/>
    </cacheField>
    <cacheField name="手动判定" numFmtId="0">
      <sharedItems containsBlank="1" containsMixedTypes="1" containsNumber="1" minValue="0" maxValue="1"/>
    </cacheField>
    <cacheField name="人" numFmtId="0">
      <sharedItems containsString="0" containsBlank="1" containsNumber="1" minValue="0" maxValue="4"/>
    </cacheField>
    <cacheField name="车" numFmtId="0">
      <sharedItems containsNonDate="0" containsString="0" containsBlank="1"/>
    </cacheField>
    <cacheField name="潜在" numFmtId="0">
      <sharedItems containsString="0" containsBlank="1" containsNumber="1" minValue="0.25" maxValue="4"/>
    </cacheField>
    <cacheField name="除" numFmtId="0">
      <sharedItems containsString="0" containsBlank="1" containsNumber="1" containsInteger="1" minValue="0" maxValue="5"/>
    </cacheField>
    <cacheField name="字段 20" numFmtId="0">
      <sharedItems containsBlank="1"/>
    </cacheField>
    <cacheField name="无hud(14)" numFmtId="0">
      <sharedItems containsString="0" containsBlank="1" containsNumber="1" minValue="0.55357142857142905" maxValue="0.65714285714285703"/>
    </cacheField>
    <cacheField name="单hud(12)" numFmtId="0">
      <sharedItems containsString="0" containsBlank="1" containsNumber="1" minValue="0.51666666666666705" maxValue="0.60416666666666696"/>
    </cacheField>
    <cacheField name="双hud(14)" numFmtId="0">
      <sharedItems containsString="0" containsBlank="1" containsNumber="1" minValue="0.47142857142857097" maxValue="0.571428571428570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标答"/>
    <s v="标答"/>
    <x v="0"/>
    <s v="是"/>
    <s v="2"/>
    <s v="是"/>
    <s v="红"/>
    <s v="是"/>
    <s v="左边"/>
    <s v="是"/>
    <s v="与己方车辆相反"/>
    <s v="干扰项"/>
    <m/>
    <m/>
    <s v="右侧两行人，左侧1"/>
    <n v="4"/>
    <m/>
    <n v="4"/>
    <x v="0"/>
  </r>
  <r>
    <n v="1"/>
    <s v="周儒"/>
    <x v="1"/>
    <n v="1"/>
    <n v="0"/>
    <n v="1"/>
    <n v="0"/>
    <n v="0"/>
    <n v="0"/>
    <n v="1"/>
    <n v="0"/>
    <n v="7"/>
    <n v="1"/>
    <s v="无"/>
    <s v="0.5"/>
    <n v="2.5"/>
    <m/>
    <n v="0.625"/>
    <x v="1"/>
  </r>
  <r>
    <n v="2"/>
    <s v="徐杨丽"/>
    <x v="1"/>
    <n v="1"/>
    <n v="1"/>
    <n v="1"/>
    <n v="1"/>
    <n v="1"/>
    <n v="1"/>
    <n v="1"/>
    <n v="1"/>
    <n v="8"/>
    <n v="1"/>
    <s v="无"/>
    <s v="0"/>
    <n v="3"/>
    <m/>
    <n v="0.75"/>
    <x v="0"/>
  </r>
  <r>
    <n v="3"/>
    <s v="陈紫甜"/>
    <x v="2"/>
    <n v="1"/>
    <n v="1"/>
    <n v="0"/>
    <n v="0"/>
    <n v="0"/>
    <n v="0"/>
    <n v="1"/>
    <n v="0"/>
    <n v="9"/>
    <n v="3"/>
    <s v="无"/>
    <s v="0"/>
    <n v="2"/>
    <m/>
    <n v="0.5"/>
    <x v="1"/>
  </r>
  <r>
    <n v="4"/>
    <s v="田锐抒"/>
    <x v="2"/>
    <n v="1"/>
    <n v="0"/>
    <n v="1"/>
    <n v="1"/>
    <n v="1"/>
    <n v="1"/>
    <n v="1"/>
    <n v="0"/>
    <n v="1"/>
    <n v="5"/>
    <s v="行人"/>
    <s v="1"/>
    <n v="3"/>
    <m/>
    <n v="0.75"/>
    <x v="2"/>
  </r>
  <r>
    <n v="5"/>
    <s v="金亚霏"/>
    <x v="3"/>
    <n v="1"/>
    <n v="0"/>
    <n v="0"/>
    <n v="0"/>
    <n v="0"/>
    <n v="0"/>
    <n v="1"/>
    <n v="0"/>
    <n v="1"/>
    <n v="1"/>
    <s v="无"/>
    <s v="0.5"/>
    <n v="2.5"/>
    <m/>
    <n v="0.625"/>
    <x v="3"/>
  </r>
  <r>
    <n v="6"/>
    <s v="高帅"/>
    <x v="3"/>
    <n v="1"/>
    <n v="1"/>
    <n v="1"/>
    <n v="0"/>
    <n v="1"/>
    <n v="1"/>
    <n v="1"/>
    <n v="0"/>
    <n v="3"/>
    <n v="6"/>
    <s v="行人"/>
    <s v="0"/>
    <n v="2"/>
    <m/>
    <n v="0.5"/>
    <x v="2"/>
  </r>
  <r>
    <n v="7"/>
    <s v="刘佳"/>
    <x v="3"/>
    <n v="1"/>
    <n v="0"/>
    <n v="1"/>
    <n v="0"/>
    <n v="1"/>
    <n v="1"/>
    <n v="1"/>
    <n v="0"/>
    <n v="9"/>
    <n v="2"/>
    <s v="行人"/>
    <s v="0.5"/>
    <n v="2.5"/>
    <m/>
    <n v="0.625"/>
    <x v="4"/>
  </r>
  <r>
    <n v="8"/>
    <s v="周佳"/>
    <x v="2"/>
    <n v="1"/>
    <n v="0"/>
    <n v="0"/>
    <n v="0"/>
    <n v="0"/>
    <n v="0"/>
    <n v="1"/>
    <n v="0"/>
    <n v="4"/>
    <n v="3"/>
    <s v="行人"/>
    <s v="0.5"/>
    <n v="2.5"/>
    <m/>
    <n v="0.625"/>
    <x v="3"/>
  </r>
  <r>
    <n v="9"/>
    <s v="段景辉"/>
    <x v="1"/>
    <n v="1"/>
    <n v="1"/>
    <n v="1"/>
    <n v="1"/>
    <n v="0"/>
    <n v="0"/>
    <n v="0"/>
    <n v="0"/>
    <n v="1"/>
    <n v="1"/>
    <s v="无"/>
    <s v="1"/>
    <n v="2"/>
    <m/>
    <n v="0.5"/>
    <x v="4"/>
  </r>
  <r>
    <n v="10"/>
    <s v="刘伟"/>
    <x v="2"/>
    <n v="1"/>
    <n v="0"/>
    <n v="1"/>
    <n v="0"/>
    <n v="0"/>
    <n v="0"/>
    <n v="1"/>
    <n v="0"/>
    <n v="0"/>
    <n v="1"/>
    <s v="无"/>
    <s v="0"/>
    <n v="2"/>
    <m/>
    <n v="0.5"/>
    <x v="1"/>
  </r>
  <r>
    <n v="11"/>
    <s v="王嘉"/>
    <x v="3"/>
    <n v="1"/>
    <n v="1"/>
    <n v="0"/>
    <n v="0"/>
    <n v="1"/>
    <n v="1"/>
    <n v="1"/>
    <n v="0"/>
    <n v="3"/>
    <n v="1"/>
    <s v="无"/>
    <s v="0"/>
    <n v="2"/>
    <m/>
    <n v="0.5"/>
    <x v="4"/>
  </r>
  <r>
    <n v="12"/>
    <s v="魏瑜均"/>
    <x v="1"/>
    <n v="1"/>
    <n v="1"/>
    <n v="1"/>
    <n v="1"/>
    <n v="1"/>
    <n v="1"/>
    <n v="1"/>
    <n v="0"/>
    <n v="0"/>
    <n v="6"/>
    <s v="前方非机动车"/>
    <s v="0"/>
    <n v="2"/>
    <m/>
    <n v="0.5"/>
    <x v="0"/>
  </r>
  <r>
    <n v="13"/>
    <s v="宫宇航"/>
    <x v="3"/>
    <n v="1"/>
    <n v="0"/>
    <n v="1"/>
    <n v="1"/>
    <n v="1"/>
    <n v="1"/>
    <n v="1"/>
    <n v="0"/>
    <n v="5"/>
    <n v="1"/>
    <s v="无"/>
    <s v="0"/>
    <n v="2"/>
    <m/>
    <n v="0.5"/>
    <x v="2"/>
  </r>
  <r>
    <n v="14"/>
    <s v="黄惠铭"/>
    <x v="2"/>
    <n v="1"/>
    <n v="1"/>
    <n v="0"/>
    <n v="0"/>
    <n v="1"/>
    <n v="1"/>
    <n v="1"/>
    <n v="0"/>
    <n v="1"/>
    <n v="4"/>
    <s v="人"/>
    <s v="0.5"/>
    <n v="2.5"/>
    <m/>
    <n v="0.625"/>
    <x v="4"/>
  </r>
  <r>
    <n v="15"/>
    <s v="何嘉好"/>
    <x v="2"/>
    <n v="1"/>
    <n v="0"/>
    <n v="1"/>
    <n v="1"/>
    <n v="1"/>
    <n v="1"/>
    <n v="1"/>
    <n v="0"/>
    <n v="9"/>
    <n v="1"/>
    <s v="无"/>
    <s v="0.5"/>
    <n v="2.5"/>
    <m/>
    <n v="0.625"/>
    <x v="2"/>
  </r>
  <r>
    <n v="16"/>
    <s v="达吾列提别克"/>
    <x v="1"/>
    <n v="1"/>
    <n v="0"/>
    <n v="1"/>
    <n v="1"/>
    <n v="1"/>
    <n v="1"/>
    <n v="1"/>
    <n v="0"/>
    <n v="0"/>
    <n v="1"/>
    <s v="无"/>
    <s v="0.5"/>
    <n v="2.5"/>
    <m/>
    <n v="0.625"/>
    <x v="2"/>
  </r>
  <r>
    <n v="17"/>
    <s v="郝思嘉"/>
    <x v="2"/>
    <n v="1"/>
    <n v="0"/>
    <n v="1"/>
    <n v="0"/>
    <n v="1"/>
    <n v="1"/>
    <n v="0"/>
    <n v="0"/>
    <n v="6"/>
    <n v="5"/>
    <s v="左侧的自行车"/>
    <s v="0.5"/>
    <n v="1.5"/>
    <m/>
    <n v="0.375"/>
    <x v="4"/>
  </r>
  <r>
    <n v="18"/>
    <s v="张煜婷"/>
    <x v="3"/>
    <n v="1"/>
    <n v="1"/>
    <n v="0"/>
    <n v="0"/>
    <n v="1"/>
    <n v="0"/>
    <n v="1"/>
    <n v="1"/>
    <n v="700"/>
    <n v="3"/>
    <s v="过路口有行人车辆"/>
    <s v="0.5"/>
    <n v="3.5"/>
    <m/>
    <n v="0.875"/>
    <x v="5"/>
  </r>
  <r>
    <n v="19"/>
    <s v="杜力"/>
    <x v="1"/>
    <n v="1"/>
    <n v="0"/>
    <n v="0"/>
    <n v="0"/>
    <n v="1"/>
    <n v="1"/>
    <n v="0"/>
    <n v="0"/>
    <n v="8"/>
    <n v="1"/>
    <s v="无"/>
    <s v="0.5"/>
    <n v="1.5"/>
    <m/>
    <n v="0.375"/>
    <x v="5"/>
  </r>
  <r>
    <n v="20"/>
    <s v="邓子昊"/>
    <x v="3"/>
    <n v="1"/>
    <n v="1"/>
    <n v="0"/>
    <n v="0"/>
    <n v="0"/>
    <n v="0"/>
    <n v="1"/>
    <n v="0"/>
    <n v="29"/>
    <n v="2"/>
    <s v="行人"/>
    <s v="0.5"/>
    <n v="2.5"/>
    <m/>
    <n v="0.625"/>
    <x v="1"/>
  </r>
  <r>
    <n v="21"/>
    <s v="薛嘉涵"/>
    <x v="2"/>
    <n v="1"/>
    <n v="1"/>
    <n v="0"/>
    <n v="0"/>
    <n v="1"/>
    <n v="0"/>
    <n v="1"/>
    <n v="0"/>
    <n v="7"/>
    <n v="3"/>
    <s v="十字路口交通情况复杂且有行人与非机动车"/>
    <s v="0.5"/>
    <n v="2.5"/>
    <m/>
    <n v="0.625"/>
    <x v="5"/>
  </r>
  <r>
    <n v="22"/>
    <s v="陈昕冉"/>
    <x v="1"/>
    <n v="1"/>
    <n v="0"/>
    <n v="1"/>
    <n v="1"/>
    <n v="0"/>
    <n v="0"/>
    <n v="1"/>
    <n v="0"/>
    <n v="8"/>
    <n v="4"/>
    <s v="跑动行人"/>
    <s v="0.5"/>
    <n v="2.5"/>
    <m/>
    <n v="0.625"/>
    <x v="5"/>
  </r>
  <r>
    <n v="23"/>
    <s v="黄梦怡"/>
    <x v="2"/>
    <n v="1"/>
    <n v="0"/>
    <n v="1"/>
    <n v="1"/>
    <n v="1"/>
    <n v="1"/>
    <n v="0"/>
    <n v="0"/>
    <n v="3"/>
    <n v="3"/>
    <s v="左转"/>
    <s v="1"/>
    <n v="2"/>
    <m/>
    <n v="0.5"/>
    <x v="2"/>
  </r>
  <r>
    <n v="24"/>
    <s v="蒋笑阳"/>
    <x v="3"/>
    <n v="1"/>
    <n v="0"/>
    <n v="0"/>
    <n v="0"/>
    <n v="0"/>
    <n v="0"/>
    <n v="1"/>
    <n v="1"/>
    <n v="4"/>
    <n v="1"/>
    <s v="无"/>
    <s v="0.5"/>
    <n v="3.5"/>
    <m/>
    <n v="0.875"/>
    <x v="3"/>
  </r>
  <r>
    <n v="25"/>
    <s v="姜昕彤"/>
    <x v="1"/>
    <n v="1"/>
    <n v="0"/>
    <n v="1"/>
    <n v="0"/>
    <n v="1"/>
    <n v="1"/>
    <n v="1"/>
    <n v="0"/>
    <n v="6"/>
    <n v="2"/>
    <s v="路口"/>
    <s v="0"/>
    <n v="2"/>
    <m/>
    <n v="0.5"/>
    <x v="4"/>
  </r>
  <r>
    <n v="26"/>
    <s v="王程业"/>
    <x v="3"/>
    <n v="1"/>
    <n v="0"/>
    <n v="1"/>
    <n v="1"/>
    <n v="0"/>
    <n v="0"/>
    <n v="1"/>
    <n v="0"/>
    <n v="2"/>
    <n v="1"/>
    <s v="无"/>
    <s v="1"/>
    <n v="3"/>
    <m/>
    <n v="0.75"/>
    <x v="5"/>
  </r>
  <r>
    <n v="27"/>
    <s v="徐盛南"/>
    <x v="2"/>
    <n v="1"/>
    <n v="0"/>
    <n v="0"/>
    <n v="0"/>
    <n v="0"/>
    <n v="0"/>
    <n v="1"/>
    <n v="0"/>
    <n v="2"/>
    <n v="1"/>
    <s v="无"/>
    <s v="0.5"/>
    <n v="2.5"/>
    <m/>
    <n v="0.625"/>
    <x v="3"/>
  </r>
  <r>
    <n v="28"/>
    <s v="徐宇凡"/>
    <x v="1"/>
    <n v="1"/>
    <n v="1"/>
    <n v="1"/>
    <n v="1"/>
    <n v="1"/>
    <n v="0"/>
    <n v="1"/>
    <n v="0"/>
    <n v="2"/>
    <n v="1"/>
    <s v="无"/>
    <s v="0"/>
    <n v="2"/>
    <m/>
    <n v="0.5"/>
    <x v="2"/>
  </r>
  <r>
    <n v="29"/>
    <s v="纪子欣"/>
    <x v="2"/>
    <n v="1"/>
    <n v="1"/>
    <n v="1"/>
    <n v="0"/>
    <n v="0"/>
    <n v="0"/>
    <n v="1"/>
    <n v="0"/>
    <n v="6"/>
    <n v="2"/>
    <s v="好像在走下坡路 车速比较快"/>
    <s v="1"/>
    <n v="3"/>
    <m/>
    <n v="0.75"/>
    <x v="5"/>
  </r>
  <r>
    <n v="30"/>
    <s v="于紫琪"/>
    <x v="1"/>
    <n v="1"/>
    <n v="1"/>
    <n v="1"/>
    <n v="0"/>
    <n v="1"/>
    <n v="1"/>
    <n v="1"/>
    <n v="0"/>
    <n v="1"/>
    <n v="1"/>
    <s v="行人 十字路口"/>
    <s v="0"/>
    <n v="2"/>
    <m/>
    <n v="0.5"/>
    <x v="2"/>
  </r>
  <r>
    <n v="31"/>
    <s v="侯建华"/>
    <x v="1"/>
    <n v="1"/>
    <n v="1"/>
    <n v="0"/>
    <n v="0"/>
    <n v="0"/>
    <n v="0"/>
    <n v="0"/>
    <n v="0"/>
    <n v="0"/>
    <n v="1"/>
    <s v="无"/>
    <n v="0"/>
    <n v="1"/>
    <m/>
    <n v="0.25"/>
    <x v="1"/>
  </r>
  <r>
    <n v="32"/>
    <s v="胡钰婕"/>
    <x v="3"/>
    <n v="1"/>
    <n v="1"/>
    <n v="1"/>
    <n v="0"/>
    <n v="0"/>
    <n v="0"/>
    <n v="1"/>
    <n v="1"/>
    <n v="0"/>
    <n v="1"/>
    <s v="无"/>
    <n v="0.5"/>
    <n v="3.5"/>
    <m/>
    <n v="0.875"/>
    <x v="5"/>
  </r>
  <r>
    <n v="33"/>
    <s v="周禾嘉"/>
    <x v="2"/>
    <n v="1"/>
    <n v="1"/>
    <n v="0"/>
    <n v="0"/>
    <n v="1"/>
    <n v="1"/>
    <n v="1"/>
    <n v="0"/>
    <n v="1"/>
    <n v="4"/>
    <s v="自行车在前方"/>
    <n v="0.5"/>
    <n v="2.5"/>
    <m/>
    <n v="0.625"/>
    <x v="4"/>
  </r>
  <r>
    <n v="34"/>
    <s v="王子宸"/>
    <x v="1"/>
    <n v="1"/>
    <n v="2"/>
    <n v="0"/>
    <n v="0"/>
    <n v="1"/>
    <n v="1"/>
    <n v="1"/>
    <n v="1"/>
    <n v="0"/>
    <n v="1"/>
    <s v="无"/>
    <n v="0.5"/>
    <n v="3.5"/>
    <m/>
    <n v="0.875"/>
    <x v="2"/>
  </r>
  <r>
    <n v="35"/>
    <s v="朱一铭"/>
    <x v="2"/>
    <n v="1"/>
    <n v="1"/>
    <n v="0"/>
    <n v="0"/>
    <n v="1"/>
    <n v="1"/>
    <n v="0"/>
    <n v="0"/>
    <n v="0"/>
    <n v="1"/>
    <s v="左侧非机动车的潜在干扰"/>
    <n v="1"/>
    <n v="2"/>
    <m/>
    <n v="0.5"/>
    <x v="4"/>
  </r>
  <r>
    <n v="36"/>
    <s v="楼瀚予"/>
    <x v="3"/>
    <n v="1"/>
    <n v="2"/>
    <n v="1"/>
    <n v="0"/>
    <n v="1"/>
    <n v="1"/>
    <n v="0"/>
    <n v="0"/>
    <n v="1"/>
    <n v="5"/>
    <s v="左边自行车"/>
    <n v="0"/>
    <n v="1"/>
    <m/>
    <n v="0.25"/>
    <x v="0"/>
  </r>
  <r>
    <n v="37"/>
    <s v="刘鹤璐"/>
    <x v="1"/>
    <n v="1"/>
    <n v="2"/>
    <n v="0"/>
    <n v="0"/>
    <n v="1"/>
    <n v="1"/>
    <n v="1"/>
    <n v="0"/>
    <n v="0"/>
    <n v="1"/>
    <s v="无"/>
    <n v="0.5"/>
    <n v="2.5"/>
    <m/>
    <n v="0.625"/>
    <x v="2"/>
  </r>
  <r>
    <n v="38"/>
    <s v="汪靖姗"/>
    <x v="3"/>
    <n v="1"/>
    <n v="1"/>
    <n v="1"/>
    <n v="1"/>
    <n v="1"/>
    <n v="1"/>
    <n v="0"/>
    <n v="0"/>
    <n v="2"/>
    <n v="1"/>
    <s v="红灯停车"/>
    <n v="0"/>
    <n v="1"/>
    <m/>
    <n v="0.25"/>
    <x v="0"/>
  </r>
  <r>
    <n v="39"/>
    <s v="吴易轩"/>
    <x v="2"/>
    <n v="1"/>
    <n v="1"/>
    <n v="0"/>
    <n v="0"/>
    <n v="1"/>
    <n v="1"/>
    <n v="0"/>
    <n v="0"/>
    <n v="1"/>
    <n v="3"/>
    <s v="有人骑车"/>
    <n v="0.5"/>
    <n v="1.5"/>
    <m/>
    <n v="0.375"/>
    <x v="4"/>
  </r>
  <r>
    <n v="40"/>
    <s v="郭姝含"/>
    <x v="1"/>
    <n v="1"/>
    <n v="1"/>
    <n v="1"/>
    <n v="0"/>
    <n v="1"/>
    <n v="1"/>
    <n v="1"/>
    <n v="0"/>
    <n v="9"/>
    <n v="1"/>
    <s v="无"/>
    <n v="0"/>
    <n v="2"/>
    <m/>
    <n v="0.5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标答"/>
    <s v="标答"/>
    <x v="0"/>
    <s v="是"/>
    <n v="2"/>
    <s v="是"/>
    <s v="红"/>
    <s v="是"/>
    <s v="左边"/>
    <s v="是"/>
    <s v="与己方车辆相反"/>
    <s v="干扰项"/>
    <m/>
    <m/>
    <s v="右侧两行人，左侧1"/>
    <n v="4"/>
    <m/>
    <n v="4"/>
    <n v="5"/>
    <s v="人"/>
    <n v="0.55357142857142905"/>
    <n v="0.60416666666666696"/>
    <n v="0.57142857142857095"/>
  </r>
  <r>
    <n v="1"/>
    <s v="周儒"/>
    <x v="1"/>
    <n v="1"/>
    <n v="0"/>
    <n v="1"/>
    <n v="0"/>
    <n v="0"/>
    <n v="0"/>
    <n v="1"/>
    <n v="0"/>
    <n v="7"/>
    <n v="1"/>
    <s v="无"/>
    <n v="0.5"/>
    <n v="2.5"/>
    <m/>
    <n v="0.625"/>
    <n v="1"/>
    <s v="车"/>
    <m/>
    <m/>
    <m/>
  </r>
  <r>
    <n v="2"/>
    <s v="徐杨丽"/>
    <x v="1"/>
    <n v="1"/>
    <n v="1"/>
    <n v="1"/>
    <n v="1"/>
    <n v="1"/>
    <n v="1"/>
    <n v="1"/>
    <n v="1"/>
    <n v="8"/>
    <n v="1"/>
    <s v="无"/>
    <n v="0"/>
    <n v="3"/>
    <m/>
    <n v="0.75"/>
    <n v="5"/>
    <s v="除"/>
    <n v="0.65714285714285703"/>
    <n v="0.51666666666666705"/>
    <n v="0.47142857142857097"/>
  </r>
  <r>
    <n v="3"/>
    <s v="陈紫甜"/>
    <x v="2"/>
    <n v="1"/>
    <n v="1"/>
    <n v="0"/>
    <n v="0"/>
    <n v="0"/>
    <n v="0"/>
    <n v="1"/>
    <n v="0"/>
    <n v="9"/>
    <n v="3"/>
    <s v="无"/>
    <n v="0"/>
    <n v="2"/>
    <m/>
    <n v="0.5"/>
    <n v="1"/>
    <s v="潜在"/>
    <m/>
    <m/>
    <m/>
  </r>
  <r>
    <n v="4"/>
    <s v="田锐抒"/>
    <x v="2"/>
    <n v="1"/>
    <n v="0"/>
    <n v="1"/>
    <n v="1"/>
    <n v="1"/>
    <n v="1"/>
    <n v="1"/>
    <n v="0"/>
    <n v="1"/>
    <n v="5"/>
    <s v="行人"/>
    <n v="1"/>
    <n v="3"/>
    <m/>
    <n v="0.75"/>
    <n v="4"/>
    <m/>
    <m/>
    <m/>
    <m/>
  </r>
  <r>
    <n v="5"/>
    <s v="金亚霏"/>
    <x v="3"/>
    <n v="1"/>
    <n v="0"/>
    <n v="0"/>
    <n v="0"/>
    <n v="0"/>
    <n v="0"/>
    <n v="1"/>
    <n v="0"/>
    <n v="1"/>
    <n v="1"/>
    <s v="无"/>
    <n v="0.5"/>
    <n v="2.5"/>
    <m/>
    <n v="0.625"/>
    <n v="0"/>
    <m/>
    <m/>
    <m/>
    <m/>
  </r>
  <r>
    <n v="6"/>
    <s v="高帅"/>
    <x v="3"/>
    <n v="1"/>
    <n v="1"/>
    <n v="1"/>
    <n v="0"/>
    <n v="1"/>
    <n v="1"/>
    <n v="1"/>
    <n v="0"/>
    <n v="3"/>
    <n v="6"/>
    <s v="行人"/>
    <n v="0"/>
    <n v="2"/>
    <m/>
    <n v="0.5"/>
    <n v="4"/>
    <m/>
    <m/>
    <m/>
    <m/>
  </r>
  <r>
    <n v="7"/>
    <s v="刘佳"/>
    <x v="3"/>
    <n v="1"/>
    <n v="0"/>
    <n v="1"/>
    <n v="0"/>
    <n v="1"/>
    <n v="1"/>
    <n v="1"/>
    <n v="0"/>
    <n v="9"/>
    <n v="2"/>
    <s v="行人"/>
    <n v="0.5"/>
    <n v="2.5"/>
    <m/>
    <n v="0.625"/>
    <n v="3"/>
    <m/>
    <m/>
    <m/>
    <m/>
  </r>
  <r>
    <n v="8"/>
    <s v="周佳"/>
    <x v="2"/>
    <n v="1"/>
    <n v="0"/>
    <n v="0"/>
    <n v="0"/>
    <n v="0"/>
    <n v="0"/>
    <n v="1"/>
    <n v="0"/>
    <n v="4"/>
    <n v="3"/>
    <s v="行人"/>
    <n v="0.5"/>
    <n v="2.5"/>
    <m/>
    <n v="0.625"/>
    <n v="0"/>
    <m/>
    <m/>
    <m/>
    <m/>
  </r>
  <r>
    <n v="9"/>
    <s v="段景辉"/>
    <x v="1"/>
    <n v="1"/>
    <n v="1"/>
    <n v="1"/>
    <n v="1"/>
    <n v="0"/>
    <n v="0"/>
    <n v="0"/>
    <n v="0"/>
    <n v="1"/>
    <n v="1"/>
    <s v="无"/>
    <n v="1"/>
    <n v="2"/>
    <m/>
    <n v="0.5"/>
    <n v="3"/>
    <m/>
    <m/>
    <m/>
    <m/>
  </r>
  <r>
    <n v="10"/>
    <s v="刘伟"/>
    <x v="2"/>
    <n v="1"/>
    <n v="0"/>
    <n v="1"/>
    <n v="0"/>
    <n v="0"/>
    <n v="0"/>
    <n v="1"/>
    <n v="0"/>
    <n v="0"/>
    <n v="1"/>
    <s v="无"/>
    <n v="0"/>
    <n v="2"/>
    <m/>
    <n v="0.5"/>
    <n v="1"/>
    <m/>
    <m/>
    <m/>
    <m/>
  </r>
  <r>
    <n v="11"/>
    <s v="王嘉"/>
    <x v="3"/>
    <n v="1"/>
    <n v="1"/>
    <n v="0"/>
    <n v="0"/>
    <n v="1"/>
    <n v="1"/>
    <n v="1"/>
    <n v="0"/>
    <n v="3"/>
    <n v="1"/>
    <s v="无"/>
    <n v="0"/>
    <n v="2"/>
    <m/>
    <n v="0.5"/>
    <n v="3"/>
    <m/>
    <m/>
    <m/>
    <m/>
  </r>
  <r>
    <n v="12"/>
    <s v="魏瑜均"/>
    <x v="1"/>
    <n v="1"/>
    <n v="1"/>
    <n v="1"/>
    <n v="1"/>
    <n v="1"/>
    <n v="1"/>
    <n v="1"/>
    <n v="0"/>
    <n v="0"/>
    <n v="6"/>
    <s v="前方非机动车"/>
    <n v="0"/>
    <n v="2"/>
    <m/>
    <n v="0.5"/>
    <n v="5"/>
    <m/>
    <m/>
    <m/>
    <m/>
  </r>
  <r>
    <n v="13"/>
    <s v="宫宇航"/>
    <x v="3"/>
    <n v="1"/>
    <n v="0"/>
    <n v="1"/>
    <n v="1"/>
    <n v="1"/>
    <n v="1"/>
    <n v="1"/>
    <n v="0"/>
    <n v="5"/>
    <n v="1"/>
    <s v="无"/>
    <n v="0"/>
    <n v="2"/>
    <m/>
    <n v="0.5"/>
    <n v="4"/>
    <m/>
    <m/>
    <m/>
    <m/>
  </r>
  <r>
    <n v="14"/>
    <s v="黄惠铭"/>
    <x v="2"/>
    <n v="1"/>
    <n v="1"/>
    <n v="0"/>
    <n v="0"/>
    <n v="1"/>
    <n v="1"/>
    <n v="1"/>
    <n v="0"/>
    <n v="1"/>
    <n v="4"/>
    <s v="人"/>
    <n v="0.5"/>
    <n v="2.5"/>
    <m/>
    <n v="0.625"/>
    <n v="3"/>
    <m/>
    <m/>
    <m/>
    <m/>
  </r>
  <r>
    <n v="15"/>
    <s v="何嘉好"/>
    <x v="2"/>
    <n v="1"/>
    <n v="0"/>
    <n v="1"/>
    <n v="1"/>
    <n v="1"/>
    <n v="1"/>
    <n v="1"/>
    <n v="0"/>
    <n v="9"/>
    <n v="1"/>
    <s v="无"/>
    <n v="0.5"/>
    <n v="2.5"/>
    <m/>
    <n v="0.625"/>
    <n v="4"/>
    <m/>
    <m/>
    <m/>
    <m/>
  </r>
  <r>
    <n v="16"/>
    <s v="达吾列提别克"/>
    <x v="1"/>
    <n v="1"/>
    <n v="0"/>
    <n v="1"/>
    <n v="1"/>
    <n v="1"/>
    <n v="1"/>
    <n v="1"/>
    <n v="0"/>
    <n v="0"/>
    <n v="1"/>
    <s v="无"/>
    <n v="0.5"/>
    <n v="2.5"/>
    <m/>
    <n v="0.625"/>
    <n v="4"/>
    <m/>
    <m/>
    <m/>
    <m/>
  </r>
  <r>
    <n v="17"/>
    <s v="郝思嘉"/>
    <x v="2"/>
    <n v="1"/>
    <n v="0"/>
    <n v="1"/>
    <n v="0"/>
    <n v="1"/>
    <n v="1"/>
    <n v="0"/>
    <n v="0"/>
    <n v="6"/>
    <n v="5"/>
    <s v="左侧的自行车"/>
    <n v="0.5"/>
    <n v="1.5"/>
    <m/>
    <n v="0.375"/>
    <n v="3"/>
    <m/>
    <m/>
    <m/>
    <m/>
  </r>
  <r>
    <n v="18"/>
    <s v="张煜婷"/>
    <x v="3"/>
    <n v="1"/>
    <n v="1"/>
    <n v="0"/>
    <n v="0"/>
    <n v="1"/>
    <n v="0"/>
    <n v="1"/>
    <n v="1"/>
    <n v="700"/>
    <n v="3"/>
    <s v="过路口有行人车辆"/>
    <n v="0.5"/>
    <n v="3.5"/>
    <m/>
    <n v="0.875"/>
    <n v="2"/>
    <m/>
    <m/>
    <m/>
    <m/>
  </r>
  <r>
    <n v="19"/>
    <s v="杜力"/>
    <x v="1"/>
    <n v="1"/>
    <n v="0"/>
    <n v="0"/>
    <n v="0"/>
    <n v="1"/>
    <n v="1"/>
    <n v="0"/>
    <n v="0"/>
    <n v="8"/>
    <n v="1"/>
    <s v="无"/>
    <n v="0.5"/>
    <n v="1.5"/>
    <m/>
    <n v="0.375"/>
    <n v="2"/>
    <m/>
    <m/>
    <m/>
    <m/>
  </r>
  <r>
    <n v="20"/>
    <s v="邓子昊"/>
    <x v="3"/>
    <n v="1"/>
    <n v="1"/>
    <n v="0"/>
    <n v="0"/>
    <n v="0"/>
    <n v="0"/>
    <n v="1"/>
    <n v="0"/>
    <n v="29"/>
    <n v="2"/>
    <s v="行人"/>
    <n v="0.5"/>
    <n v="2.5"/>
    <m/>
    <n v="0.625"/>
    <n v="1"/>
    <m/>
    <m/>
    <m/>
    <m/>
  </r>
  <r>
    <n v="21"/>
    <s v="薛嘉涵"/>
    <x v="2"/>
    <n v="1"/>
    <n v="1"/>
    <n v="0"/>
    <n v="0"/>
    <n v="1"/>
    <n v="0"/>
    <n v="1"/>
    <n v="0"/>
    <n v="7"/>
    <n v="3"/>
    <s v="十字路口交通情况复杂且有行人与非机动车"/>
    <n v="0.5"/>
    <n v="2.5"/>
    <m/>
    <n v="0.625"/>
    <n v="2"/>
    <m/>
    <m/>
    <m/>
    <m/>
  </r>
  <r>
    <n v="22"/>
    <s v="陈昕冉"/>
    <x v="1"/>
    <n v="1"/>
    <n v="0"/>
    <n v="1"/>
    <n v="1"/>
    <n v="0"/>
    <n v="0"/>
    <n v="1"/>
    <n v="0"/>
    <n v="8"/>
    <n v="4"/>
    <s v="跑动行人"/>
    <n v="0.5"/>
    <n v="2.5"/>
    <m/>
    <n v="0.625"/>
    <n v="2"/>
    <m/>
    <m/>
    <m/>
    <m/>
  </r>
  <r>
    <n v="23"/>
    <s v="黄梦怡"/>
    <x v="2"/>
    <n v="1"/>
    <n v="0"/>
    <n v="1"/>
    <n v="1"/>
    <n v="1"/>
    <n v="1"/>
    <n v="0"/>
    <n v="0"/>
    <n v="3"/>
    <n v="3"/>
    <s v="左转"/>
    <n v="1"/>
    <n v="2"/>
    <m/>
    <n v="0.5"/>
    <n v="4"/>
    <m/>
    <m/>
    <m/>
    <m/>
  </r>
  <r>
    <n v="24"/>
    <s v="蒋笑阳"/>
    <x v="3"/>
    <n v="1"/>
    <n v="0"/>
    <n v="0"/>
    <n v="0"/>
    <n v="0"/>
    <n v="0"/>
    <n v="1"/>
    <n v="1"/>
    <n v="4"/>
    <n v="1"/>
    <s v="无"/>
    <n v="0.5"/>
    <n v="3.5"/>
    <m/>
    <n v="0.875"/>
    <n v="0"/>
    <m/>
    <m/>
    <m/>
    <m/>
  </r>
  <r>
    <n v="25"/>
    <s v="姜昕彤"/>
    <x v="1"/>
    <n v="1"/>
    <n v="0"/>
    <n v="1"/>
    <n v="0"/>
    <n v="1"/>
    <n v="1"/>
    <n v="1"/>
    <n v="0"/>
    <n v="6"/>
    <n v="2"/>
    <s v="路口"/>
    <n v="0"/>
    <n v="2"/>
    <m/>
    <n v="0.5"/>
    <n v="3"/>
    <m/>
    <m/>
    <m/>
    <m/>
  </r>
  <r>
    <n v="26"/>
    <s v="王程业"/>
    <x v="3"/>
    <n v="1"/>
    <n v="0"/>
    <n v="1"/>
    <n v="1"/>
    <n v="0"/>
    <n v="0"/>
    <n v="1"/>
    <n v="0"/>
    <n v="2"/>
    <n v="1"/>
    <s v="无"/>
    <n v="1"/>
    <n v="3"/>
    <m/>
    <n v="0.75"/>
    <n v="2"/>
    <m/>
    <m/>
    <m/>
    <m/>
  </r>
  <r>
    <n v="27"/>
    <s v="徐盛南"/>
    <x v="2"/>
    <n v="1"/>
    <n v="0"/>
    <n v="0"/>
    <n v="0"/>
    <n v="0"/>
    <n v="0"/>
    <n v="1"/>
    <n v="0"/>
    <n v="2"/>
    <n v="1"/>
    <s v="无"/>
    <n v="0.5"/>
    <n v="2.5"/>
    <m/>
    <n v="0.625"/>
    <n v="0"/>
    <m/>
    <m/>
    <m/>
    <m/>
  </r>
  <r>
    <n v="28"/>
    <s v="徐宇凡"/>
    <x v="1"/>
    <n v="1"/>
    <n v="1"/>
    <n v="1"/>
    <n v="1"/>
    <n v="1"/>
    <n v="0"/>
    <n v="1"/>
    <n v="0"/>
    <n v="2"/>
    <n v="1"/>
    <s v="无"/>
    <n v="0"/>
    <n v="2"/>
    <m/>
    <n v="0.5"/>
    <n v="4"/>
    <m/>
    <m/>
    <m/>
    <m/>
  </r>
  <r>
    <n v="29"/>
    <s v="纪子欣"/>
    <x v="2"/>
    <n v="1"/>
    <n v="1"/>
    <n v="1"/>
    <n v="0"/>
    <n v="0"/>
    <n v="0"/>
    <n v="1"/>
    <n v="0"/>
    <n v="6"/>
    <n v="2"/>
    <s v="好像在走下坡路 车速比较快"/>
    <n v="1"/>
    <n v="3"/>
    <m/>
    <n v="0.75"/>
    <n v="2"/>
    <m/>
    <m/>
    <m/>
    <m/>
  </r>
  <r>
    <n v="30"/>
    <s v="于紫琪"/>
    <x v="1"/>
    <n v="1"/>
    <n v="1"/>
    <n v="1"/>
    <n v="0"/>
    <n v="1"/>
    <n v="1"/>
    <n v="1"/>
    <n v="0"/>
    <n v="1"/>
    <n v="1"/>
    <s v="行人 十字路口"/>
    <n v="0"/>
    <n v="2"/>
    <m/>
    <n v="0.5"/>
    <n v="4"/>
    <m/>
    <m/>
    <m/>
    <m/>
  </r>
  <r>
    <n v="31"/>
    <s v="侯建华"/>
    <x v="1"/>
    <n v="1"/>
    <n v="1"/>
    <n v="0"/>
    <n v="0"/>
    <n v="0"/>
    <n v="0"/>
    <n v="0"/>
    <n v="0"/>
    <n v="0"/>
    <n v="1"/>
    <s v="无"/>
    <n v="0"/>
    <n v="1"/>
    <m/>
    <n v="0.25"/>
    <n v="1"/>
    <m/>
    <m/>
    <m/>
    <m/>
  </r>
  <r>
    <n v="32"/>
    <s v="胡钰婕"/>
    <x v="3"/>
    <n v="1"/>
    <n v="1"/>
    <n v="1"/>
    <n v="0"/>
    <n v="0"/>
    <n v="0"/>
    <n v="1"/>
    <n v="1"/>
    <n v="0"/>
    <n v="1"/>
    <s v="无"/>
    <n v="0.5"/>
    <n v="3.5"/>
    <m/>
    <n v="0.875"/>
    <n v="2"/>
    <m/>
    <m/>
    <m/>
    <m/>
  </r>
  <r>
    <n v="33"/>
    <s v="周禾嘉"/>
    <x v="2"/>
    <n v="1"/>
    <n v="1"/>
    <n v="0"/>
    <n v="0"/>
    <n v="1"/>
    <n v="1"/>
    <n v="1"/>
    <n v="0"/>
    <n v="1"/>
    <n v="4"/>
    <s v="自行车在前方"/>
    <n v="0.5"/>
    <n v="2.5"/>
    <m/>
    <n v="0.625"/>
    <n v="3"/>
    <m/>
    <m/>
    <m/>
    <m/>
  </r>
  <r>
    <n v="34"/>
    <s v="王子宸"/>
    <x v="1"/>
    <n v="1"/>
    <n v="2"/>
    <n v="0"/>
    <n v="0"/>
    <n v="1"/>
    <n v="1"/>
    <n v="1"/>
    <n v="1"/>
    <n v="0"/>
    <n v="1"/>
    <s v="无"/>
    <n v="0.5"/>
    <n v="3.5"/>
    <m/>
    <n v="0.875"/>
    <n v="4"/>
    <m/>
    <m/>
    <m/>
    <m/>
  </r>
  <r>
    <n v="35"/>
    <s v="朱一铭"/>
    <x v="2"/>
    <n v="1"/>
    <n v="1"/>
    <n v="0"/>
    <n v="0"/>
    <n v="1"/>
    <n v="1"/>
    <n v="0"/>
    <n v="0"/>
    <n v="0"/>
    <n v="1"/>
    <s v="左侧非机动车的潜在干扰"/>
    <n v="1"/>
    <n v="2"/>
    <m/>
    <n v="0.5"/>
    <n v="3"/>
    <m/>
    <m/>
    <m/>
    <m/>
  </r>
  <r>
    <n v="36"/>
    <s v="楼瀚予"/>
    <x v="3"/>
    <n v="1"/>
    <n v="2"/>
    <n v="1"/>
    <n v="0"/>
    <n v="1"/>
    <n v="1"/>
    <n v="0"/>
    <n v="0"/>
    <n v="1"/>
    <n v="5"/>
    <s v="左边自行车"/>
    <n v="0"/>
    <n v="1"/>
    <m/>
    <n v="0.25"/>
    <n v="5"/>
    <m/>
    <m/>
    <m/>
    <m/>
  </r>
  <r>
    <n v="37"/>
    <s v="刘鹤璐"/>
    <x v="1"/>
    <n v="1"/>
    <n v="2"/>
    <n v="0"/>
    <n v="0"/>
    <n v="1"/>
    <n v="1"/>
    <n v="1"/>
    <n v="0"/>
    <n v="0"/>
    <n v="1"/>
    <s v="无"/>
    <n v="0.5"/>
    <n v="2.5"/>
    <m/>
    <n v="0.625"/>
    <n v="4"/>
    <m/>
    <m/>
    <m/>
    <m/>
  </r>
  <r>
    <n v="38"/>
    <s v="汪靖姗"/>
    <x v="3"/>
    <n v="1"/>
    <n v="1"/>
    <n v="1"/>
    <n v="1"/>
    <n v="1"/>
    <n v="1"/>
    <n v="0"/>
    <n v="0"/>
    <n v="2"/>
    <n v="1"/>
    <s v="红灯停车"/>
    <n v="0"/>
    <n v="1"/>
    <m/>
    <n v="0.25"/>
    <n v="5"/>
    <m/>
    <m/>
    <m/>
    <m/>
  </r>
  <r>
    <n v="39"/>
    <s v="吴易轩"/>
    <x v="2"/>
    <n v="1"/>
    <n v="1"/>
    <n v="0"/>
    <n v="0"/>
    <n v="1"/>
    <n v="1"/>
    <n v="0"/>
    <n v="0"/>
    <n v="1"/>
    <n v="3"/>
    <s v="有人骑车"/>
    <n v="0.5"/>
    <n v="1.5"/>
    <m/>
    <n v="0.375"/>
    <n v="3"/>
    <m/>
    <m/>
    <m/>
    <m/>
  </r>
  <r>
    <n v="40"/>
    <s v="郭姝含"/>
    <x v="1"/>
    <n v="1"/>
    <n v="1"/>
    <n v="1"/>
    <n v="0"/>
    <n v="1"/>
    <n v="1"/>
    <n v="1"/>
    <n v="0"/>
    <n v="9"/>
    <n v="1"/>
    <s v="无"/>
    <n v="0"/>
    <n v="2"/>
    <m/>
    <n v="0.5"/>
    <n v="4"/>
    <m/>
    <m/>
    <m/>
    <m/>
  </r>
  <r>
    <n v="41"/>
    <s v="熊文逸"/>
    <x v="2"/>
    <s v="因为填错了，不计算数据"/>
    <m/>
    <m/>
    <m/>
    <m/>
    <m/>
    <m/>
    <m/>
    <m/>
    <m/>
    <m/>
    <m/>
    <m/>
    <m/>
    <m/>
    <m/>
    <m/>
    <m/>
    <m/>
    <m/>
  </r>
  <r>
    <m/>
    <m/>
    <x v="0"/>
    <m/>
    <m/>
    <m/>
    <m/>
    <m/>
    <m/>
    <m/>
    <m/>
    <m/>
    <m/>
    <m/>
    <m/>
    <n v="0"/>
    <m/>
    <m/>
    <n v="0"/>
    <m/>
    <m/>
    <m/>
    <m/>
  </r>
  <r>
    <m/>
    <m/>
    <x v="0"/>
    <m/>
    <m/>
    <m/>
    <m/>
    <m/>
    <m/>
    <m/>
    <m/>
    <m/>
    <m/>
    <m/>
    <m/>
    <n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245E47-E70D-46A6-8BAD-2C2606C801E7}" name="数据透视表 1" cacheId="2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2:C7" firstHeaderRow="0" firstDataRow="1" firstDataCol="1"/>
  <pivotFields count="19">
    <pivotField compact="0" outline="0" showAll="0"/>
    <pivotField compact="0" outline="0" showAll="0"/>
    <pivotField axis="axisRow" compact="0" outline="0" showAll="0" sortType="de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</pivotFields>
  <rowFields count="1">
    <field x="2"/>
  </rowFields>
  <rowItems count="5">
    <i>
      <x v="2"/>
    </i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人" fld="15" baseField="0" baseItem="0"/>
    <dataField name="求和项:潜在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04820-67E0-4DC9-B9B3-19CED0F8DC46}" name="数据透视表 2" cacheId="2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 chartFormat="1">
  <location ref="A4:B10" firstHeaderRow="1" firstDataRow="1" firstDataCol="1" rowPageCount="1" colPageCount="1"/>
  <pivotFields count="19">
    <pivotField compact="0" outline="0" showAll="0"/>
    <pivotField compact="0" outline="0" showAll="0"/>
    <pivotField axis="axisPage" compact="0" outline="0" multipleItemSelectionAllowed="1" showAll="0">
      <items count="5">
        <item x="1"/>
        <item h="1" x="3"/>
        <item h="1" x="2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 sortType="descending">
      <items count="7">
        <item x="3"/>
        <item x="1"/>
        <item x="5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8"/>
  </rowFields>
  <rowItems count="6">
    <i>
      <x v="4"/>
    </i>
    <i>
      <x v="5"/>
    </i>
    <i>
      <x v="2"/>
    </i>
    <i>
      <x v="3"/>
    </i>
    <i>
      <x v="1"/>
    </i>
    <i t="grand">
      <x/>
    </i>
  </rowItems>
  <colItems count="1">
    <i/>
  </colItems>
  <pageFields count="1">
    <pageField fld="2" hier="-1"/>
  </pageFields>
  <dataFields count="1">
    <dataField name="求和项:人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08642-284F-48D5-A3EE-937B6F3A358A}" name="数据透视表 3" cacheId="2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2:C7" firstHeaderRow="0" firstDataRow="1" firstDataCol="1"/>
  <pivotFields count="23">
    <pivotField compact="0" outline="0" showAll="0"/>
    <pivotField compact="0" outline="0" showAll="0"/>
    <pivotField axis="axisRow" compact="0" outline="0" showAll="0" sortType="de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5">
    <i>
      <x v="2"/>
    </i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人" fld="15" baseField="0" baseItem="0"/>
    <dataField name="求和项:潜在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3BB68-CE86-4835-8C06-085B12C5F5CF}" name="数据透视表 4" cacheId="2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2:C7" firstHeaderRow="0" firstDataRow="1" firstDataCol="1"/>
  <pivotFields count="23">
    <pivotField compact="0" outline="0" showAll="0"/>
    <pivotField compact="0" outline="0" showAll="0"/>
    <pivotField axis="axisRow" compact="0" outline="0" showAll="0" sortType="de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5">
    <i>
      <x v="2"/>
    </i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人" fld="15" baseField="0" baseItem="0"/>
    <dataField name="求和项:潜在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"/>
  <sheetViews>
    <sheetView zoomScale="90" zoomScaleNormal="90" workbookViewId="0">
      <selection activeCell="P1" activeCellId="1" sqref="C1:C1048576 P1:S1048576"/>
    </sheetView>
  </sheetViews>
  <sheetFormatPr defaultColWidth="10" defaultRowHeight="12.75" x14ac:dyDescent="0.2"/>
  <cols>
    <col min="1" max="1" width="8.28515625" customWidth="1"/>
    <col min="2" max="2" width="10.7109375" customWidth="1"/>
    <col min="3" max="3" width="20" customWidth="1"/>
    <col min="4" max="4" width="9.7109375" customWidth="1"/>
    <col min="5" max="5" width="6.5703125" customWidth="1"/>
    <col min="6" max="7" width="7" customWidth="1"/>
    <col min="8" max="8" width="10.140625" customWidth="1"/>
    <col min="9" max="9" width="7" customWidth="1"/>
    <col min="10" max="10" width="6.7109375" customWidth="1"/>
    <col min="11" max="11" width="11.42578125" customWidth="1"/>
    <col min="12" max="12" width="7.28515625" customWidth="1"/>
    <col min="13" max="13" width="11.42578125" customWidth="1"/>
    <col min="14" max="14" width="20" customWidth="1"/>
    <col min="15" max="15" width="11.7109375" customWidth="1"/>
    <col min="16" max="16" width="12.140625" customWidth="1"/>
    <col min="17" max="17" width="9.42578125" customWidth="1"/>
  </cols>
  <sheetData>
    <row r="1" spans="1:23" ht="12.95" customHeight="1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71</v>
      </c>
      <c r="Q1" t="s">
        <v>72</v>
      </c>
      <c r="R1" t="s">
        <v>74</v>
      </c>
      <c r="S1" t="s">
        <v>91</v>
      </c>
      <c r="U1" t="s">
        <v>96</v>
      </c>
      <c r="V1" t="s">
        <v>93</v>
      </c>
      <c r="W1" t="s">
        <v>94</v>
      </c>
    </row>
    <row r="2" spans="1:23" ht="12.95" customHeight="1" x14ac:dyDescent="0.2">
      <c r="A2" t="s">
        <v>70</v>
      </c>
      <c r="B2" t="s">
        <v>15</v>
      </c>
      <c r="C2" s="1"/>
      <c r="D2" s="3" t="s">
        <v>73</v>
      </c>
      <c r="E2" s="1" t="s">
        <v>16</v>
      </c>
      <c r="F2" s="1" t="s">
        <v>17</v>
      </c>
      <c r="G2" s="1" t="s">
        <v>18</v>
      </c>
      <c r="H2" s="1" t="s">
        <v>17</v>
      </c>
      <c r="I2" s="1" t="s">
        <v>19</v>
      </c>
      <c r="J2" s="3" t="s">
        <v>17</v>
      </c>
      <c r="K2" s="3" t="s">
        <v>20</v>
      </c>
      <c r="L2" t="s">
        <v>90</v>
      </c>
      <c r="O2" s="2" t="s">
        <v>21</v>
      </c>
      <c r="P2">
        <v>4</v>
      </c>
      <c r="R2">
        <v>4</v>
      </c>
      <c r="S2">
        <v>5</v>
      </c>
      <c r="T2" t="s">
        <v>71</v>
      </c>
      <c r="U2">
        <f>(P3+P4+P11+P14+P18+P21+P24+P27+P30+P32+P33+P36+P39+P42)/14/4</f>
        <v>0.5535714285714286</v>
      </c>
      <c r="V2">
        <f>(P7+P8+P9+P13+P15+P20+P22+P26+P28+P34+P38+P40)/12/4</f>
        <v>0.60416666666666663</v>
      </c>
      <c r="W2">
        <f>(P5+P6+P10+P12+P16+P17+P19+P23+P25+P29+P31+P35+P37+P41)/14/4</f>
        <v>0.5714285714285714</v>
      </c>
    </row>
    <row r="3" spans="1:23" ht="12.95" customHeight="1" x14ac:dyDescent="0.2">
      <c r="A3">
        <v>1</v>
      </c>
      <c r="B3" t="s">
        <v>22</v>
      </c>
      <c r="C3" s="1" t="s">
        <v>23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>
        <v>7</v>
      </c>
      <c r="M3">
        <v>1</v>
      </c>
      <c r="N3" t="s">
        <v>25</v>
      </c>
      <c r="O3" t="s">
        <v>26</v>
      </c>
      <c r="P3">
        <f>D:D+J:J+K:K+O:O</f>
        <v>2.5</v>
      </c>
      <c r="R3">
        <f>P:P/4</f>
        <v>0.625</v>
      </c>
      <c r="S3">
        <f>E:E+F:F+G:G+H:H+I:I</f>
        <v>1</v>
      </c>
      <c r="T3" t="s">
        <v>72</v>
      </c>
    </row>
    <row r="4" spans="1:23" ht="12.95" customHeight="1" x14ac:dyDescent="0.2">
      <c r="A4">
        <v>2</v>
      </c>
      <c r="B4" t="s">
        <v>27</v>
      </c>
      <c r="C4" s="1" t="s">
        <v>23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>
        <v>8</v>
      </c>
      <c r="M4">
        <v>1</v>
      </c>
      <c r="N4" t="s">
        <v>25</v>
      </c>
      <c r="O4" t="s">
        <v>28</v>
      </c>
      <c r="P4">
        <f t="shared" ref="P4:P45" si="0">D:D+J:J+K:K+O:O</f>
        <v>3</v>
      </c>
      <c r="R4">
        <f t="shared" ref="R4:R32" si="1">P:P/4</f>
        <v>0.75</v>
      </c>
      <c r="S4">
        <f t="shared" ref="S4:S32" si="2">E:E+F:F+G:G+H:H+I:I</f>
        <v>5</v>
      </c>
      <c r="T4" t="s">
        <v>91</v>
      </c>
      <c r="U4">
        <f>(S3+S4+S11+S14+S18+S21+S24+S27+S32+S33+S36+S39+S42+S30)/14/5</f>
        <v>0.65714285714285714</v>
      </c>
      <c r="V4">
        <f>(S7+S8+S9+S13+S15+S20+S22+S26+S28+S34+S38+S40)/12/5</f>
        <v>0.51666666666666672</v>
      </c>
      <c r="W4">
        <f>(S5+S6+S10+S12+S16+S17+S19+S23+S25+S29+S31+S35+S37+S41)/14/5</f>
        <v>0.47142857142857142</v>
      </c>
    </row>
    <row r="5" spans="1:23" ht="12.95" customHeight="1" x14ac:dyDescent="0.2">
      <c r="A5" s="4">
        <v>3</v>
      </c>
      <c r="B5" s="4" t="s">
        <v>29</v>
      </c>
      <c r="C5" s="5" t="s">
        <v>30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1</v>
      </c>
      <c r="K5" s="5">
        <v>0</v>
      </c>
      <c r="L5" s="4">
        <v>9</v>
      </c>
      <c r="M5" s="4">
        <v>3</v>
      </c>
      <c r="N5" s="4" t="s">
        <v>25</v>
      </c>
      <c r="O5" s="4" t="s">
        <v>28</v>
      </c>
      <c r="P5">
        <f t="shared" si="0"/>
        <v>2</v>
      </c>
      <c r="R5">
        <f t="shared" si="1"/>
        <v>0.5</v>
      </c>
      <c r="S5">
        <f t="shared" si="2"/>
        <v>1</v>
      </c>
      <c r="T5" t="s">
        <v>74</v>
      </c>
    </row>
    <row r="6" spans="1:23" ht="12.95" customHeight="1" x14ac:dyDescent="0.2">
      <c r="A6" s="4">
        <v>4</v>
      </c>
      <c r="B6" s="4" t="s">
        <v>31</v>
      </c>
      <c r="C6" s="5" t="s">
        <v>30</v>
      </c>
      <c r="D6" s="5">
        <v>1</v>
      </c>
      <c r="E6" s="5">
        <v>0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0</v>
      </c>
      <c r="L6" s="4">
        <v>1</v>
      </c>
      <c r="M6" s="4">
        <v>5</v>
      </c>
      <c r="N6" s="4" t="s">
        <v>32</v>
      </c>
      <c r="O6" s="4" t="s">
        <v>24</v>
      </c>
      <c r="P6">
        <f t="shared" si="0"/>
        <v>3</v>
      </c>
      <c r="R6">
        <f t="shared" si="1"/>
        <v>0.75</v>
      </c>
      <c r="S6">
        <f t="shared" si="2"/>
        <v>4</v>
      </c>
    </row>
    <row r="7" spans="1:23" ht="12.95" customHeight="1" x14ac:dyDescent="0.2">
      <c r="A7" s="6">
        <v>5</v>
      </c>
      <c r="B7" s="6" t="s">
        <v>33</v>
      </c>
      <c r="C7" s="7" t="s">
        <v>34</v>
      </c>
      <c r="D7" s="7">
        <v>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</v>
      </c>
      <c r="K7" s="7">
        <v>0</v>
      </c>
      <c r="L7" s="6">
        <v>1</v>
      </c>
      <c r="M7" s="6">
        <v>1</v>
      </c>
      <c r="N7" s="6" t="s">
        <v>25</v>
      </c>
      <c r="O7" s="6" t="s">
        <v>26</v>
      </c>
      <c r="P7">
        <f t="shared" si="0"/>
        <v>2.5</v>
      </c>
      <c r="R7">
        <f t="shared" si="1"/>
        <v>0.625</v>
      </c>
      <c r="S7">
        <f t="shared" si="2"/>
        <v>0</v>
      </c>
    </row>
    <row r="8" spans="1:23" ht="12.95" customHeight="1" x14ac:dyDescent="0.2">
      <c r="A8" s="6">
        <v>6</v>
      </c>
      <c r="B8" s="6" t="s">
        <v>35</v>
      </c>
      <c r="C8" s="7" t="s">
        <v>34</v>
      </c>
      <c r="D8" s="7">
        <v>1</v>
      </c>
      <c r="E8" s="7">
        <v>1</v>
      </c>
      <c r="F8" s="7">
        <v>1</v>
      </c>
      <c r="G8" s="7">
        <v>0</v>
      </c>
      <c r="H8" s="7">
        <v>1</v>
      </c>
      <c r="I8" s="7">
        <v>1</v>
      </c>
      <c r="J8" s="7">
        <v>1</v>
      </c>
      <c r="K8" s="7">
        <v>0</v>
      </c>
      <c r="L8" s="6">
        <v>3</v>
      </c>
      <c r="M8" s="6">
        <v>6</v>
      </c>
      <c r="N8" s="6" t="s">
        <v>32</v>
      </c>
      <c r="O8" s="6" t="s">
        <v>28</v>
      </c>
      <c r="P8">
        <f t="shared" si="0"/>
        <v>2</v>
      </c>
      <c r="R8">
        <f t="shared" si="1"/>
        <v>0.5</v>
      </c>
      <c r="S8">
        <f t="shared" si="2"/>
        <v>4</v>
      </c>
    </row>
    <row r="9" spans="1:23" ht="12.95" customHeight="1" x14ac:dyDescent="0.2">
      <c r="A9" s="6">
        <v>7</v>
      </c>
      <c r="B9" s="6" t="s">
        <v>36</v>
      </c>
      <c r="C9" s="7" t="s">
        <v>34</v>
      </c>
      <c r="D9" s="7">
        <v>1</v>
      </c>
      <c r="E9" s="7">
        <v>0</v>
      </c>
      <c r="F9" s="7">
        <v>1</v>
      </c>
      <c r="G9" s="7">
        <v>0</v>
      </c>
      <c r="H9" s="7">
        <v>1</v>
      </c>
      <c r="I9" s="7">
        <v>1</v>
      </c>
      <c r="J9" s="7">
        <v>1</v>
      </c>
      <c r="K9" s="7">
        <v>0</v>
      </c>
      <c r="L9" s="6">
        <v>9</v>
      </c>
      <c r="M9" s="6">
        <v>2</v>
      </c>
      <c r="N9" s="6" t="s">
        <v>32</v>
      </c>
      <c r="O9" s="6" t="s">
        <v>26</v>
      </c>
      <c r="P9">
        <f t="shared" si="0"/>
        <v>2.5</v>
      </c>
      <c r="R9">
        <f t="shared" si="1"/>
        <v>0.625</v>
      </c>
      <c r="S9">
        <f t="shared" si="2"/>
        <v>3</v>
      </c>
    </row>
    <row r="10" spans="1:23" ht="12.95" customHeight="1" x14ac:dyDescent="0.2">
      <c r="A10" s="8">
        <v>8</v>
      </c>
      <c r="B10" s="8" t="s">
        <v>37</v>
      </c>
      <c r="C10" s="9" t="s">
        <v>30</v>
      </c>
      <c r="D10" s="9">
        <v>1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1</v>
      </c>
      <c r="K10" s="9">
        <v>0</v>
      </c>
      <c r="L10" s="8">
        <v>4</v>
      </c>
      <c r="M10" s="8">
        <v>3</v>
      </c>
      <c r="N10" s="8" t="s">
        <v>32</v>
      </c>
      <c r="O10" s="8" t="s">
        <v>26</v>
      </c>
      <c r="P10">
        <f t="shared" si="0"/>
        <v>2.5</v>
      </c>
      <c r="R10">
        <f t="shared" si="1"/>
        <v>0.625</v>
      </c>
      <c r="S10">
        <f t="shared" si="2"/>
        <v>0</v>
      </c>
    </row>
    <row r="11" spans="1:23" ht="12.95" customHeight="1" x14ac:dyDescent="0.2">
      <c r="A11">
        <v>9</v>
      </c>
      <c r="B11" t="s">
        <v>38</v>
      </c>
      <c r="C11" s="1" t="s">
        <v>23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>
        <v>1</v>
      </c>
      <c r="M11">
        <v>1</v>
      </c>
      <c r="N11" t="s">
        <v>25</v>
      </c>
      <c r="O11" t="s">
        <v>24</v>
      </c>
      <c r="P11">
        <f t="shared" si="0"/>
        <v>2</v>
      </c>
      <c r="R11">
        <f t="shared" si="1"/>
        <v>0.5</v>
      </c>
      <c r="S11">
        <f t="shared" si="2"/>
        <v>3</v>
      </c>
    </row>
    <row r="12" spans="1:23" ht="12.95" customHeight="1" x14ac:dyDescent="0.2">
      <c r="A12" s="8">
        <v>10</v>
      </c>
      <c r="B12" s="8" t="s">
        <v>39</v>
      </c>
      <c r="C12" s="9" t="s">
        <v>30</v>
      </c>
      <c r="D12" s="9">
        <v>1</v>
      </c>
      <c r="E12" s="9">
        <v>0</v>
      </c>
      <c r="F12" s="9">
        <v>1</v>
      </c>
      <c r="G12" s="9">
        <v>0</v>
      </c>
      <c r="H12" s="9">
        <v>0</v>
      </c>
      <c r="I12" s="9">
        <v>0</v>
      </c>
      <c r="J12" s="9">
        <v>1</v>
      </c>
      <c r="K12" s="9">
        <v>0</v>
      </c>
      <c r="L12" s="8">
        <v>0</v>
      </c>
      <c r="M12" s="8">
        <v>1</v>
      </c>
      <c r="N12" s="8" t="s">
        <v>25</v>
      </c>
      <c r="O12" s="8" t="s">
        <v>28</v>
      </c>
      <c r="P12">
        <f t="shared" si="0"/>
        <v>2</v>
      </c>
      <c r="R12">
        <f t="shared" si="1"/>
        <v>0.5</v>
      </c>
      <c r="S12">
        <f t="shared" si="2"/>
        <v>1</v>
      </c>
    </row>
    <row r="13" spans="1:23" ht="12.95" customHeight="1" x14ac:dyDescent="0.2">
      <c r="A13" s="6">
        <v>11</v>
      </c>
      <c r="B13" s="6" t="s">
        <v>40</v>
      </c>
      <c r="C13" s="7" t="s">
        <v>34</v>
      </c>
      <c r="D13" s="7">
        <v>1</v>
      </c>
      <c r="E13" s="7">
        <v>1</v>
      </c>
      <c r="F13" s="7">
        <v>0</v>
      </c>
      <c r="G13" s="7">
        <v>0</v>
      </c>
      <c r="H13" s="7">
        <v>1</v>
      </c>
      <c r="I13" s="7">
        <v>1</v>
      </c>
      <c r="J13" s="7">
        <v>1</v>
      </c>
      <c r="K13" s="7">
        <v>0</v>
      </c>
      <c r="L13" s="6">
        <v>3</v>
      </c>
      <c r="M13" s="6">
        <v>1</v>
      </c>
      <c r="N13" s="6" t="s">
        <v>25</v>
      </c>
      <c r="O13" s="6" t="s">
        <v>28</v>
      </c>
      <c r="P13">
        <f t="shared" si="0"/>
        <v>2</v>
      </c>
      <c r="R13">
        <f t="shared" si="1"/>
        <v>0.5</v>
      </c>
      <c r="S13">
        <f t="shared" si="2"/>
        <v>3</v>
      </c>
    </row>
    <row r="14" spans="1:23" ht="12.95" customHeight="1" x14ac:dyDescent="0.2">
      <c r="A14">
        <v>12</v>
      </c>
      <c r="B14" t="s">
        <v>41</v>
      </c>
      <c r="C14" s="1" t="s">
        <v>23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>
        <v>0</v>
      </c>
      <c r="M14">
        <v>6</v>
      </c>
      <c r="N14" t="s">
        <v>42</v>
      </c>
      <c r="O14" t="s">
        <v>28</v>
      </c>
      <c r="P14">
        <f t="shared" si="0"/>
        <v>2</v>
      </c>
      <c r="R14">
        <f t="shared" si="1"/>
        <v>0.5</v>
      </c>
      <c r="S14">
        <f t="shared" si="2"/>
        <v>5</v>
      </c>
    </row>
    <row r="15" spans="1:23" ht="12.95" customHeight="1" x14ac:dyDescent="0.2">
      <c r="A15" s="6">
        <v>13</v>
      </c>
      <c r="B15" s="6" t="s">
        <v>43</v>
      </c>
      <c r="C15" s="7" t="s">
        <v>34</v>
      </c>
      <c r="D15" s="7">
        <v>1</v>
      </c>
      <c r="E15" s="7">
        <v>0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0</v>
      </c>
      <c r="L15" s="6">
        <v>5</v>
      </c>
      <c r="M15" s="6">
        <v>1</v>
      </c>
      <c r="N15" s="6" t="s">
        <v>25</v>
      </c>
      <c r="O15" s="6" t="s">
        <v>28</v>
      </c>
      <c r="P15">
        <f t="shared" si="0"/>
        <v>2</v>
      </c>
      <c r="R15">
        <f t="shared" si="1"/>
        <v>0.5</v>
      </c>
      <c r="S15">
        <f t="shared" si="2"/>
        <v>4</v>
      </c>
    </row>
    <row r="16" spans="1:23" ht="12.95" customHeight="1" x14ac:dyDescent="0.2">
      <c r="A16" s="8">
        <v>14</v>
      </c>
      <c r="B16" s="8" t="s">
        <v>44</v>
      </c>
      <c r="C16" s="9" t="s">
        <v>30</v>
      </c>
      <c r="D16" s="9">
        <v>1</v>
      </c>
      <c r="E16" s="9">
        <v>1</v>
      </c>
      <c r="F16" s="9">
        <v>0</v>
      </c>
      <c r="G16" s="9">
        <v>0</v>
      </c>
      <c r="H16" s="9">
        <v>1</v>
      </c>
      <c r="I16" s="9">
        <v>1</v>
      </c>
      <c r="J16" s="9">
        <v>1</v>
      </c>
      <c r="K16" s="9">
        <v>0</v>
      </c>
      <c r="L16" s="8">
        <v>1</v>
      </c>
      <c r="M16" s="8">
        <v>4</v>
      </c>
      <c r="N16" s="8" t="s">
        <v>45</v>
      </c>
      <c r="O16" s="8" t="s">
        <v>26</v>
      </c>
      <c r="P16">
        <f t="shared" si="0"/>
        <v>2.5</v>
      </c>
      <c r="R16">
        <f t="shared" si="1"/>
        <v>0.625</v>
      </c>
      <c r="S16">
        <f t="shared" si="2"/>
        <v>3</v>
      </c>
    </row>
    <row r="17" spans="1:19" ht="12.95" customHeight="1" x14ac:dyDescent="0.2">
      <c r="A17" s="8">
        <v>15</v>
      </c>
      <c r="B17" s="8" t="s">
        <v>46</v>
      </c>
      <c r="C17" s="9" t="s">
        <v>30</v>
      </c>
      <c r="D17" s="9">
        <v>1</v>
      </c>
      <c r="E17" s="9">
        <v>0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0</v>
      </c>
      <c r="L17" s="8">
        <v>9</v>
      </c>
      <c r="M17" s="8">
        <v>1</v>
      </c>
      <c r="N17" s="8" t="s">
        <v>25</v>
      </c>
      <c r="O17" s="8" t="s">
        <v>26</v>
      </c>
      <c r="P17">
        <f t="shared" si="0"/>
        <v>2.5</v>
      </c>
      <c r="R17">
        <f t="shared" si="1"/>
        <v>0.625</v>
      </c>
      <c r="S17">
        <f t="shared" si="2"/>
        <v>4</v>
      </c>
    </row>
    <row r="18" spans="1:19" ht="12.95" customHeight="1" x14ac:dyDescent="0.2">
      <c r="A18">
        <v>16</v>
      </c>
      <c r="B18" t="s">
        <v>47</v>
      </c>
      <c r="C18" s="1" t="s">
        <v>23</v>
      </c>
      <c r="D18" s="1">
        <v>1</v>
      </c>
      <c r="E18" s="1">
        <v>0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0</v>
      </c>
      <c r="L18">
        <v>0</v>
      </c>
      <c r="M18">
        <v>1</v>
      </c>
      <c r="N18" t="s">
        <v>25</v>
      </c>
      <c r="O18" t="s">
        <v>26</v>
      </c>
      <c r="P18">
        <f t="shared" si="0"/>
        <v>2.5</v>
      </c>
      <c r="R18">
        <f t="shared" si="1"/>
        <v>0.625</v>
      </c>
      <c r="S18">
        <f t="shared" si="2"/>
        <v>4</v>
      </c>
    </row>
    <row r="19" spans="1:19" ht="12.95" customHeight="1" x14ac:dyDescent="0.2">
      <c r="A19" s="8">
        <v>17</v>
      </c>
      <c r="B19" s="8" t="s">
        <v>48</v>
      </c>
      <c r="C19" s="9" t="s">
        <v>30</v>
      </c>
      <c r="D19" s="9">
        <v>1</v>
      </c>
      <c r="E19" s="9">
        <v>0</v>
      </c>
      <c r="F19" s="9">
        <v>1</v>
      </c>
      <c r="G19" s="9">
        <v>0</v>
      </c>
      <c r="H19" s="9">
        <v>1</v>
      </c>
      <c r="I19" s="9">
        <v>1</v>
      </c>
      <c r="J19" s="9">
        <v>0</v>
      </c>
      <c r="K19" s="9">
        <v>0</v>
      </c>
      <c r="L19" s="8">
        <v>6</v>
      </c>
      <c r="M19" s="8">
        <v>5</v>
      </c>
      <c r="N19" s="8" t="s">
        <v>49</v>
      </c>
      <c r="O19" s="8" t="s">
        <v>26</v>
      </c>
      <c r="P19">
        <f t="shared" si="0"/>
        <v>1.5</v>
      </c>
      <c r="R19">
        <f t="shared" si="1"/>
        <v>0.375</v>
      </c>
      <c r="S19">
        <f t="shared" si="2"/>
        <v>3</v>
      </c>
    </row>
    <row r="20" spans="1:19" ht="12.95" customHeight="1" x14ac:dyDescent="0.2">
      <c r="A20" s="6">
        <v>18</v>
      </c>
      <c r="B20" s="6" t="s">
        <v>50</v>
      </c>
      <c r="C20" s="7" t="s">
        <v>34</v>
      </c>
      <c r="D20" s="7">
        <v>1</v>
      </c>
      <c r="E20" s="7">
        <v>1</v>
      </c>
      <c r="F20" s="7">
        <v>0</v>
      </c>
      <c r="G20" s="7">
        <v>0</v>
      </c>
      <c r="H20" s="7">
        <v>1</v>
      </c>
      <c r="I20" s="7">
        <v>0</v>
      </c>
      <c r="J20" s="7">
        <v>1</v>
      </c>
      <c r="K20" s="7">
        <v>1</v>
      </c>
      <c r="L20" s="6">
        <v>700</v>
      </c>
      <c r="M20" s="6">
        <v>3</v>
      </c>
      <c r="N20" s="6" t="s">
        <v>51</v>
      </c>
      <c r="O20" s="6" t="s">
        <v>26</v>
      </c>
      <c r="P20">
        <f t="shared" si="0"/>
        <v>3.5</v>
      </c>
      <c r="R20">
        <f t="shared" si="1"/>
        <v>0.875</v>
      </c>
      <c r="S20">
        <f t="shared" si="2"/>
        <v>2</v>
      </c>
    </row>
    <row r="21" spans="1:19" ht="12.95" customHeight="1" x14ac:dyDescent="0.2">
      <c r="A21">
        <v>19</v>
      </c>
      <c r="B21" t="s">
        <v>52</v>
      </c>
      <c r="C21" s="1" t="s">
        <v>23</v>
      </c>
      <c r="D21" s="1">
        <v>1</v>
      </c>
      <c r="E21" s="1">
        <v>0</v>
      </c>
      <c r="F21" s="1">
        <v>0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>
        <v>8</v>
      </c>
      <c r="M21">
        <v>1</v>
      </c>
      <c r="N21" t="s">
        <v>25</v>
      </c>
      <c r="O21" t="s">
        <v>26</v>
      </c>
      <c r="P21">
        <f t="shared" si="0"/>
        <v>1.5</v>
      </c>
      <c r="R21">
        <f t="shared" si="1"/>
        <v>0.375</v>
      </c>
      <c r="S21">
        <f t="shared" si="2"/>
        <v>2</v>
      </c>
    </row>
    <row r="22" spans="1:19" ht="12.95" customHeight="1" x14ac:dyDescent="0.2">
      <c r="A22" s="6">
        <v>20</v>
      </c>
      <c r="B22" s="6" t="s">
        <v>53</v>
      </c>
      <c r="C22" s="7" t="s">
        <v>34</v>
      </c>
      <c r="D22" s="7">
        <v>1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1</v>
      </c>
      <c r="K22" s="7">
        <v>0</v>
      </c>
      <c r="L22" s="6">
        <v>29</v>
      </c>
      <c r="M22" s="6">
        <v>2</v>
      </c>
      <c r="N22" s="6" t="s">
        <v>32</v>
      </c>
      <c r="O22" s="6" t="s">
        <v>26</v>
      </c>
      <c r="P22">
        <f t="shared" si="0"/>
        <v>2.5</v>
      </c>
      <c r="R22">
        <f t="shared" si="1"/>
        <v>0.625</v>
      </c>
      <c r="S22">
        <f t="shared" si="2"/>
        <v>1</v>
      </c>
    </row>
    <row r="23" spans="1:19" ht="12.95" customHeight="1" x14ac:dyDescent="0.2">
      <c r="A23" s="8">
        <v>21</v>
      </c>
      <c r="B23" s="8" t="s">
        <v>54</v>
      </c>
      <c r="C23" s="9" t="s">
        <v>30</v>
      </c>
      <c r="D23" s="9">
        <v>1</v>
      </c>
      <c r="E23" s="9">
        <v>1</v>
      </c>
      <c r="F23" s="9">
        <v>0</v>
      </c>
      <c r="G23" s="9">
        <v>0</v>
      </c>
      <c r="H23" s="9">
        <v>1</v>
      </c>
      <c r="I23" s="9">
        <v>0</v>
      </c>
      <c r="J23" s="9">
        <v>1</v>
      </c>
      <c r="K23" s="9">
        <v>0</v>
      </c>
      <c r="L23" s="8">
        <v>7</v>
      </c>
      <c r="M23" s="8">
        <v>3</v>
      </c>
      <c r="N23" s="8" t="s">
        <v>55</v>
      </c>
      <c r="O23" s="8" t="s">
        <v>26</v>
      </c>
      <c r="P23">
        <f t="shared" si="0"/>
        <v>2.5</v>
      </c>
      <c r="R23">
        <f t="shared" si="1"/>
        <v>0.625</v>
      </c>
      <c r="S23">
        <f t="shared" si="2"/>
        <v>2</v>
      </c>
    </row>
    <row r="24" spans="1:19" ht="12.95" customHeight="1" x14ac:dyDescent="0.2">
      <c r="A24">
        <v>22</v>
      </c>
      <c r="B24" t="s">
        <v>56</v>
      </c>
      <c r="C24" s="1" t="s">
        <v>23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1</v>
      </c>
      <c r="K24" s="1">
        <v>0</v>
      </c>
      <c r="L24">
        <v>8</v>
      </c>
      <c r="M24">
        <v>4</v>
      </c>
      <c r="N24" t="s">
        <v>57</v>
      </c>
      <c r="O24" t="s">
        <v>26</v>
      </c>
      <c r="P24">
        <f t="shared" si="0"/>
        <v>2.5</v>
      </c>
      <c r="R24">
        <f t="shared" si="1"/>
        <v>0.625</v>
      </c>
      <c r="S24">
        <f t="shared" si="2"/>
        <v>2</v>
      </c>
    </row>
    <row r="25" spans="1:19" ht="12.95" customHeight="1" x14ac:dyDescent="0.2">
      <c r="A25" s="8">
        <v>23</v>
      </c>
      <c r="B25" s="8" t="s">
        <v>58</v>
      </c>
      <c r="C25" s="9" t="s">
        <v>30</v>
      </c>
      <c r="D25" s="9">
        <v>1</v>
      </c>
      <c r="E25" s="9">
        <v>0</v>
      </c>
      <c r="F25" s="9">
        <v>1</v>
      </c>
      <c r="G25" s="9">
        <v>1</v>
      </c>
      <c r="H25" s="9">
        <v>1</v>
      </c>
      <c r="I25" s="9">
        <v>1</v>
      </c>
      <c r="J25" s="9">
        <v>0</v>
      </c>
      <c r="K25" s="9">
        <v>0</v>
      </c>
      <c r="L25" s="8">
        <v>3</v>
      </c>
      <c r="M25" s="8">
        <v>3</v>
      </c>
      <c r="N25" s="8" t="s">
        <v>59</v>
      </c>
      <c r="O25" s="8" t="s">
        <v>24</v>
      </c>
      <c r="P25">
        <f t="shared" si="0"/>
        <v>2</v>
      </c>
      <c r="R25">
        <f t="shared" si="1"/>
        <v>0.5</v>
      </c>
      <c r="S25">
        <f t="shared" si="2"/>
        <v>4</v>
      </c>
    </row>
    <row r="26" spans="1:19" ht="12.95" customHeight="1" x14ac:dyDescent="0.2">
      <c r="A26" s="6">
        <v>24</v>
      </c>
      <c r="B26" s="6" t="s">
        <v>60</v>
      </c>
      <c r="C26" s="7" t="s">
        <v>34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1</v>
      </c>
      <c r="K26" s="7">
        <v>1</v>
      </c>
      <c r="L26" s="6">
        <v>4</v>
      </c>
      <c r="M26" s="6">
        <v>1</v>
      </c>
      <c r="N26" s="6" t="s">
        <v>25</v>
      </c>
      <c r="O26" s="6" t="s">
        <v>26</v>
      </c>
      <c r="P26">
        <f t="shared" si="0"/>
        <v>3.5</v>
      </c>
      <c r="R26">
        <f t="shared" si="1"/>
        <v>0.875</v>
      </c>
      <c r="S26">
        <f t="shared" si="2"/>
        <v>0</v>
      </c>
    </row>
    <row r="27" spans="1:19" ht="12.95" customHeight="1" x14ac:dyDescent="0.2">
      <c r="A27">
        <v>25</v>
      </c>
      <c r="B27" t="s">
        <v>61</v>
      </c>
      <c r="C27" s="1" t="s">
        <v>23</v>
      </c>
      <c r="D27" s="1">
        <v>1</v>
      </c>
      <c r="E27" s="1">
        <v>0</v>
      </c>
      <c r="F27" s="1">
        <v>1</v>
      </c>
      <c r="G27" s="1">
        <v>0</v>
      </c>
      <c r="H27" s="1">
        <v>1</v>
      </c>
      <c r="I27" s="1">
        <v>1</v>
      </c>
      <c r="J27" s="1">
        <v>1</v>
      </c>
      <c r="K27" s="1">
        <v>0</v>
      </c>
      <c r="L27">
        <v>6</v>
      </c>
      <c r="M27">
        <v>2</v>
      </c>
      <c r="N27" t="s">
        <v>62</v>
      </c>
      <c r="O27" t="s">
        <v>28</v>
      </c>
      <c r="P27">
        <f t="shared" si="0"/>
        <v>2</v>
      </c>
      <c r="R27">
        <f t="shared" si="1"/>
        <v>0.5</v>
      </c>
      <c r="S27">
        <f t="shared" si="2"/>
        <v>3</v>
      </c>
    </row>
    <row r="28" spans="1:19" ht="12.95" customHeight="1" x14ac:dyDescent="0.2">
      <c r="A28" s="6">
        <v>26</v>
      </c>
      <c r="B28" s="6" t="s">
        <v>63</v>
      </c>
      <c r="C28" s="7" t="s">
        <v>34</v>
      </c>
      <c r="D28" s="7">
        <v>1</v>
      </c>
      <c r="E28" s="7">
        <v>0</v>
      </c>
      <c r="F28" s="7">
        <v>1</v>
      </c>
      <c r="G28" s="7">
        <v>1</v>
      </c>
      <c r="H28" s="7">
        <v>0</v>
      </c>
      <c r="I28" s="7">
        <v>0</v>
      </c>
      <c r="J28" s="7">
        <v>1</v>
      </c>
      <c r="K28" s="7">
        <v>0</v>
      </c>
      <c r="L28" s="6">
        <v>2</v>
      </c>
      <c r="M28" s="6">
        <v>1</v>
      </c>
      <c r="N28" s="6" t="s">
        <v>25</v>
      </c>
      <c r="O28" s="6" t="s">
        <v>24</v>
      </c>
      <c r="P28">
        <f t="shared" si="0"/>
        <v>3</v>
      </c>
      <c r="R28">
        <f t="shared" si="1"/>
        <v>0.75</v>
      </c>
      <c r="S28">
        <f t="shared" si="2"/>
        <v>2</v>
      </c>
    </row>
    <row r="29" spans="1:19" ht="12.95" customHeight="1" x14ac:dyDescent="0.2">
      <c r="A29" s="8">
        <v>27</v>
      </c>
      <c r="B29" s="8" t="s">
        <v>64</v>
      </c>
      <c r="C29" s="9" t="s">
        <v>30</v>
      </c>
      <c r="D29" s="9">
        <v>1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1</v>
      </c>
      <c r="K29" s="9">
        <v>0</v>
      </c>
      <c r="L29" s="8">
        <v>2</v>
      </c>
      <c r="M29" s="8">
        <v>1</v>
      </c>
      <c r="N29" s="8" t="s">
        <v>25</v>
      </c>
      <c r="O29" s="8" t="s">
        <v>26</v>
      </c>
      <c r="P29">
        <f t="shared" si="0"/>
        <v>2.5</v>
      </c>
      <c r="R29">
        <f t="shared" si="1"/>
        <v>0.625</v>
      </c>
      <c r="S29">
        <f t="shared" si="2"/>
        <v>0</v>
      </c>
    </row>
    <row r="30" spans="1:19" ht="12.95" customHeight="1" x14ac:dyDescent="0.2">
      <c r="A30">
        <v>28</v>
      </c>
      <c r="B30" t="s">
        <v>65</v>
      </c>
      <c r="C30" s="1" t="s">
        <v>23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1</v>
      </c>
      <c r="K30" s="1">
        <v>0</v>
      </c>
      <c r="L30">
        <v>2</v>
      </c>
      <c r="M30">
        <v>1</v>
      </c>
      <c r="N30" t="s">
        <v>25</v>
      </c>
      <c r="O30" t="s">
        <v>28</v>
      </c>
      <c r="P30">
        <f t="shared" si="0"/>
        <v>2</v>
      </c>
      <c r="R30">
        <f t="shared" si="1"/>
        <v>0.5</v>
      </c>
      <c r="S30">
        <f t="shared" si="2"/>
        <v>4</v>
      </c>
    </row>
    <row r="31" spans="1:19" ht="12.95" customHeight="1" x14ac:dyDescent="0.2">
      <c r="A31" s="8">
        <v>29</v>
      </c>
      <c r="B31" s="8" t="s">
        <v>66</v>
      </c>
      <c r="C31" s="9" t="s">
        <v>30</v>
      </c>
      <c r="D31" s="9">
        <v>1</v>
      </c>
      <c r="E31" s="9">
        <v>1</v>
      </c>
      <c r="F31" s="9">
        <v>1</v>
      </c>
      <c r="G31" s="9">
        <v>0</v>
      </c>
      <c r="H31" s="9">
        <v>0</v>
      </c>
      <c r="I31" s="9">
        <v>0</v>
      </c>
      <c r="J31" s="9">
        <v>1</v>
      </c>
      <c r="K31" s="9">
        <v>0</v>
      </c>
      <c r="L31" s="8">
        <v>6</v>
      </c>
      <c r="M31" s="8">
        <v>2</v>
      </c>
      <c r="N31" s="8" t="s">
        <v>67</v>
      </c>
      <c r="O31" s="8" t="s">
        <v>24</v>
      </c>
      <c r="P31">
        <f t="shared" si="0"/>
        <v>3</v>
      </c>
      <c r="R31">
        <f t="shared" si="1"/>
        <v>0.75</v>
      </c>
      <c r="S31">
        <f t="shared" si="2"/>
        <v>2</v>
      </c>
    </row>
    <row r="32" spans="1:19" ht="12.95" customHeight="1" x14ac:dyDescent="0.2">
      <c r="A32">
        <v>30</v>
      </c>
      <c r="B32" t="s">
        <v>68</v>
      </c>
      <c r="C32" s="1" t="s">
        <v>23</v>
      </c>
      <c r="D32" s="1">
        <v>1</v>
      </c>
      <c r="E32" s="1">
        <v>1</v>
      </c>
      <c r="F32" s="1">
        <v>1</v>
      </c>
      <c r="G32" s="1">
        <v>0</v>
      </c>
      <c r="H32" s="1">
        <v>1</v>
      </c>
      <c r="I32" s="1">
        <v>1</v>
      </c>
      <c r="J32" s="1">
        <v>1</v>
      </c>
      <c r="K32" s="1">
        <v>0</v>
      </c>
      <c r="L32">
        <v>1</v>
      </c>
      <c r="M32">
        <v>1</v>
      </c>
      <c r="N32" t="s">
        <v>69</v>
      </c>
      <c r="O32" t="s">
        <v>28</v>
      </c>
      <c r="P32">
        <f t="shared" si="0"/>
        <v>2</v>
      </c>
      <c r="R32">
        <f t="shared" si="1"/>
        <v>0.5</v>
      </c>
      <c r="S32">
        <f t="shared" si="2"/>
        <v>4</v>
      </c>
    </row>
    <row r="33" spans="1:25" x14ac:dyDescent="0.2">
      <c r="A33" s="10">
        <v>31</v>
      </c>
      <c r="B33" t="s">
        <v>75</v>
      </c>
      <c r="C33" t="s">
        <v>23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 t="s">
        <v>25</v>
      </c>
      <c r="O33">
        <v>0</v>
      </c>
      <c r="P33">
        <f t="shared" ref="P33:P41" si="3">D:D+J:J+K:K+O:O</f>
        <v>1</v>
      </c>
      <c r="R33">
        <f t="shared" ref="R33:R42" si="4">P:P/4</f>
        <v>0.25</v>
      </c>
      <c r="S33">
        <f t="shared" ref="S33:S42" si="5">E:E+F:F+G:G+H:H+I:I</f>
        <v>1</v>
      </c>
    </row>
    <row r="34" spans="1:25" s="6" customFormat="1" x14ac:dyDescent="0.2">
      <c r="A34" s="6">
        <v>32</v>
      </c>
      <c r="B34" s="6" t="s">
        <v>76</v>
      </c>
      <c r="C34" s="6" t="s">
        <v>34</v>
      </c>
      <c r="D34" s="6">
        <v>1</v>
      </c>
      <c r="E34" s="6">
        <v>1</v>
      </c>
      <c r="F34" s="6">
        <v>1</v>
      </c>
      <c r="G34" s="6">
        <v>0</v>
      </c>
      <c r="H34" s="6">
        <v>0</v>
      </c>
      <c r="I34" s="6">
        <v>0</v>
      </c>
      <c r="J34" s="6">
        <v>1</v>
      </c>
      <c r="K34" s="6">
        <v>1</v>
      </c>
      <c r="L34" s="6">
        <v>0</v>
      </c>
      <c r="M34" s="6">
        <v>1</v>
      </c>
      <c r="N34" s="6" t="s">
        <v>25</v>
      </c>
      <c r="O34" s="6">
        <v>0.5</v>
      </c>
      <c r="P34">
        <f t="shared" si="3"/>
        <v>3.5</v>
      </c>
      <c r="Q34"/>
      <c r="R34" s="6">
        <f t="shared" si="4"/>
        <v>0.875</v>
      </c>
      <c r="S34" s="6">
        <f t="shared" si="5"/>
        <v>2</v>
      </c>
    </row>
    <row r="35" spans="1:25" s="4" customFormat="1" x14ac:dyDescent="0.2">
      <c r="A35" s="4">
        <v>33</v>
      </c>
      <c r="B35" s="4" t="s">
        <v>77</v>
      </c>
      <c r="C35" s="4" t="s">
        <v>30</v>
      </c>
      <c r="D35" s="4">
        <v>1</v>
      </c>
      <c r="E35" s="4">
        <v>1</v>
      </c>
      <c r="F35" s="4">
        <v>0</v>
      </c>
      <c r="G35" s="4">
        <v>0</v>
      </c>
      <c r="H35" s="4">
        <v>1</v>
      </c>
      <c r="I35" s="4">
        <v>1</v>
      </c>
      <c r="J35" s="4">
        <v>1</v>
      </c>
      <c r="K35" s="4">
        <v>0</v>
      </c>
      <c r="L35" s="4">
        <v>1</v>
      </c>
      <c r="M35" s="4">
        <v>4</v>
      </c>
      <c r="N35" s="4" t="s">
        <v>78</v>
      </c>
      <c r="O35" s="4">
        <v>0.5</v>
      </c>
      <c r="P35">
        <f t="shared" si="3"/>
        <v>2.5</v>
      </c>
      <c r="Q35"/>
      <c r="R35" s="4">
        <f t="shared" si="4"/>
        <v>0.625</v>
      </c>
      <c r="S35" s="4">
        <f t="shared" si="5"/>
        <v>3</v>
      </c>
    </row>
    <row r="36" spans="1:25" x14ac:dyDescent="0.2">
      <c r="A36" s="10">
        <v>34</v>
      </c>
      <c r="B36" t="s">
        <v>79</v>
      </c>
      <c r="C36" t="s">
        <v>23</v>
      </c>
      <c r="D36">
        <v>1</v>
      </c>
      <c r="E36">
        <v>2</v>
      </c>
      <c r="F36">
        <v>0</v>
      </c>
      <c r="G36">
        <v>0</v>
      </c>
      <c r="H36">
        <v>1</v>
      </c>
      <c r="I36">
        <v>1</v>
      </c>
      <c r="J36">
        <v>1</v>
      </c>
      <c r="K36">
        <v>1</v>
      </c>
      <c r="L36">
        <v>0</v>
      </c>
      <c r="M36">
        <v>1</v>
      </c>
      <c r="N36" t="s">
        <v>25</v>
      </c>
      <c r="O36">
        <v>0.5</v>
      </c>
      <c r="P36">
        <f t="shared" si="3"/>
        <v>3.5</v>
      </c>
      <c r="R36">
        <f t="shared" si="4"/>
        <v>0.875</v>
      </c>
      <c r="S36">
        <f t="shared" si="5"/>
        <v>4</v>
      </c>
    </row>
    <row r="37" spans="1:25" s="4" customFormat="1" x14ac:dyDescent="0.2">
      <c r="A37" s="4">
        <v>35</v>
      </c>
      <c r="B37" s="4" t="s">
        <v>80</v>
      </c>
      <c r="C37" s="4" t="s">
        <v>30</v>
      </c>
      <c r="D37" s="4">
        <v>1</v>
      </c>
      <c r="E37" s="4">
        <v>1</v>
      </c>
      <c r="F37" s="4">
        <v>0</v>
      </c>
      <c r="G37" s="4">
        <v>0</v>
      </c>
      <c r="H37" s="4">
        <v>1</v>
      </c>
      <c r="I37" s="4">
        <v>1</v>
      </c>
      <c r="J37" s="4">
        <v>0</v>
      </c>
      <c r="K37" s="4">
        <v>0</v>
      </c>
      <c r="L37" s="4">
        <v>0</v>
      </c>
      <c r="M37" s="4">
        <v>1</v>
      </c>
      <c r="N37" s="4" t="s">
        <v>81</v>
      </c>
      <c r="O37" s="4">
        <v>1</v>
      </c>
      <c r="P37">
        <f t="shared" si="3"/>
        <v>2</v>
      </c>
      <c r="Q37"/>
      <c r="R37" s="4">
        <f t="shared" si="4"/>
        <v>0.5</v>
      </c>
      <c r="S37" s="4">
        <f t="shared" si="5"/>
        <v>3</v>
      </c>
    </row>
    <row r="38" spans="1:25" s="6" customFormat="1" x14ac:dyDescent="0.2">
      <c r="A38" s="6">
        <v>36</v>
      </c>
      <c r="B38" s="6" t="s">
        <v>82</v>
      </c>
      <c r="C38" s="6" t="s">
        <v>34</v>
      </c>
      <c r="D38" s="6">
        <v>1</v>
      </c>
      <c r="E38" s="6">
        <v>2</v>
      </c>
      <c r="F38" s="6">
        <v>1</v>
      </c>
      <c r="G38" s="6">
        <v>0</v>
      </c>
      <c r="H38" s="6">
        <v>1</v>
      </c>
      <c r="I38" s="6">
        <v>1</v>
      </c>
      <c r="J38" s="6">
        <v>0</v>
      </c>
      <c r="K38" s="6">
        <v>0</v>
      </c>
      <c r="L38" s="6">
        <v>1</v>
      </c>
      <c r="M38" s="6">
        <v>5</v>
      </c>
      <c r="N38" s="6" t="s">
        <v>83</v>
      </c>
      <c r="O38" s="6">
        <v>0</v>
      </c>
      <c r="P38">
        <f t="shared" si="3"/>
        <v>1</v>
      </c>
      <c r="Q38"/>
      <c r="R38" s="6">
        <f t="shared" si="4"/>
        <v>0.25</v>
      </c>
      <c r="S38" s="6">
        <f t="shared" si="5"/>
        <v>5</v>
      </c>
    </row>
    <row r="39" spans="1:25" x14ac:dyDescent="0.2">
      <c r="A39" s="10">
        <v>37</v>
      </c>
      <c r="B39" t="s">
        <v>84</v>
      </c>
      <c r="C39" t="s">
        <v>23</v>
      </c>
      <c r="D39">
        <v>1</v>
      </c>
      <c r="E39">
        <v>2</v>
      </c>
      <c r="F39">
        <v>0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1</v>
      </c>
      <c r="N39" t="s">
        <v>25</v>
      </c>
      <c r="O39">
        <v>0.5</v>
      </c>
      <c r="P39">
        <f t="shared" si="3"/>
        <v>2.5</v>
      </c>
      <c r="R39">
        <f t="shared" si="4"/>
        <v>0.625</v>
      </c>
      <c r="S39">
        <f t="shared" si="5"/>
        <v>4</v>
      </c>
    </row>
    <row r="40" spans="1:25" s="6" customFormat="1" x14ac:dyDescent="0.2">
      <c r="A40" s="6">
        <v>38</v>
      </c>
      <c r="B40" s="6" t="s">
        <v>85</v>
      </c>
      <c r="C40" s="6" t="s">
        <v>34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v>0</v>
      </c>
      <c r="K40" s="6">
        <v>0</v>
      </c>
      <c r="L40" s="6">
        <v>2</v>
      </c>
      <c r="M40" s="6">
        <v>1</v>
      </c>
      <c r="N40" s="6" t="s">
        <v>86</v>
      </c>
      <c r="O40" s="6">
        <v>0</v>
      </c>
      <c r="P40">
        <f t="shared" si="3"/>
        <v>1</v>
      </c>
      <c r="Q40"/>
      <c r="R40" s="6">
        <f t="shared" si="4"/>
        <v>0.25</v>
      </c>
      <c r="S40" s="6">
        <f t="shared" si="5"/>
        <v>5</v>
      </c>
    </row>
    <row r="41" spans="1:25" s="4" customFormat="1" x14ac:dyDescent="0.2">
      <c r="A41" s="4">
        <v>39</v>
      </c>
      <c r="B41" s="4" t="s">
        <v>87</v>
      </c>
      <c r="C41" s="4" t="s">
        <v>30</v>
      </c>
      <c r="D41" s="4">
        <v>1</v>
      </c>
      <c r="E41" s="4">
        <v>1</v>
      </c>
      <c r="F41" s="4">
        <v>0</v>
      </c>
      <c r="G41" s="4">
        <v>0</v>
      </c>
      <c r="H41" s="4">
        <v>1</v>
      </c>
      <c r="I41" s="4">
        <v>1</v>
      </c>
      <c r="J41" s="4">
        <v>0</v>
      </c>
      <c r="K41" s="4">
        <v>0</v>
      </c>
      <c r="L41" s="4">
        <v>1</v>
      </c>
      <c r="M41" s="4">
        <v>3</v>
      </c>
      <c r="N41" s="4" t="s">
        <v>88</v>
      </c>
      <c r="O41" s="4">
        <v>0.5</v>
      </c>
      <c r="P41">
        <f t="shared" si="3"/>
        <v>1.5</v>
      </c>
      <c r="Q41"/>
      <c r="R41" s="4">
        <f t="shared" si="4"/>
        <v>0.375</v>
      </c>
      <c r="S41" s="4">
        <f t="shared" si="5"/>
        <v>3</v>
      </c>
    </row>
    <row r="42" spans="1:25" x14ac:dyDescent="0.2">
      <c r="A42" s="10">
        <v>40</v>
      </c>
      <c r="B42" t="s">
        <v>89</v>
      </c>
      <c r="C42" t="s">
        <v>23</v>
      </c>
      <c r="D42">
        <v>1</v>
      </c>
      <c r="E42">
        <v>1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9</v>
      </c>
      <c r="M42">
        <v>1</v>
      </c>
      <c r="N42" t="s">
        <v>25</v>
      </c>
      <c r="O42">
        <v>0</v>
      </c>
      <c r="P42">
        <f t="shared" ref="P42:P44" si="6">D:D+J:J+K:K+O:O</f>
        <v>2</v>
      </c>
      <c r="R42">
        <f t="shared" si="4"/>
        <v>0.5</v>
      </c>
      <c r="S42">
        <f t="shared" si="5"/>
        <v>4</v>
      </c>
    </row>
    <row r="43" spans="1:25" x14ac:dyDescent="0.2">
      <c r="A43" s="4">
        <v>41</v>
      </c>
      <c r="B43" s="4" t="s">
        <v>92</v>
      </c>
      <c r="C43" s="4" t="s">
        <v>30</v>
      </c>
      <c r="D43" s="4" t="s">
        <v>95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x14ac:dyDescent="0.2">
      <c r="P44">
        <f t="shared" si="6"/>
        <v>0</v>
      </c>
      <c r="S44">
        <f t="shared" ref="S44" si="7">E:E+F:F+G:G+H:H+I:I</f>
        <v>0</v>
      </c>
    </row>
    <row r="45" spans="1:25" x14ac:dyDescent="0.2">
      <c r="P45">
        <f t="shared" si="0"/>
        <v>0</v>
      </c>
    </row>
  </sheetData>
  <phoneticPr fontId="1" type="noConversion"/>
  <dataValidations count="6">
    <dataValidation type="list" operator="equal" allowBlank="1" sqref="C2:C32" xr:uid="{00000000-0002-0000-0000-000000000000}">
      <formula1>"不使用,单风险平视显示器,双风险平视显示器"</formula1>
    </dataValidation>
    <dataValidation type="list" operator="equal" allowBlank="1" sqref="D2:D32 H2:H32 J2:J32 F2:F32" xr:uid="{00000000-0002-0000-0000-000001000000}">
      <formula1>"是,否,不确定"</formula1>
    </dataValidation>
    <dataValidation type="list" operator="equal" allowBlank="1" sqref="G2:G32" xr:uid="{00000000-0002-0000-0000-000002000000}">
      <formula1>"红,黄,绿,不确定"</formula1>
    </dataValidation>
    <dataValidation type="list" operator="equal" allowBlank="1" sqref="K2:K32" xr:uid="{00000000-0002-0000-0000-000004000000}">
      <formula1>"与己方车辆相同,与己方车辆相反,向左,向右,不确定"</formula1>
    </dataValidation>
    <dataValidation type="list" operator="equal" allowBlank="1" sqref="E2:E32" xr:uid="{00000000-0002-0000-0000-000006000000}">
      <formula1>"0,1,2,不确定"</formula1>
    </dataValidation>
    <dataValidation type="list" operator="equal" allowBlank="1" sqref="I2:I32" xr:uid="{00000000-0002-0000-0000-000008000000}">
      <formula1>"左边,右边,不确定"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4EEF-9AE2-4DCB-B223-A37A8516206A}">
  <dimension ref="A2:C7"/>
  <sheetViews>
    <sheetView workbookViewId="0">
      <selection activeCell="E17" sqref="E17"/>
    </sheetView>
  </sheetViews>
  <sheetFormatPr defaultRowHeight="12.75" x14ac:dyDescent="0.2"/>
  <cols>
    <col min="1" max="1" width="23.85546875" bestFit="1" customWidth="1"/>
    <col min="2" max="2" width="9.5703125" bestFit="1" customWidth="1"/>
    <col min="3" max="3" width="11.5703125" bestFit="1" customWidth="1"/>
  </cols>
  <sheetData>
    <row r="2" spans="1:3" x14ac:dyDescent="0.2">
      <c r="A2" s="12" t="s">
        <v>2</v>
      </c>
      <c r="B2" t="s">
        <v>97</v>
      </c>
      <c r="C2" t="s">
        <v>98</v>
      </c>
    </row>
    <row r="3" spans="1:3" x14ac:dyDescent="0.2">
      <c r="A3" t="s">
        <v>30</v>
      </c>
      <c r="B3" s="11">
        <v>32</v>
      </c>
      <c r="C3" s="11">
        <v>8</v>
      </c>
    </row>
    <row r="4" spans="1:3" x14ac:dyDescent="0.2">
      <c r="A4" t="s">
        <v>23</v>
      </c>
      <c r="B4" s="11">
        <v>31</v>
      </c>
      <c r="C4" s="11">
        <v>7.75</v>
      </c>
    </row>
    <row r="5" spans="1:3" x14ac:dyDescent="0.2">
      <c r="A5" t="s">
        <v>34</v>
      </c>
      <c r="B5" s="11">
        <v>29</v>
      </c>
      <c r="C5" s="11">
        <v>7.25</v>
      </c>
    </row>
    <row r="6" spans="1:3" x14ac:dyDescent="0.2">
      <c r="A6" t="s">
        <v>99</v>
      </c>
      <c r="B6" s="11">
        <v>4</v>
      </c>
      <c r="C6" s="11">
        <v>4</v>
      </c>
    </row>
    <row r="7" spans="1:3" x14ac:dyDescent="0.2">
      <c r="A7" t="s">
        <v>100</v>
      </c>
      <c r="B7" s="11">
        <v>96</v>
      </c>
      <c r="C7" s="11">
        <v>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F40D9-D607-4D65-A4D6-70DABEEBFB2F}">
  <dimension ref="A2:B10"/>
  <sheetViews>
    <sheetView workbookViewId="0">
      <selection activeCell="A45" sqref="A45"/>
    </sheetView>
  </sheetViews>
  <sheetFormatPr defaultRowHeight="12.75" x14ac:dyDescent="0.2"/>
  <cols>
    <col min="1" max="1" width="21.5703125" bestFit="1" customWidth="1"/>
    <col min="2" max="2" width="9.5703125" bestFit="1" customWidth="1"/>
  </cols>
  <sheetData>
    <row r="2" spans="1:2" x14ac:dyDescent="0.2">
      <c r="A2" s="12" t="s">
        <v>2</v>
      </c>
      <c r="B2" t="s">
        <v>23</v>
      </c>
    </row>
    <row r="4" spans="1:2" x14ac:dyDescent="0.2">
      <c r="A4" s="12" t="s">
        <v>101</v>
      </c>
      <c r="B4" t="s">
        <v>97</v>
      </c>
    </row>
    <row r="5" spans="1:2" x14ac:dyDescent="0.2">
      <c r="A5">
        <v>4</v>
      </c>
      <c r="B5" s="11">
        <v>14.5</v>
      </c>
    </row>
    <row r="6" spans="1:2" x14ac:dyDescent="0.2">
      <c r="A6">
        <v>5</v>
      </c>
      <c r="B6" s="11">
        <v>5</v>
      </c>
    </row>
    <row r="7" spans="1:2" x14ac:dyDescent="0.2">
      <c r="A7">
        <v>2</v>
      </c>
      <c r="B7" s="11">
        <v>4</v>
      </c>
    </row>
    <row r="8" spans="1:2" x14ac:dyDescent="0.2">
      <c r="A8">
        <v>3</v>
      </c>
      <c r="B8" s="11">
        <v>4</v>
      </c>
    </row>
    <row r="9" spans="1:2" x14ac:dyDescent="0.2">
      <c r="A9">
        <v>1</v>
      </c>
      <c r="B9" s="11">
        <v>3.5</v>
      </c>
    </row>
    <row r="10" spans="1:2" x14ac:dyDescent="0.2">
      <c r="A10" t="s">
        <v>100</v>
      </c>
      <c r="B10" s="11">
        <v>31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AADC-1EA6-42B1-BE6C-A76993FF8CDB}">
  <dimension ref="B2:Y50"/>
  <sheetViews>
    <sheetView workbookViewId="0"/>
  </sheetViews>
  <sheetFormatPr defaultRowHeight="12.75" x14ac:dyDescent="0.2"/>
  <sheetData>
    <row r="2" spans="2:25" x14ac:dyDescent="0.2">
      <c r="B2" s="13" t="s">
        <v>102</v>
      </c>
    </row>
    <row r="3" spans="2:25" x14ac:dyDescent="0.2">
      <c r="B3" s="14" t="s">
        <v>103</v>
      </c>
    </row>
    <row r="4" spans="2:25" x14ac:dyDescent="0.2">
      <c r="B4" s="14" t="s">
        <v>104</v>
      </c>
    </row>
    <row r="6" spans="2:25" x14ac:dyDescent="0.2">
      <c r="C6" t="s">
        <v>1</v>
      </c>
      <c r="D6" t="s">
        <v>0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45</v>
      </c>
      <c r="S6" t="s">
        <v>105</v>
      </c>
      <c r="T6" t="s">
        <v>106</v>
      </c>
      <c r="U6" t="s">
        <v>101</v>
      </c>
      <c r="V6" t="s">
        <v>107</v>
      </c>
      <c r="W6" t="s">
        <v>108</v>
      </c>
      <c r="X6" t="s">
        <v>109</v>
      </c>
      <c r="Y6" t="s">
        <v>110</v>
      </c>
    </row>
    <row r="7" spans="2:25" x14ac:dyDescent="0.2">
      <c r="C7" s="11" t="s">
        <v>15</v>
      </c>
      <c r="D7" s="11" t="s">
        <v>15</v>
      </c>
      <c r="E7" s="11"/>
      <c r="F7" s="11" t="s">
        <v>17</v>
      </c>
      <c r="G7" s="11">
        <v>2</v>
      </c>
      <c r="H7" s="11" t="s">
        <v>17</v>
      </c>
      <c r="I7" s="11" t="s">
        <v>18</v>
      </c>
      <c r="J7" s="11" t="s">
        <v>17</v>
      </c>
      <c r="K7" s="11" t="s">
        <v>19</v>
      </c>
      <c r="L7" s="11" t="s">
        <v>17</v>
      </c>
      <c r="M7" s="11" t="s">
        <v>20</v>
      </c>
      <c r="N7" s="11" t="s">
        <v>111</v>
      </c>
      <c r="O7" s="11"/>
      <c r="P7" s="11"/>
      <c r="Q7" s="11" t="s">
        <v>21</v>
      </c>
      <c r="R7" s="11">
        <v>4</v>
      </c>
      <c r="S7" s="11"/>
      <c r="T7" s="11">
        <v>4</v>
      </c>
      <c r="U7" s="11">
        <v>5</v>
      </c>
      <c r="V7" s="11" t="s">
        <v>45</v>
      </c>
      <c r="W7" s="11">
        <v>0.55357142857142905</v>
      </c>
      <c r="X7" s="11">
        <v>0.60416666666666696</v>
      </c>
      <c r="Y7" s="11">
        <v>0.57142857142857095</v>
      </c>
    </row>
    <row r="8" spans="2:25" x14ac:dyDescent="0.2">
      <c r="C8" s="11">
        <v>1</v>
      </c>
      <c r="D8" s="11" t="s">
        <v>22</v>
      </c>
      <c r="E8" s="11" t="s">
        <v>23</v>
      </c>
      <c r="F8" s="11">
        <v>1</v>
      </c>
      <c r="G8" s="11">
        <v>0</v>
      </c>
      <c r="H8" s="11">
        <v>1</v>
      </c>
      <c r="I8" s="11">
        <v>0</v>
      </c>
      <c r="J8" s="11">
        <v>0</v>
      </c>
      <c r="K8" s="11">
        <v>0</v>
      </c>
      <c r="L8" s="11">
        <v>1</v>
      </c>
      <c r="M8" s="11">
        <v>0</v>
      </c>
      <c r="N8" s="11">
        <v>7</v>
      </c>
      <c r="O8" s="11">
        <v>1</v>
      </c>
      <c r="P8" s="11" t="s">
        <v>25</v>
      </c>
      <c r="Q8" s="11">
        <v>0.5</v>
      </c>
      <c r="R8" s="11">
        <v>2.5</v>
      </c>
      <c r="S8" s="11"/>
      <c r="T8" s="11">
        <v>0.625</v>
      </c>
      <c r="U8" s="11">
        <v>1</v>
      </c>
      <c r="V8" s="11" t="s">
        <v>105</v>
      </c>
      <c r="W8" s="11"/>
      <c r="X8" s="11"/>
      <c r="Y8" s="11"/>
    </row>
    <row r="9" spans="2:25" x14ac:dyDescent="0.2">
      <c r="C9" s="11">
        <v>2</v>
      </c>
      <c r="D9" s="11" t="s">
        <v>27</v>
      </c>
      <c r="E9" s="11" t="s">
        <v>23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8</v>
      </c>
      <c r="O9" s="11">
        <v>1</v>
      </c>
      <c r="P9" s="11" t="s">
        <v>25</v>
      </c>
      <c r="Q9" s="11">
        <v>0</v>
      </c>
      <c r="R9" s="11">
        <v>3</v>
      </c>
      <c r="S9" s="11"/>
      <c r="T9" s="11">
        <v>0.75</v>
      </c>
      <c r="U9" s="11">
        <v>5</v>
      </c>
      <c r="V9" s="11" t="s">
        <v>101</v>
      </c>
      <c r="W9" s="11">
        <v>0.65714285714285703</v>
      </c>
      <c r="X9" s="11">
        <v>0.51666666666666705</v>
      </c>
      <c r="Y9" s="11">
        <v>0.47142857142857097</v>
      </c>
    </row>
    <row r="10" spans="2:25" x14ac:dyDescent="0.2">
      <c r="C10" s="11">
        <v>3</v>
      </c>
      <c r="D10" s="11" t="s">
        <v>29</v>
      </c>
      <c r="E10" s="11" t="s">
        <v>30</v>
      </c>
      <c r="F10" s="11">
        <v>1</v>
      </c>
      <c r="G10" s="11">
        <v>1</v>
      </c>
      <c r="H10" s="11">
        <v>0</v>
      </c>
      <c r="I10" s="11">
        <v>0</v>
      </c>
      <c r="J10" s="11">
        <v>0</v>
      </c>
      <c r="K10" s="11">
        <v>0</v>
      </c>
      <c r="L10" s="11">
        <v>1</v>
      </c>
      <c r="M10" s="11">
        <v>0</v>
      </c>
      <c r="N10" s="11">
        <v>9</v>
      </c>
      <c r="O10" s="11">
        <v>3</v>
      </c>
      <c r="P10" s="11" t="s">
        <v>25</v>
      </c>
      <c r="Q10" s="11">
        <v>0</v>
      </c>
      <c r="R10" s="11">
        <v>2</v>
      </c>
      <c r="S10" s="11"/>
      <c r="T10" s="11">
        <v>0.5</v>
      </c>
      <c r="U10" s="11">
        <v>1</v>
      </c>
      <c r="V10" s="11" t="s">
        <v>106</v>
      </c>
      <c r="W10" s="11"/>
      <c r="X10" s="11"/>
      <c r="Y10" s="11"/>
    </row>
    <row r="11" spans="2:25" x14ac:dyDescent="0.2">
      <c r="C11" s="11">
        <v>4</v>
      </c>
      <c r="D11" s="11" t="s">
        <v>31</v>
      </c>
      <c r="E11" s="11" t="s">
        <v>30</v>
      </c>
      <c r="F11" s="11">
        <v>1</v>
      </c>
      <c r="G11" s="11">
        <v>0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0</v>
      </c>
      <c r="N11" s="11">
        <v>1</v>
      </c>
      <c r="O11" s="11">
        <v>5</v>
      </c>
      <c r="P11" s="11" t="s">
        <v>32</v>
      </c>
      <c r="Q11" s="11">
        <v>1</v>
      </c>
      <c r="R11" s="11">
        <v>3</v>
      </c>
      <c r="S11" s="11"/>
      <c r="T11" s="11">
        <v>0.75</v>
      </c>
      <c r="U11" s="11">
        <v>4</v>
      </c>
      <c r="V11" s="11"/>
      <c r="W11" s="11"/>
      <c r="X11" s="11"/>
      <c r="Y11" s="11"/>
    </row>
    <row r="12" spans="2:25" x14ac:dyDescent="0.2">
      <c r="C12" s="11">
        <v>5</v>
      </c>
      <c r="D12" s="11" t="s">
        <v>33</v>
      </c>
      <c r="E12" s="11" t="s">
        <v>34</v>
      </c>
      <c r="F12" s="11">
        <v>1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1</v>
      </c>
      <c r="M12" s="11">
        <v>0</v>
      </c>
      <c r="N12" s="11">
        <v>1</v>
      </c>
      <c r="O12" s="11">
        <v>1</v>
      </c>
      <c r="P12" s="11" t="s">
        <v>25</v>
      </c>
      <c r="Q12" s="11">
        <v>0.5</v>
      </c>
      <c r="R12" s="11">
        <v>2.5</v>
      </c>
      <c r="S12" s="11"/>
      <c r="T12" s="11">
        <v>0.625</v>
      </c>
      <c r="U12" s="11">
        <v>0</v>
      </c>
      <c r="V12" s="11"/>
      <c r="W12" s="11"/>
      <c r="X12" s="11"/>
      <c r="Y12" s="11"/>
    </row>
    <row r="13" spans="2:25" x14ac:dyDescent="0.2">
      <c r="C13" s="11">
        <v>6</v>
      </c>
      <c r="D13" s="11" t="s">
        <v>35</v>
      </c>
      <c r="E13" s="11" t="s">
        <v>34</v>
      </c>
      <c r="F13" s="11">
        <v>1</v>
      </c>
      <c r="G13" s="11">
        <v>1</v>
      </c>
      <c r="H13" s="11">
        <v>1</v>
      </c>
      <c r="I13" s="11">
        <v>0</v>
      </c>
      <c r="J13" s="11">
        <v>1</v>
      </c>
      <c r="K13" s="11">
        <v>1</v>
      </c>
      <c r="L13" s="11">
        <v>1</v>
      </c>
      <c r="M13" s="11">
        <v>0</v>
      </c>
      <c r="N13" s="11">
        <v>3</v>
      </c>
      <c r="O13" s="11">
        <v>6</v>
      </c>
      <c r="P13" s="11" t="s">
        <v>32</v>
      </c>
      <c r="Q13" s="11">
        <v>0</v>
      </c>
      <c r="R13" s="11">
        <v>2</v>
      </c>
      <c r="S13" s="11"/>
      <c r="T13" s="11">
        <v>0.5</v>
      </c>
      <c r="U13" s="11">
        <v>4</v>
      </c>
      <c r="V13" s="11"/>
      <c r="W13" s="11"/>
      <c r="X13" s="11"/>
      <c r="Y13" s="11"/>
    </row>
    <row r="14" spans="2:25" x14ac:dyDescent="0.2">
      <c r="C14" s="11">
        <v>7</v>
      </c>
      <c r="D14" s="11" t="s">
        <v>36</v>
      </c>
      <c r="E14" s="11" t="s">
        <v>34</v>
      </c>
      <c r="F14" s="11">
        <v>1</v>
      </c>
      <c r="G14" s="11">
        <v>0</v>
      </c>
      <c r="H14" s="11">
        <v>1</v>
      </c>
      <c r="I14" s="11">
        <v>0</v>
      </c>
      <c r="J14" s="11">
        <v>1</v>
      </c>
      <c r="K14" s="11">
        <v>1</v>
      </c>
      <c r="L14" s="11">
        <v>1</v>
      </c>
      <c r="M14" s="11">
        <v>0</v>
      </c>
      <c r="N14" s="11">
        <v>9</v>
      </c>
      <c r="O14" s="11">
        <v>2</v>
      </c>
      <c r="P14" s="11" t="s">
        <v>32</v>
      </c>
      <c r="Q14" s="11">
        <v>0.5</v>
      </c>
      <c r="R14" s="11">
        <v>2.5</v>
      </c>
      <c r="S14" s="11"/>
      <c r="T14" s="11">
        <v>0.625</v>
      </c>
      <c r="U14" s="11">
        <v>3</v>
      </c>
      <c r="V14" s="11"/>
      <c r="W14" s="11"/>
      <c r="X14" s="11"/>
      <c r="Y14" s="11"/>
    </row>
    <row r="15" spans="2:25" x14ac:dyDescent="0.2">
      <c r="C15" s="11">
        <v>8</v>
      </c>
      <c r="D15" s="11" t="s">
        <v>37</v>
      </c>
      <c r="E15" s="11" t="s">
        <v>30</v>
      </c>
      <c r="F15" s="11">
        <v>1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1</v>
      </c>
      <c r="M15" s="11">
        <v>0</v>
      </c>
      <c r="N15" s="11">
        <v>4</v>
      </c>
      <c r="O15" s="11">
        <v>3</v>
      </c>
      <c r="P15" s="11" t="s">
        <v>32</v>
      </c>
      <c r="Q15" s="11">
        <v>0.5</v>
      </c>
      <c r="R15" s="11">
        <v>2.5</v>
      </c>
      <c r="S15" s="11"/>
      <c r="T15" s="11">
        <v>0.625</v>
      </c>
      <c r="U15" s="11">
        <v>0</v>
      </c>
      <c r="V15" s="11"/>
      <c r="W15" s="11"/>
      <c r="X15" s="11"/>
      <c r="Y15" s="11"/>
    </row>
    <row r="16" spans="2:25" x14ac:dyDescent="0.2">
      <c r="C16" s="11">
        <v>9</v>
      </c>
      <c r="D16" s="11" t="s">
        <v>38</v>
      </c>
      <c r="E16" s="11" t="s">
        <v>23</v>
      </c>
      <c r="F16" s="11">
        <v>1</v>
      </c>
      <c r="G16" s="11">
        <v>1</v>
      </c>
      <c r="H16" s="11">
        <v>1</v>
      </c>
      <c r="I16" s="11">
        <v>1</v>
      </c>
      <c r="J16" s="11">
        <v>0</v>
      </c>
      <c r="K16" s="11">
        <v>0</v>
      </c>
      <c r="L16" s="11">
        <v>0</v>
      </c>
      <c r="M16" s="11">
        <v>0</v>
      </c>
      <c r="N16" s="11">
        <v>1</v>
      </c>
      <c r="O16" s="11">
        <v>1</v>
      </c>
      <c r="P16" s="11" t="s">
        <v>25</v>
      </c>
      <c r="Q16" s="11">
        <v>1</v>
      </c>
      <c r="R16" s="11">
        <v>2</v>
      </c>
      <c r="S16" s="11"/>
      <c r="T16" s="11">
        <v>0.5</v>
      </c>
      <c r="U16" s="11">
        <v>3</v>
      </c>
      <c r="V16" s="11"/>
      <c r="W16" s="11"/>
      <c r="X16" s="11"/>
      <c r="Y16" s="11"/>
    </row>
    <row r="17" spans="3:25" x14ac:dyDescent="0.2">
      <c r="C17" s="11">
        <v>10</v>
      </c>
      <c r="D17" s="11" t="s">
        <v>39</v>
      </c>
      <c r="E17" s="11" t="s">
        <v>30</v>
      </c>
      <c r="F17" s="11">
        <v>1</v>
      </c>
      <c r="G17" s="11">
        <v>0</v>
      </c>
      <c r="H17" s="11">
        <v>1</v>
      </c>
      <c r="I17" s="11">
        <v>0</v>
      </c>
      <c r="J17" s="11">
        <v>0</v>
      </c>
      <c r="K17" s="11">
        <v>0</v>
      </c>
      <c r="L17" s="11">
        <v>1</v>
      </c>
      <c r="M17" s="11">
        <v>0</v>
      </c>
      <c r="N17" s="11">
        <v>0</v>
      </c>
      <c r="O17" s="11">
        <v>1</v>
      </c>
      <c r="P17" s="11" t="s">
        <v>25</v>
      </c>
      <c r="Q17" s="11">
        <v>0</v>
      </c>
      <c r="R17" s="11">
        <v>2</v>
      </c>
      <c r="S17" s="11"/>
      <c r="T17" s="11">
        <v>0.5</v>
      </c>
      <c r="U17" s="11">
        <v>1</v>
      </c>
      <c r="V17" s="11"/>
      <c r="W17" s="11"/>
      <c r="X17" s="11"/>
      <c r="Y17" s="11"/>
    </row>
    <row r="18" spans="3:25" x14ac:dyDescent="0.2">
      <c r="C18" s="11">
        <v>11</v>
      </c>
      <c r="D18" s="11" t="s">
        <v>40</v>
      </c>
      <c r="E18" s="11" t="s">
        <v>34</v>
      </c>
      <c r="F18" s="11">
        <v>1</v>
      </c>
      <c r="G18" s="11">
        <v>1</v>
      </c>
      <c r="H18" s="11">
        <v>0</v>
      </c>
      <c r="I18" s="11">
        <v>0</v>
      </c>
      <c r="J18" s="11">
        <v>1</v>
      </c>
      <c r="K18" s="11">
        <v>1</v>
      </c>
      <c r="L18" s="11">
        <v>1</v>
      </c>
      <c r="M18" s="11">
        <v>0</v>
      </c>
      <c r="N18" s="11">
        <v>3</v>
      </c>
      <c r="O18" s="11">
        <v>1</v>
      </c>
      <c r="P18" s="11" t="s">
        <v>25</v>
      </c>
      <c r="Q18" s="11">
        <v>0</v>
      </c>
      <c r="R18" s="11">
        <v>2</v>
      </c>
      <c r="S18" s="11"/>
      <c r="T18" s="11">
        <v>0.5</v>
      </c>
      <c r="U18" s="11">
        <v>3</v>
      </c>
      <c r="V18" s="11"/>
      <c r="W18" s="11"/>
      <c r="X18" s="11"/>
      <c r="Y18" s="11"/>
    </row>
    <row r="19" spans="3:25" x14ac:dyDescent="0.2">
      <c r="C19" s="11">
        <v>12</v>
      </c>
      <c r="D19" s="11" t="s">
        <v>41</v>
      </c>
      <c r="E19" s="11" t="s">
        <v>23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>
        <v>1</v>
      </c>
      <c r="M19" s="11">
        <v>0</v>
      </c>
      <c r="N19" s="11">
        <v>0</v>
      </c>
      <c r="O19" s="11">
        <v>6</v>
      </c>
      <c r="P19" s="11" t="s">
        <v>42</v>
      </c>
      <c r="Q19" s="11">
        <v>0</v>
      </c>
      <c r="R19" s="11">
        <v>2</v>
      </c>
      <c r="S19" s="11"/>
      <c r="T19" s="11">
        <v>0.5</v>
      </c>
      <c r="U19" s="11">
        <v>5</v>
      </c>
      <c r="V19" s="11"/>
      <c r="W19" s="11"/>
      <c r="X19" s="11"/>
      <c r="Y19" s="11"/>
    </row>
    <row r="20" spans="3:25" x14ac:dyDescent="0.2">
      <c r="C20" s="11">
        <v>13</v>
      </c>
      <c r="D20" s="11" t="s">
        <v>43</v>
      </c>
      <c r="E20" s="11" t="s">
        <v>34</v>
      </c>
      <c r="F20" s="11">
        <v>1</v>
      </c>
      <c r="G20" s="11">
        <v>0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0</v>
      </c>
      <c r="N20" s="11">
        <v>5</v>
      </c>
      <c r="O20" s="11">
        <v>1</v>
      </c>
      <c r="P20" s="11" t="s">
        <v>25</v>
      </c>
      <c r="Q20" s="11">
        <v>0</v>
      </c>
      <c r="R20" s="11">
        <v>2</v>
      </c>
      <c r="S20" s="11"/>
      <c r="T20" s="11">
        <v>0.5</v>
      </c>
      <c r="U20" s="11">
        <v>4</v>
      </c>
      <c r="V20" s="11"/>
      <c r="W20" s="11"/>
      <c r="X20" s="11"/>
      <c r="Y20" s="11"/>
    </row>
    <row r="21" spans="3:25" x14ac:dyDescent="0.2">
      <c r="C21" s="11">
        <v>14</v>
      </c>
      <c r="D21" s="11" t="s">
        <v>44</v>
      </c>
      <c r="E21" s="11" t="s">
        <v>30</v>
      </c>
      <c r="F21" s="11">
        <v>1</v>
      </c>
      <c r="G21" s="11">
        <v>1</v>
      </c>
      <c r="H21" s="11">
        <v>0</v>
      </c>
      <c r="I21" s="11">
        <v>0</v>
      </c>
      <c r="J21" s="11">
        <v>1</v>
      </c>
      <c r="K21" s="11">
        <v>1</v>
      </c>
      <c r="L21" s="11">
        <v>1</v>
      </c>
      <c r="M21" s="11">
        <v>0</v>
      </c>
      <c r="N21" s="11">
        <v>1</v>
      </c>
      <c r="O21" s="11">
        <v>4</v>
      </c>
      <c r="P21" s="11" t="s">
        <v>45</v>
      </c>
      <c r="Q21" s="11">
        <v>0.5</v>
      </c>
      <c r="R21" s="11">
        <v>2.5</v>
      </c>
      <c r="S21" s="11"/>
      <c r="T21" s="11">
        <v>0.625</v>
      </c>
      <c r="U21" s="11">
        <v>3</v>
      </c>
      <c r="V21" s="11"/>
      <c r="W21" s="11"/>
      <c r="X21" s="11"/>
      <c r="Y21" s="11"/>
    </row>
    <row r="22" spans="3:25" x14ac:dyDescent="0.2">
      <c r="C22" s="11">
        <v>15</v>
      </c>
      <c r="D22" s="11" t="s">
        <v>46</v>
      </c>
      <c r="E22" s="11" t="s">
        <v>30</v>
      </c>
      <c r="F22" s="11">
        <v>1</v>
      </c>
      <c r="G22" s="11">
        <v>0</v>
      </c>
      <c r="H22" s="11">
        <v>1</v>
      </c>
      <c r="I22" s="11">
        <v>1</v>
      </c>
      <c r="J22" s="11">
        <v>1</v>
      </c>
      <c r="K22" s="11">
        <v>1</v>
      </c>
      <c r="L22" s="11">
        <v>1</v>
      </c>
      <c r="M22" s="11">
        <v>0</v>
      </c>
      <c r="N22" s="11">
        <v>9</v>
      </c>
      <c r="O22" s="11">
        <v>1</v>
      </c>
      <c r="P22" s="11" t="s">
        <v>25</v>
      </c>
      <c r="Q22" s="11">
        <v>0.5</v>
      </c>
      <c r="R22" s="11">
        <v>2.5</v>
      </c>
      <c r="S22" s="11"/>
      <c r="T22" s="11">
        <v>0.625</v>
      </c>
      <c r="U22" s="11">
        <v>4</v>
      </c>
      <c r="V22" s="11"/>
      <c r="W22" s="11"/>
      <c r="X22" s="11"/>
      <c r="Y22" s="11"/>
    </row>
    <row r="23" spans="3:25" x14ac:dyDescent="0.2">
      <c r="C23" s="11">
        <v>16</v>
      </c>
      <c r="D23" s="11" t="s">
        <v>47</v>
      </c>
      <c r="E23" s="11" t="s">
        <v>23</v>
      </c>
      <c r="F23" s="11">
        <v>1</v>
      </c>
      <c r="G23" s="11">
        <v>0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0</v>
      </c>
      <c r="N23" s="11">
        <v>0</v>
      </c>
      <c r="O23" s="11">
        <v>1</v>
      </c>
      <c r="P23" s="11" t="s">
        <v>25</v>
      </c>
      <c r="Q23" s="11">
        <v>0.5</v>
      </c>
      <c r="R23" s="11">
        <v>2.5</v>
      </c>
      <c r="S23" s="11"/>
      <c r="T23" s="11">
        <v>0.625</v>
      </c>
      <c r="U23" s="11">
        <v>4</v>
      </c>
      <c r="V23" s="11"/>
      <c r="W23" s="11"/>
      <c r="X23" s="11"/>
      <c r="Y23" s="11"/>
    </row>
    <row r="24" spans="3:25" x14ac:dyDescent="0.2">
      <c r="C24" s="11">
        <v>17</v>
      </c>
      <c r="D24" s="11" t="s">
        <v>48</v>
      </c>
      <c r="E24" s="11" t="s">
        <v>30</v>
      </c>
      <c r="F24" s="11">
        <v>1</v>
      </c>
      <c r="G24" s="11">
        <v>0</v>
      </c>
      <c r="H24" s="11">
        <v>1</v>
      </c>
      <c r="I24" s="11">
        <v>0</v>
      </c>
      <c r="J24" s="11">
        <v>1</v>
      </c>
      <c r="K24" s="11">
        <v>1</v>
      </c>
      <c r="L24" s="11">
        <v>0</v>
      </c>
      <c r="M24" s="11">
        <v>0</v>
      </c>
      <c r="N24" s="11">
        <v>6</v>
      </c>
      <c r="O24" s="11">
        <v>5</v>
      </c>
      <c r="P24" s="11" t="s">
        <v>49</v>
      </c>
      <c r="Q24" s="11">
        <v>0.5</v>
      </c>
      <c r="R24" s="11">
        <v>1.5</v>
      </c>
      <c r="S24" s="11"/>
      <c r="T24" s="11">
        <v>0.375</v>
      </c>
      <c r="U24" s="11">
        <v>3</v>
      </c>
      <c r="V24" s="11"/>
      <c r="W24" s="11"/>
      <c r="X24" s="11"/>
      <c r="Y24" s="11"/>
    </row>
    <row r="25" spans="3:25" x14ac:dyDescent="0.2">
      <c r="C25" s="11">
        <v>18</v>
      </c>
      <c r="D25" s="11" t="s">
        <v>50</v>
      </c>
      <c r="E25" s="11" t="s">
        <v>34</v>
      </c>
      <c r="F25" s="11">
        <v>1</v>
      </c>
      <c r="G25" s="11">
        <v>1</v>
      </c>
      <c r="H25" s="11">
        <v>0</v>
      </c>
      <c r="I25" s="11">
        <v>0</v>
      </c>
      <c r="J25" s="11">
        <v>1</v>
      </c>
      <c r="K25" s="11">
        <v>0</v>
      </c>
      <c r="L25" s="11">
        <v>1</v>
      </c>
      <c r="M25" s="11">
        <v>1</v>
      </c>
      <c r="N25" s="11">
        <v>700</v>
      </c>
      <c r="O25" s="11">
        <v>3</v>
      </c>
      <c r="P25" s="11" t="s">
        <v>51</v>
      </c>
      <c r="Q25" s="11">
        <v>0.5</v>
      </c>
      <c r="R25" s="11">
        <v>3.5</v>
      </c>
      <c r="S25" s="11"/>
      <c r="T25" s="11">
        <v>0.875</v>
      </c>
      <c r="U25" s="11">
        <v>2</v>
      </c>
      <c r="V25" s="11"/>
      <c r="W25" s="11"/>
      <c r="X25" s="11"/>
      <c r="Y25" s="11"/>
    </row>
    <row r="26" spans="3:25" x14ac:dyDescent="0.2">
      <c r="C26" s="11">
        <v>19</v>
      </c>
      <c r="D26" s="11" t="s">
        <v>52</v>
      </c>
      <c r="E26" s="11" t="s">
        <v>23</v>
      </c>
      <c r="F26" s="11">
        <v>1</v>
      </c>
      <c r="G26" s="11">
        <v>0</v>
      </c>
      <c r="H26" s="11">
        <v>0</v>
      </c>
      <c r="I26" s="11">
        <v>0</v>
      </c>
      <c r="J26" s="11">
        <v>1</v>
      </c>
      <c r="K26" s="11">
        <v>1</v>
      </c>
      <c r="L26" s="11">
        <v>0</v>
      </c>
      <c r="M26" s="11">
        <v>0</v>
      </c>
      <c r="N26" s="11">
        <v>8</v>
      </c>
      <c r="O26" s="11">
        <v>1</v>
      </c>
      <c r="P26" s="11" t="s">
        <v>25</v>
      </c>
      <c r="Q26" s="11">
        <v>0.5</v>
      </c>
      <c r="R26" s="11">
        <v>1.5</v>
      </c>
      <c r="S26" s="11"/>
      <c r="T26" s="11">
        <v>0.375</v>
      </c>
      <c r="U26" s="11">
        <v>2</v>
      </c>
      <c r="V26" s="11"/>
      <c r="W26" s="11"/>
      <c r="X26" s="11"/>
      <c r="Y26" s="11"/>
    </row>
    <row r="27" spans="3:25" x14ac:dyDescent="0.2">
      <c r="C27" s="11">
        <v>20</v>
      </c>
      <c r="D27" s="11" t="s">
        <v>53</v>
      </c>
      <c r="E27" s="11" t="s">
        <v>34</v>
      </c>
      <c r="F27" s="11">
        <v>1</v>
      </c>
      <c r="G27" s="11">
        <v>1</v>
      </c>
      <c r="H27" s="11">
        <v>0</v>
      </c>
      <c r="I27" s="11">
        <v>0</v>
      </c>
      <c r="J27" s="11">
        <v>0</v>
      </c>
      <c r="K27" s="11">
        <v>0</v>
      </c>
      <c r="L27" s="11">
        <v>1</v>
      </c>
      <c r="M27" s="11">
        <v>0</v>
      </c>
      <c r="N27" s="11">
        <v>29</v>
      </c>
      <c r="O27" s="11">
        <v>2</v>
      </c>
      <c r="P27" s="11" t="s">
        <v>32</v>
      </c>
      <c r="Q27" s="11">
        <v>0.5</v>
      </c>
      <c r="R27" s="11">
        <v>2.5</v>
      </c>
      <c r="S27" s="11"/>
      <c r="T27" s="11">
        <v>0.625</v>
      </c>
      <c r="U27" s="11">
        <v>1</v>
      </c>
      <c r="V27" s="11"/>
      <c r="W27" s="11"/>
      <c r="X27" s="11"/>
      <c r="Y27" s="11"/>
    </row>
    <row r="28" spans="3:25" x14ac:dyDescent="0.2">
      <c r="C28" s="11">
        <v>21</v>
      </c>
      <c r="D28" s="11" t="s">
        <v>54</v>
      </c>
      <c r="E28" s="11" t="s">
        <v>30</v>
      </c>
      <c r="F28" s="11">
        <v>1</v>
      </c>
      <c r="G28" s="11">
        <v>1</v>
      </c>
      <c r="H28" s="11">
        <v>0</v>
      </c>
      <c r="I28" s="11">
        <v>0</v>
      </c>
      <c r="J28" s="11">
        <v>1</v>
      </c>
      <c r="K28" s="11">
        <v>0</v>
      </c>
      <c r="L28" s="11">
        <v>1</v>
      </c>
      <c r="M28" s="11">
        <v>0</v>
      </c>
      <c r="N28" s="11">
        <v>7</v>
      </c>
      <c r="O28" s="11">
        <v>3</v>
      </c>
      <c r="P28" s="11" t="s">
        <v>55</v>
      </c>
      <c r="Q28" s="11">
        <v>0.5</v>
      </c>
      <c r="R28" s="11">
        <v>2.5</v>
      </c>
      <c r="S28" s="11"/>
      <c r="T28" s="11">
        <v>0.625</v>
      </c>
      <c r="U28" s="11">
        <v>2</v>
      </c>
      <c r="V28" s="11"/>
      <c r="W28" s="11"/>
      <c r="X28" s="11"/>
      <c r="Y28" s="11"/>
    </row>
    <row r="29" spans="3:25" x14ac:dyDescent="0.2">
      <c r="C29" s="11">
        <v>22</v>
      </c>
      <c r="D29" s="11" t="s">
        <v>56</v>
      </c>
      <c r="E29" s="11" t="s">
        <v>23</v>
      </c>
      <c r="F29" s="11">
        <v>1</v>
      </c>
      <c r="G29" s="11">
        <v>0</v>
      </c>
      <c r="H29" s="11">
        <v>1</v>
      </c>
      <c r="I29" s="11">
        <v>1</v>
      </c>
      <c r="J29" s="11">
        <v>0</v>
      </c>
      <c r="K29" s="11">
        <v>0</v>
      </c>
      <c r="L29" s="11">
        <v>1</v>
      </c>
      <c r="M29" s="11">
        <v>0</v>
      </c>
      <c r="N29" s="11">
        <v>8</v>
      </c>
      <c r="O29" s="11">
        <v>4</v>
      </c>
      <c r="P29" s="11" t="s">
        <v>57</v>
      </c>
      <c r="Q29" s="11">
        <v>0.5</v>
      </c>
      <c r="R29" s="11">
        <v>2.5</v>
      </c>
      <c r="S29" s="11"/>
      <c r="T29" s="11">
        <v>0.625</v>
      </c>
      <c r="U29" s="11">
        <v>2</v>
      </c>
      <c r="V29" s="11"/>
      <c r="W29" s="11"/>
      <c r="X29" s="11"/>
      <c r="Y29" s="11"/>
    </row>
    <row r="30" spans="3:25" x14ac:dyDescent="0.2">
      <c r="C30" s="11">
        <v>23</v>
      </c>
      <c r="D30" s="11" t="s">
        <v>58</v>
      </c>
      <c r="E30" s="11" t="s">
        <v>30</v>
      </c>
      <c r="F30" s="11">
        <v>1</v>
      </c>
      <c r="G30" s="11">
        <v>0</v>
      </c>
      <c r="H30" s="11">
        <v>1</v>
      </c>
      <c r="I30" s="11">
        <v>1</v>
      </c>
      <c r="J30" s="11">
        <v>1</v>
      </c>
      <c r="K30" s="11">
        <v>1</v>
      </c>
      <c r="L30" s="11">
        <v>0</v>
      </c>
      <c r="M30" s="11">
        <v>0</v>
      </c>
      <c r="N30" s="11">
        <v>3</v>
      </c>
      <c r="O30" s="11">
        <v>3</v>
      </c>
      <c r="P30" s="11" t="s">
        <v>59</v>
      </c>
      <c r="Q30" s="11">
        <v>1</v>
      </c>
      <c r="R30" s="11">
        <v>2</v>
      </c>
      <c r="S30" s="11"/>
      <c r="T30" s="11">
        <v>0.5</v>
      </c>
      <c r="U30" s="11">
        <v>4</v>
      </c>
      <c r="V30" s="11"/>
      <c r="W30" s="11"/>
      <c r="X30" s="11"/>
      <c r="Y30" s="11"/>
    </row>
    <row r="31" spans="3:25" x14ac:dyDescent="0.2">
      <c r="C31" s="11">
        <v>24</v>
      </c>
      <c r="D31" s="11" t="s">
        <v>60</v>
      </c>
      <c r="E31" s="11" t="s">
        <v>34</v>
      </c>
      <c r="F31" s="11">
        <v>1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1</v>
      </c>
      <c r="M31" s="11">
        <v>1</v>
      </c>
      <c r="N31" s="11">
        <v>4</v>
      </c>
      <c r="O31" s="11">
        <v>1</v>
      </c>
      <c r="P31" s="11" t="s">
        <v>25</v>
      </c>
      <c r="Q31" s="11">
        <v>0.5</v>
      </c>
      <c r="R31" s="11">
        <v>3.5</v>
      </c>
      <c r="S31" s="11"/>
      <c r="T31" s="11">
        <v>0.875</v>
      </c>
      <c r="U31" s="11">
        <v>0</v>
      </c>
      <c r="V31" s="11"/>
      <c r="W31" s="11"/>
      <c r="X31" s="11"/>
      <c r="Y31" s="11"/>
    </row>
    <row r="32" spans="3:25" x14ac:dyDescent="0.2">
      <c r="C32" s="11">
        <v>25</v>
      </c>
      <c r="D32" s="11" t="s">
        <v>61</v>
      </c>
      <c r="E32" s="11" t="s">
        <v>23</v>
      </c>
      <c r="F32" s="11">
        <v>1</v>
      </c>
      <c r="G32" s="11">
        <v>0</v>
      </c>
      <c r="H32" s="11">
        <v>1</v>
      </c>
      <c r="I32" s="11">
        <v>0</v>
      </c>
      <c r="J32" s="11">
        <v>1</v>
      </c>
      <c r="K32" s="11">
        <v>1</v>
      </c>
      <c r="L32" s="11">
        <v>1</v>
      </c>
      <c r="M32" s="11">
        <v>0</v>
      </c>
      <c r="N32" s="11">
        <v>6</v>
      </c>
      <c r="O32" s="11">
        <v>2</v>
      </c>
      <c r="P32" s="11" t="s">
        <v>62</v>
      </c>
      <c r="Q32" s="11">
        <v>0</v>
      </c>
      <c r="R32" s="11">
        <v>2</v>
      </c>
      <c r="S32" s="11"/>
      <c r="T32" s="11">
        <v>0.5</v>
      </c>
      <c r="U32" s="11">
        <v>3</v>
      </c>
      <c r="V32" s="11"/>
      <c r="W32" s="11"/>
      <c r="X32" s="11"/>
      <c r="Y32" s="11"/>
    </row>
    <row r="33" spans="3:25" x14ac:dyDescent="0.2">
      <c r="C33" s="11">
        <v>26</v>
      </c>
      <c r="D33" s="11" t="s">
        <v>63</v>
      </c>
      <c r="E33" s="11" t="s">
        <v>34</v>
      </c>
      <c r="F33" s="11">
        <v>1</v>
      </c>
      <c r="G33" s="11">
        <v>0</v>
      </c>
      <c r="H33" s="11">
        <v>1</v>
      </c>
      <c r="I33" s="11">
        <v>1</v>
      </c>
      <c r="J33" s="11">
        <v>0</v>
      </c>
      <c r="K33" s="11">
        <v>0</v>
      </c>
      <c r="L33" s="11">
        <v>1</v>
      </c>
      <c r="M33" s="11">
        <v>0</v>
      </c>
      <c r="N33" s="11">
        <v>2</v>
      </c>
      <c r="O33" s="11">
        <v>1</v>
      </c>
      <c r="P33" s="11" t="s">
        <v>25</v>
      </c>
      <c r="Q33" s="11">
        <v>1</v>
      </c>
      <c r="R33" s="11">
        <v>3</v>
      </c>
      <c r="S33" s="11"/>
      <c r="T33" s="11">
        <v>0.75</v>
      </c>
      <c r="U33" s="11">
        <v>2</v>
      </c>
      <c r="V33" s="11"/>
      <c r="W33" s="11"/>
      <c r="X33" s="11"/>
      <c r="Y33" s="11"/>
    </row>
    <row r="34" spans="3:25" x14ac:dyDescent="0.2">
      <c r="C34" s="11">
        <v>27</v>
      </c>
      <c r="D34" s="11" t="s">
        <v>64</v>
      </c>
      <c r="E34" s="11" t="s">
        <v>30</v>
      </c>
      <c r="F34" s="11">
        <v>1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1</v>
      </c>
      <c r="M34" s="11">
        <v>0</v>
      </c>
      <c r="N34" s="11">
        <v>2</v>
      </c>
      <c r="O34" s="11">
        <v>1</v>
      </c>
      <c r="P34" s="11" t="s">
        <v>25</v>
      </c>
      <c r="Q34" s="11">
        <v>0.5</v>
      </c>
      <c r="R34" s="11">
        <v>2.5</v>
      </c>
      <c r="S34" s="11"/>
      <c r="T34" s="11">
        <v>0.625</v>
      </c>
      <c r="U34" s="11">
        <v>0</v>
      </c>
      <c r="V34" s="11"/>
      <c r="W34" s="11"/>
      <c r="X34" s="11"/>
      <c r="Y34" s="11"/>
    </row>
    <row r="35" spans="3:25" x14ac:dyDescent="0.2">
      <c r="C35" s="11">
        <v>28</v>
      </c>
      <c r="D35" s="11" t="s">
        <v>65</v>
      </c>
      <c r="E35" s="11" t="s">
        <v>23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0</v>
      </c>
      <c r="L35" s="11">
        <v>1</v>
      </c>
      <c r="M35" s="11">
        <v>0</v>
      </c>
      <c r="N35" s="11">
        <v>2</v>
      </c>
      <c r="O35" s="11">
        <v>1</v>
      </c>
      <c r="P35" s="11" t="s">
        <v>25</v>
      </c>
      <c r="Q35" s="11">
        <v>0</v>
      </c>
      <c r="R35" s="11">
        <v>2</v>
      </c>
      <c r="S35" s="11"/>
      <c r="T35" s="11">
        <v>0.5</v>
      </c>
      <c r="U35" s="11">
        <v>4</v>
      </c>
      <c r="V35" s="11"/>
      <c r="W35" s="11"/>
      <c r="X35" s="11"/>
      <c r="Y35" s="11"/>
    </row>
    <row r="36" spans="3:25" x14ac:dyDescent="0.2">
      <c r="C36" s="11">
        <v>29</v>
      </c>
      <c r="D36" s="11" t="s">
        <v>66</v>
      </c>
      <c r="E36" s="11" t="s">
        <v>30</v>
      </c>
      <c r="F36" s="11">
        <v>1</v>
      </c>
      <c r="G36" s="11">
        <v>1</v>
      </c>
      <c r="H36" s="11">
        <v>1</v>
      </c>
      <c r="I36" s="11">
        <v>0</v>
      </c>
      <c r="J36" s="11">
        <v>0</v>
      </c>
      <c r="K36" s="11">
        <v>0</v>
      </c>
      <c r="L36" s="11">
        <v>1</v>
      </c>
      <c r="M36" s="11">
        <v>0</v>
      </c>
      <c r="N36" s="11">
        <v>6</v>
      </c>
      <c r="O36" s="11">
        <v>2</v>
      </c>
      <c r="P36" s="11" t="s">
        <v>67</v>
      </c>
      <c r="Q36" s="11">
        <v>1</v>
      </c>
      <c r="R36" s="11">
        <v>3</v>
      </c>
      <c r="S36" s="11"/>
      <c r="T36" s="11">
        <v>0.75</v>
      </c>
      <c r="U36" s="11">
        <v>2</v>
      </c>
      <c r="V36" s="11"/>
      <c r="W36" s="11"/>
      <c r="X36" s="11"/>
      <c r="Y36" s="11"/>
    </row>
    <row r="37" spans="3:25" x14ac:dyDescent="0.2">
      <c r="C37" s="11">
        <v>30</v>
      </c>
      <c r="D37" s="11" t="s">
        <v>68</v>
      </c>
      <c r="E37" s="11" t="s">
        <v>23</v>
      </c>
      <c r="F37" s="11">
        <v>1</v>
      </c>
      <c r="G37" s="11">
        <v>1</v>
      </c>
      <c r="H37" s="11">
        <v>1</v>
      </c>
      <c r="I37" s="11">
        <v>0</v>
      </c>
      <c r="J37" s="11">
        <v>1</v>
      </c>
      <c r="K37" s="11">
        <v>1</v>
      </c>
      <c r="L37" s="11">
        <v>1</v>
      </c>
      <c r="M37" s="11">
        <v>0</v>
      </c>
      <c r="N37" s="11">
        <v>1</v>
      </c>
      <c r="O37" s="11">
        <v>1</v>
      </c>
      <c r="P37" s="11" t="s">
        <v>69</v>
      </c>
      <c r="Q37" s="11">
        <v>0</v>
      </c>
      <c r="R37" s="11">
        <v>2</v>
      </c>
      <c r="S37" s="11"/>
      <c r="T37" s="11">
        <v>0.5</v>
      </c>
      <c r="U37" s="11">
        <v>4</v>
      </c>
      <c r="V37" s="11"/>
      <c r="W37" s="11"/>
      <c r="X37" s="11"/>
      <c r="Y37" s="11"/>
    </row>
    <row r="38" spans="3:25" x14ac:dyDescent="0.2">
      <c r="C38" s="11">
        <v>31</v>
      </c>
      <c r="D38" s="11" t="s">
        <v>75</v>
      </c>
      <c r="E38" s="11" t="s">
        <v>23</v>
      </c>
      <c r="F38" s="11">
        <v>1</v>
      </c>
      <c r="G38" s="11">
        <v>1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1</v>
      </c>
      <c r="P38" s="11" t="s">
        <v>25</v>
      </c>
      <c r="Q38" s="11">
        <v>0</v>
      </c>
      <c r="R38" s="11">
        <v>1</v>
      </c>
      <c r="S38" s="11"/>
      <c r="T38" s="11">
        <v>0.25</v>
      </c>
      <c r="U38" s="11">
        <v>1</v>
      </c>
      <c r="V38" s="11"/>
      <c r="W38" s="11"/>
      <c r="X38" s="11"/>
      <c r="Y38" s="11"/>
    </row>
    <row r="39" spans="3:25" x14ac:dyDescent="0.2">
      <c r="C39" s="11">
        <v>32</v>
      </c>
      <c r="D39" s="11" t="s">
        <v>76</v>
      </c>
      <c r="E39" s="11" t="s">
        <v>34</v>
      </c>
      <c r="F39" s="11">
        <v>1</v>
      </c>
      <c r="G39" s="11">
        <v>1</v>
      </c>
      <c r="H39" s="11">
        <v>1</v>
      </c>
      <c r="I39" s="11">
        <v>0</v>
      </c>
      <c r="J39" s="11">
        <v>0</v>
      </c>
      <c r="K39" s="11">
        <v>0</v>
      </c>
      <c r="L39" s="11">
        <v>1</v>
      </c>
      <c r="M39" s="11">
        <v>1</v>
      </c>
      <c r="N39" s="11">
        <v>0</v>
      </c>
      <c r="O39" s="11">
        <v>1</v>
      </c>
      <c r="P39" s="11" t="s">
        <v>25</v>
      </c>
      <c r="Q39" s="11">
        <v>0.5</v>
      </c>
      <c r="R39" s="11">
        <v>3.5</v>
      </c>
      <c r="S39" s="11"/>
      <c r="T39" s="11">
        <v>0.875</v>
      </c>
      <c r="U39" s="11">
        <v>2</v>
      </c>
      <c r="V39" s="11"/>
      <c r="W39" s="11"/>
      <c r="X39" s="11"/>
      <c r="Y39" s="11"/>
    </row>
    <row r="40" spans="3:25" x14ac:dyDescent="0.2">
      <c r="C40" s="11">
        <v>33</v>
      </c>
      <c r="D40" s="11" t="s">
        <v>77</v>
      </c>
      <c r="E40" s="11" t="s">
        <v>30</v>
      </c>
      <c r="F40" s="11">
        <v>1</v>
      </c>
      <c r="G40" s="11">
        <v>1</v>
      </c>
      <c r="H40" s="11">
        <v>0</v>
      </c>
      <c r="I40" s="11">
        <v>0</v>
      </c>
      <c r="J40" s="11">
        <v>1</v>
      </c>
      <c r="K40" s="11">
        <v>1</v>
      </c>
      <c r="L40" s="11">
        <v>1</v>
      </c>
      <c r="M40" s="11">
        <v>0</v>
      </c>
      <c r="N40" s="11">
        <v>1</v>
      </c>
      <c r="O40" s="11">
        <v>4</v>
      </c>
      <c r="P40" s="11" t="s">
        <v>78</v>
      </c>
      <c r="Q40" s="11">
        <v>0.5</v>
      </c>
      <c r="R40" s="11">
        <v>2.5</v>
      </c>
      <c r="S40" s="11"/>
      <c r="T40" s="11">
        <v>0.625</v>
      </c>
      <c r="U40" s="11">
        <v>3</v>
      </c>
      <c r="V40" s="11"/>
      <c r="W40" s="11"/>
      <c r="X40" s="11"/>
      <c r="Y40" s="11"/>
    </row>
    <row r="41" spans="3:25" x14ac:dyDescent="0.2">
      <c r="C41" s="11">
        <v>34</v>
      </c>
      <c r="D41" s="11" t="s">
        <v>79</v>
      </c>
      <c r="E41" s="11" t="s">
        <v>23</v>
      </c>
      <c r="F41" s="11">
        <v>1</v>
      </c>
      <c r="G41" s="11">
        <v>2</v>
      </c>
      <c r="H41" s="11">
        <v>0</v>
      </c>
      <c r="I41" s="11">
        <v>0</v>
      </c>
      <c r="J41" s="11">
        <v>1</v>
      </c>
      <c r="K41" s="11">
        <v>1</v>
      </c>
      <c r="L41" s="11">
        <v>1</v>
      </c>
      <c r="M41" s="11">
        <v>1</v>
      </c>
      <c r="N41" s="11">
        <v>0</v>
      </c>
      <c r="O41" s="11">
        <v>1</v>
      </c>
      <c r="P41" s="11" t="s">
        <v>25</v>
      </c>
      <c r="Q41" s="11">
        <v>0.5</v>
      </c>
      <c r="R41" s="11">
        <v>3.5</v>
      </c>
      <c r="S41" s="11"/>
      <c r="T41" s="11">
        <v>0.875</v>
      </c>
      <c r="U41" s="11">
        <v>4</v>
      </c>
      <c r="V41" s="11"/>
      <c r="W41" s="11"/>
      <c r="X41" s="11"/>
      <c r="Y41" s="11"/>
    </row>
    <row r="42" spans="3:25" x14ac:dyDescent="0.2">
      <c r="C42" s="11">
        <v>35</v>
      </c>
      <c r="D42" s="11" t="s">
        <v>80</v>
      </c>
      <c r="E42" s="11" t="s">
        <v>30</v>
      </c>
      <c r="F42" s="11">
        <v>1</v>
      </c>
      <c r="G42" s="11">
        <v>1</v>
      </c>
      <c r="H42" s="11">
        <v>0</v>
      </c>
      <c r="I42" s="11">
        <v>0</v>
      </c>
      <c r="J42" s="11">
        <v>1</v>
      </c>
      <c r="K42" s="11">
        <v>1</v>
      </c>
      <c r="L42" s="11">
        <v>0</v>
      </c>
      <c r="M42" s="11">
        <v>0</v>
      </c>
      <c r="N42" s="11">
        <v>0</v>
      </c>
      <c r="O42" s="11">
        <v>1</v>
      </c>
      <c r="P42" s="11" t="s">
        <v>81</v>
      </c>
      <c r="Q42" s="11">
        <v>1</v>
      </c>
      <c r="R42" s="11">
        <v>2</v>
      </c>
      <c r="S42" s="11"/>
      <c r="T42" s="11">
        <v>0.5</v>
      </c>
      <c r="U42" s="11">
        <v>3</v>
      </c>
      <c r="V42" s="11"/>
      <c r="W42" s="11"/>
      <c r="X42" s="11"/>
      <c r="Y42" s="11"/>
    </row>
    <row r="43" spans="3:25" x14ac:dyDescent="0.2">
      <c r="C43" s="11">
        <v>36</v>
      </c>
      <c r="D43" s="11" t="s">
        <v>82</v>
      </c>
      <c r="E43" s="11" t="s">
        <v>34</v>
      </c>
      <c r="F43" s="11">
        <v>1</v>
      </c>
      <c r="G43" s="11">
        <v>2</v>
      </c>
      <c r="H43" s="11">
        <v>1</v>
      </c>
      <c r="I43" s="11">
        <v>0</v>
      </c>
      <c r="J43" s="11">
        <v>1</v>
      </c>
      <c r="K43" s="11">
        <v>1</v>
      </c>
      <c r="L43" s="11">
        <v>0</v>
      </c>
      <c r="M43" s="11">
        <v>0</v>
      </c>
      <c r="N43" s="11">
        <v>1</v>
      </c>
      <c r="O43" s="11">
        <v>5</v>
      </c>
      <c r="P43" s="11" t="s">
        <v>83</v>
      </c>
      <c r="Q43" s="11">
        <v>0</v>
      </c>
      <c r="R43" s="11">
        <v>1</v>
      </c>
      <c r="S43" s="11"/>
      <c r="T43" s="11">
        <v>0.25</v>
      </c>
      <c r="U43" s="11">
        <v>5</v>
      </c>
      <c r="V43" s="11"/>
      <c r="W43" s="11"/>
      <c r="X43" s="11"/>
      <c r="Y43" s="11"/>
    </row>
    <row r="44" spans="3:25" x14ac:dyDescent="0.2">
      <c r="C44" s="11">
        <v>37</v>
      </c>
      <c r="D44" s="11" t="s">
        <v>84</v>
      </c>
      <c r="E44" s="11" t="s">
        <v>23</v>
      </c>
      <c r="F44" s="11">
        <v>1</v>
      </c>
      <c r="G44" s="11">
        <v>2</v>
      </c>
      <c r="H44" s="11">
        <v>0</v>
      </c>
      <c r="I44" s="11">
        <v>0</v>
      </c>
      <c r="J44" s="11">
        <v>1</v>
      </c>
      <c r="K44" s="11">
        <v>1</v>
      </c>
      <c r="L44" s="11">
        <v>1</v>
      </c>
      <c r="M44" s="11">
        <v>0</v>
      </c>
      <c r="N44" s="11">
        <v>0</v>
      </c>
      <c r="O44" s="11">
        <v>1</v>
      </c>
      <c r="P44" s="11" t="s">
        <v>25</v>
      </c>
      <c r="Q44" s="11">
        <v>0.5</v>
      </c>
      <c r="R44" s="11">
        <v>2.5</v>
      </c>
      <c r="S44" s="11"/>
      <c r="T44" s="11">
        <v>0.625</v>
      </c>
      <c r="U44" s="11">
        <v>4</v>
      </c>
      <c r="V44" s="11"/>
      <c r="W44" s="11"/>
      <c r="X44" s="11"/>
      <c r="Y44" s="11"/>
    </row>
    <row r="45" spans="3:25" x14ac:dyDescent="0.2">
      <c r="C45" s="11">
        <v>38</v>
      </c>
      <c r="D45" s="11" t="s">
        <v>85</v>
      </c>
      <c r="E45" s="11" t="s">
        <v>34</v>
      </c>
      <c r="F45" s="11">
        <v>1</v>
      </c>
      <c r="G45" s="11">
        <v>1</v>
      </c>
      <c r="H45" s="11">
        <v>1</v>
      </c>
      <c r="I45" s="11">
        <v>1</v>
      </c>
      <c r="J45" s="11">
        <v>1</v>
      </c>
      <c r="K45" s="11">
        <v>1</v>
      </c>
      <c r="L45" s="11">
        <v>0</v>
      </c>
      <c r="M45" s="11">
        <v>0</v>
      </c>
      <c r="N45" s="11">
        <v>2</v>
      </c>
      <c r="O45" s="11">
        <v>1</v>
      </c>
      <c r="P45" s="11" t="s">
        <v>86</v>
      </c>
      <c r="Q45" s="11">
        <v>0</v>
      </c>
      <c r="R45" s="11">
        <v>1</v>
      </c>
      <c r="S45" s="11"/>
      <c r="T45" s="11">
        <v>0.25</v>
      </c>
      <c r="U45" s="11">
        <v>5</v>
      </c>
      <c r="V45" s="11"/>
      <c r="W45" s="11"/>
      <c r="X45" s="11"/>
      <c r="Y45" s="11"/>
    </row>
    <row r="46" spans="3:25" x14ac:dyDescent="0.2">
      <c r="C46" s="11">
        <v>39</v>
      </c>
      <c r="D46" s="11" t="s">
        <v>87</v>
      </c>
      <c r="E46" s="11" t="s">
        <v>30</v>
      </c>
      <c r="F46" s="11">
        <v>1</v>
      </c>
      <c r="G46" s="11">
        <v>1</v>
      </c>
      <c r="H46" s="11">
        <v>0</v>
      </c>
      <c r="I46" s="11">
        <v>0</v>
      </c>
      <c r="J46" s="11">
        <v>1</v>
      </c>
      <c r="K46" s="11">
        <v>1</v>
      </c>
      <c r="L46" s="11">
        <v>0</v>
      </c>
      <c r="M46" s="11">
        <v>0</v>
      </c>
      <c r="N46" s="11">
        <v>1</v>
      </c>
      <c r="O46" s="11">
        <v>3</v>
      </c>
      <c r="P46" s="11" t="s">
        <v>88</v>
      </c>
      <c r="Q46" s="11">
        <v>0.5</v>
      </c>
      <c r="R46" s="11">
        <v>1.5</v>
      </c>
      <c r="S46" s="11"/>
      <c r="T46" s="11">
        <v>0.375</v>
      </c>
      <c r="U46" s="11">
        <v>3</v>
      </c>
      <c r="V46" s="11"/>
      <c r="W46" s="11"/>
      <c r="X46" s="11"/>
      <c r="Y46" s="11"/>
    </row>
    <row r="47" spans="3:25" x14ac:dyDescent="0.2">
      <c r="C47" s="11">
        <v>40</v>
      </c>
      <c r="D47" s="11" t="s">
        <v>89</v>
      </c>
      <c r="E47" s="11" t="s">
        <v>23</v>
      </c>
      <c r="F47" s="11">
        <v>1</v>
      </c>
      <c r="G47" s="11">
        <v>1</v>
      </c>
      <c r="H47" s="11">
        <v>1</v>
      </c>
      <c r="I47" s="11">
        <v>0</v>
      </c>
      <c r="J47" s="11">
        <v>1</v>
      </c>
      <c r="K47" s="11">
        <v>1</v>
      </c>
      <c r="L47" s="11">
        <v>1</v>
      </c>
      <c r="M47" s="11">
        <v>0</v>
      </c>
      <c r="N47" s="11">
        <v>9</v>
      </c>
      <c r="O47" s="11">
        <v>1</v>
      </c>
      <c r="P47" s="11" t="s">
        <v>25</v>
      </c>
      <c r="Q47" s="11">
        <v>0</v>
      </c>
      <c r="R47" s="11">
        <v>2</v>
      </c>
      <c r="S47" s="11"/>
      <c r="T47" s="11">
        <v>0.5</v>
      </c>
      <c r="U47" s="11">
        <v>4</v>
      </c>
      <c r="V47" s="11"/>
      <c r="W47" s="11"/>
      <c r="X47" s="11"/>
      <c r="Y47" s="11"/>
    </row>
    <row r="48" spans="3:25" x14ac:dyDescent="0.2">
      <c r="C48" s="11">
        <v>41</v>
      </c>
      <c r="D48" s="11" t="s">
        <v>92</v>
      </c>
      <c r="E48" s="11" t="s">
        <v>30</v>
      </c>
      <c r="F48" s="11" t="s">
        <v>112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3:25" x14ac:dyDescent="0.2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>
        <v>0</v>
      </c>
      <c r="S49" s="11"/>
      <c r="T49" s="11"/>
      <c r="U49" s="11">
        <v>0</v>
      </c>
      <c r="V49" s="11"/>
      <c r="W49" s="11"/>
      <c r="X49" s="11"/>
      <c r="Y49" s="11"/>
    </row>
    <row r="50" spans="3:25" x14ac:dyDescent="0.2"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>
        <v>0</v>
      </c>
      <c r="S50" s="11"/>
      <c r="T50" s="11"/>
      <c r="U50" s="11"/>
      <c r="V50" s="11"/>
      <c r="W50" s="11"/>
      <c r="X50" s="11"/>
      <c r="Y50" s="1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5F19-6407-486D-BB8E-6AAAA0B2ACA3}">
  <dimension ref="A2:H10"/>
  <sheetViews>
    <sheetView tabSelected="1" workbookViewId="0">
      <selection activeCell="I10" sqref="I10"/>
    </sheetView>
  </sheetViews>
  <sheetFormatPr defaultRowHeight="12.75" x14ac:dyDescent="0.2"/>
  <cols>
    <col min="1" max="1" width="23.85546875" bestFit="1" customWidth="1"/>
    <col min="2" max="2" width="9.5703125" bestFit="1" customWidth="1"/>
    <col min="3" max="3" width="11.5703125" bestFit="1" customWidth="1"/>
  </cols>
  <sheetData>
    <row r="2" spans="1:8" x14ac:dyDescent="0.2">
      <c r="A2" s="12" t="s">
        <v>2</v>
      </c>
      <c r="B2" t="s">
        <v>97</v>
      </c>
      <c r="C2" t="s">
        <v>98</v>
      </c>
    </row>
    <row r="3" spans="1:8" x14ac:dyDescent="0.2">
      <c r="A3" t="s">
        <v>30</v>
      </c>
      <c r="B3" s="11">
        <v>32</v>
      </c>
      <c r="C3" s="11">
        <v>8</v>
      </c>
    </row>
    <row r="4" spans="1:8" x14ac:dyDescent="0.2">
      <c r="A4" t="s">
        <v>23</v>
      </c>
      <c r="B4" s="11">
        <v>31</v>
      </c>
      <c r="C4" s="11">
        <v>7.75</v>
      </c>
    </row>
    <row r="5" spans="1:8" x14ac:dyDescent="0.2">
      <c r="A5" t="s">
        <v>34</v>
      </c>
      <c r="B5" s="11">
        <v>29</v>
      </c>
      <c r="C5" s="11">
        <v>7.25</v>
      </c>
    </row>
    <row r="6" spans="1:8" x14ac:dyDescent="0.2">
      <c r="A6" t="s">
        <v>99</v>
      </c>
      <c r="B6" s="11">
        <v>4</v>
      </c>
      <c r="C6" s="11">
        <v>4</v>
      </c>
    </row>
    <row r="7" spans="1:8" x14ac:dyDescent="0.2">
      <c r="A7" t="s">
        <v>100</v>
      </c>
      <c r="B7" s="11">
        <v>96</v>
      </c>
      <c r="C7" s="11">
        <v>27</v>
      </c>
    </row>
    <row r="10" spans="1:8" x14ac:dyDescent="0.2">
      <c r="H10" t="s">
        <v>113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648F-CDF2-4CE2-A0CB-5ED69C52D2B1}">
  <dimension ref="A2:C7"/>
  <sheetViews>
    <sheetView workbookViewId="0"/>
  </sheetViews>
  <sheetFormatPr defaultRowHeight="12.75" x14ac:dyDescent="0.2"/>
  <cols>
    <col min="1" max="1" width="23.85546875" bestFit="1" customWidth="1"/>
    <col min="2" max="2" width="9.5703125" bestFit="1" customWidth="1"/>
    <col min="3" max="3" width="11.5703125" bestFit="1" customWidth="1"/>
  </cols>
  <sheetData>
    <row r="2" spans="1:3" x14ac:dyDescent="0.2">
      <c r="A2" s="12" t="s">
        <v>2</v>
      </c>
      <c r="B2" t="s">
        <v>97</v>
      </c>
      <c r="C2" t="s">
        <v>98</v>
      </c>
    </row>
    <row r="3" spans="1:3" x14ac:dyDescent="0.2">
      <c r="A3" t="s">
        <v>30</v>
      </c>
      <c r="B3" s="11">
        <v>32</v>
      </c>
      <c r="C3" s="11">
        <v>8</v>
      </c>
    </row>
    <row r="4" spans="1:3" x14ac:dyDescent="0.2">
      <c r="A4" t="s">
        <v>23</v>
      </c>
      <c r="B4" s="11">
        <v>31</v>
      </c>
      <c r="C4" s="11">
        <v>7.75</v>
      </c>
    </row>
    <row r="5" spans="1:3" x14ac:dyDescent="0.2">
      <c r="A5" t="s">
        <v>34</v>
      </c>
      <c r="B5" s="11">
        <v>29</v>
      </c>
      <c r="C5" s="11">
        <v>7.25</v>
      </c>
    </row>
    <row r="6" spans="1:3" x14ac:dyDescent="0.2">
      <c r="A6" t="s">
        <v>99</v>
      </c>
      <c r="B6" s="11">
        <v>4</v>
      </c>
      <c r="C6" s="11">
        <v>4</v>
      </c>
    </row>
    <row r="7" spans="1:3" x14ac:dyDescent="0.2">
      <c r="A7" t="s">
        <v>100</v>
      </c>
      <c r="B7" s="11">
        <v>96</v>
      </c>
      <c r="C7" s="11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274e中</vt:lpstr>
      <vt:lpstr>建议 1</vt:lpstr>
      <vt:lpstr>建议 2</vt:lpstr>
      <vt:lpstr>转换后的数据</vt:lpstr>
      <vt:lpstr>建议 3</vt:lpstr>
      <vt:lpstr>建议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2023-09-08T16:15:26Z</dcterms:modified>
</cp:coreProperties>
</file>