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4\"/>
    </mc:Choice>
  </mc:AlternateContent>
  <xr:revisionPtr revIDLastSave="0" documentId="13_ncr:1_{666460F3-77BF-4199-A300-A6B292661EEF}" xr6:coauthVersionLast="36" xr6:coauthVersionMax="36" xr10:uidLastSave="{00000000-0000-0000-0000-000000000000}"/>
  <bookViews>
    <workbookView xWindow="0" yWindow="0" windowWidth="23040" windowHeight="8940" activeTab="3" xr2:uid="{9677FD8D-6660-41E5-9A81-FFEA2AD51EE9}"/>
  </bookViews>
  <sheets>
    <sheet name="DIADASEMANA" sheetId="21" r:id="rId1"/>
    <sheet name="DIATRABALHO E TOTAL" sheetId="18" r:id="rId2"/>
    <sheet name="DIAS360" sheetId="22" r:id="rId3"/>
    <sheet name="DATADIF" sheetId="2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3" l="1"/>
  <c r="F9" i="23"/>
  <c r="F8" i="23"/>
  <c r="B10" i="23"/>
  <c r="B9" i="23"/>
  <c r="B8" i="23"/>
  <c r="H6" i="22"/>
  <c r="H7" i="22"/>
  <c r="H8" i="22"/>
  <c r="H9" i="22"/>
  <c r="H5" i="22"/>
  <c r="G6" i="22"/>
  <c r="G7" i="22"/>
  <c r="G8" i="22"/>
  <c r="G9" i="22"/>
  <c r="G5" i="22"/>
  <c r="D51" i="18"/>
  <c r="D49" i="18"/>
  <c r="D48" i="18"/>
  <c r="B36" i="18"/>
  <c r="B33" i="18"/>
  <c r="B30" i="18"/>
  <c r="B8" i="18"/>
  <c r="B11" i="18" s="1"/>
  <c r="D6" i="21"/>
  <c r="D7" i="21"/>
  <c r="D8" i="21"/>
  <c r="D9" i="21"/>
  <c r="D10" i="21"/>
  <c r="D11" i="21"/>
  <c r="D12" i="21"/>
  <c r="D13" i="21"/>
  <c r="D14" i="21"/>
  <c r="D15" i="21"/>
  <c r="D16" i="21"/>
  <c r="D5" i="21"/>
  <c r="C6" i="21"/>
  <c r="C7" i="21"/>
  <c r="C8" i="21"/>
  <c r="C9" i="21"/>
  <c r="C10" i="21"/>
  <c r="C11" i="21"/>
  <c r="C12" i="21"/>
  <c r="C13" i="21"/>
  <c r="C14" i="21"/>
  <c r="C15" i="21"/>
  <c r="C16" i="21"/>
  <c r="C5" i="21"/>
  <c r="C10" i="23"/>
  <c r="C8" i="23"/>
  <c r="H10" i="22"/>
  <c r="E48" i="18"/>
  <c r="C9" i="23"/>
  <c r="H35" i="18" l="1"/>
  <c r="H34" i="18"/>
  <c r="H33" i="18"/>
  <c r="H32" i="18"/>
  <c r="H31" i="18"/>
  <c r="H30" i="18"/>
  <c r="H29" i="18"/>
  <c r="H28" i="18"/>
  <c r="H27" i="18"/>
  <c r="H26" i="18"/>
  <c r="H25" i="18"/>
  <c r="H24" i="18"/>
</calcChain>
</file>

<file path=xl/sharedStrings.xml><?xml version="1.0" encoding="utf-8"?>
<sst xmlns="http://schemas.openxmlformats.org/spreadsheetml/2006/main" count="60" uniqueCount="53">
  <si>
    <t>Tiradentes</t>
  </si>
  <si>
    <t>Data nascimento</t>
  </si>
  <si>
    <t>Data de Hoje</t>
  </si>
  <si>
    <t>Total de Dias</t>
  </si>
  <si>
    <t>Formato Data Referencia</t>
  </si>
  <si>
    <t>Formato Data Numero Inteiro</t>
  </si>
  <si>
    <t>Dias Úteis</t>
  </si>
  <si>
    <t>Ctrl + ;</t>
  </si>
  <si>
    <t>Deadline   Sem feriado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</si>
  <si>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</si>
  <si>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</si>
  <si>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</si>
  <si>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</si>
  <si>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</si>
  <si>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</si>
  <si>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Confraternização Universal</t>
  </si>
  <si>
    <t>Carnaval</t>
  </si>
  <si>
    <t>Paixão de Cristo</t>
  </si>
  <si>
    <t>Nossa Sr.a Aparecida - Padroeira do Brasil</t>
  </si>
  <si>
    <t>Data</t>
  </si>
  <si>
    <t>Dia da Semana</t>
  </si>
  <si>
    <t>Feriado</t>
  </si>
  <si>
    <t>ENTREGA DO PROJETO</t>
  </si>
  <si>
    <t>Data Inicial</t>
  </si>
  <si>
    <t>Data Final</t>
  </si>
  <si>
    <t>Dias Úteis sem feriado</t>
  </si>
  <si>
    <t>Dias Úteis com feriado</t>
  </si>
  <si>
    <t>Dia da semana</t>
  </si>
  <si>
    <t>GESTOR DE FROTAS</t>
  </si>
  <si>
    <t>CARRO</t>
  </si>
  <si>
    <t>VALOR DA LOCAÇÃO</t>
  </si>
  <si>
    <t>INICIO DA LOCAÇÃO</t>
  </si>
  <si>
    <t>FIM DA LOCAÇÃO</t>
  </si>
  <si>
    <t>DEVOLVIDO</t>
  </si>
  <si>
    <t>DIAS DE ATRASO</t>
  </si>
  <si>
    <t>TOTAL A PAGAR</t>
  </si>
  <si>
    <t>GOL</t>
  </si>
  <si>
    <t>CORSA</t>
  </si>
  <si>
    <t>PALIO</t>
  </si>
  <si>
    <t>CIVIC</t>
  </si>
  <si>
    <t>TORO</t>
  </si>
  <si>
    <t>INICIO</t>
  </si>
  <si>
    <t>FINAL</t>
  </si>
  <si>
    <t>DIAS</t>
  </si>
  <si>
    <t>MESES</t>
  </si>
  <si>
    <t>ANOS</t>
  </si>
  <si>
    <t>QUANTOS TEMPO TENHO?</t>
  </si>
  <si>
    <t>DATA NASCIMENTO</t>
  </si>
  <si>
    <t>DATA DE HOJE</t>
  </si>
  <si>
    <t xml:space="preserve">DATA </t>
  </si>
  <si>
    <t>Deadline Com feriado</t>
  </si>
  <si>
    <t>Deadline  Com feriado e o sábado</t>
  </si>
  <si>
    <t>Dias Úteis com feriado e o 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</si>
</sst>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d/m/yyyy;@"/>
    <numFmt numFmtId="165" formatCode="dddd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4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ahoma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Ebrima"/>
    </font>
    <font>
      <sz val="3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Footlight MT Light"/>
      <family val="1"/>
    </font>
    <font>
      <b/>
      <sz val="2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3" fillId="5" borderId="0" xfId="0" applyFont="1" applyFill="1" applyBorder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0" fillId="0" borderId="7" xfId="0" applyBorder="1"/>
    <xf numFmtId="0" fontId="0" fillId="0" borderId="9" xfId="0" applyBorder="1"/>
    <xf numFmtId="0" fontId="6" fillId="8" borderId="9" xfId="0" applyFont="1" applyFill="1" applyBorder="1"/>
    <xf numFmtId="0" fontId="6" fillId="8" borderId="10" xfId="0" applyFont="1" applyFill="1" applyBorder="1"/>
    <xf numFmtId="0" fontId="6" fillId="8" borderId="11" xfId="0" applyFont="1" applyFill="1" applyBorder="1"/>
    <xf numFmtId="0" fontId="0" fillId="0" borderId="11" xfId="0" applyBorder="1"/>
    <xf numFmtId="0" fontId="3" fillId="6" borderId="0" xfId="0" applyFont="1" applyFill="1" applyBorder="1"/>
    <xf numFmtId="14" fontId="3" fillId="6" borderId="0" xfId="0" applyNumberFormat="1" applyFont="1" applyFill="1" applyBorder="1"/>
    <xf numFmtId="14" fontId="3" fillId="5" borderId="0" xfId="0" applyNumberFormat="1" applyFont="1" applyFill="1" applyBorder="1"/>
    <xf numFmtId="14" fontId="0" fillId="0" borderId="0" xfId="0" applyNumberFormat="1" applyBorder="1"/>
    <xf numFmtId="0" fontId="0" fillId="10" borderId="0" xfId="0" applyFill="1" applyBorder="1"/>
    <xf numFmtId="14" fontId="3" fillId="6" borderId="0" xfId="0" applyNumberFormat="1" applyFont="1" applyFill="1" applyBorder="1" applyAlignment="1">
      <alignment horizontal="left"/>
    </xf>
    <xf numFmtId="0" fontId="3" fillId="0" borderId="0" xfId="0" applyFont="1" applyBorder="1"/>
    <xf numFmtId="3" fontId="3" fillId="10" borderId="0" xfId="0" applyNumberFormat="1" applyFont="1" applyFill="1" applyBorder="1" applyAlignment="1">
      <alignment horizontal="left"/>
    </xf>
    <xf numFmtId="3" fontId="3" fillId="10" borderId="0" xfId="0" applyNumberFormat="1" applyFont="1" applyFill="1" applyBorder="1"/>
    <xf numFmtId="0" fontId="0" fillId="0" borderId="8" xfId="0" applyBorder="1"/>
    <xf numFmtId="0" fontId="2" fillId="0" borderId="0" xfId="0" applyFont="1" applyFill="1" applyBorder="1" applyAlignment="1">
      <alignment horizontal="left" vertical="center"/>
    </xf>
    <xf numFmtId="14" fontId="8" fillId="6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8" fillId="6" borderId="0" xfId="0" applyNumberFormat="1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/>
    <xf numFmtId="0" fontId="2" fillId="0" borderId="11" xfId="0" applyFont="1" applyFill="1" applyBorder="1" applyAlignment="1">
      <alignment horizontal="left" vertical="center"/>
    </xf>
    <xf numFmtId="14" fontId="2" fillId="0" borderId="11" xfId="0" applyNumberFormat="1" applyFont="1" applyFill="1" applyBorder="1" applyAlignment="1">
      <alignment horizontal="left" vertical="center"/>
    </xf>
    <xf numFmtId="0" fontId="2" fillId="0" borderId="11" xfId="0" applyNumberFormat="1" applyFont="1" applyFill="1" applyBorder="1" applyAlignment="1">
      <alignment horizontal="left" vertical="center"/>
    </xf>
    <xf numFmtId="0" fontId="1" fillId="0" borderId="10" xfId="0" applyFont="1" applyBorder="1"/>
    <xf numFmtId="0" fontId="1" fillId="0" borderId="0" xfId="0" applyFont="1" applyBorder="1"/>
    <xf numFmtId="0" fontId="3" fillId="6" borderId="0" xfId="0" applyNumberFormat="1" applyFont="1" applyFill="1" applyBorder="1" applyAlignment="1">
      <alignment horizontal="left"/>
    </xf>
    <xf numFmtId="0" fontId="1" fillId="0" borderId="11" xfId="0" applyFont="1" applyBorder="1"/>
    <xf numFmtId="0" fontId="6" fillId="8" borderId="4" xfId="0" applyFont="1" applyFill="1" applyBorder="1"/>
    <xf numFmtId="0" fontId="5" fillId="11" borderId="2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 vertical="center"/>
    </xf>
    <xf numFmtId="14" fontId="8" fillId="5" borderId="0" xfId="0" applyNumberFormat="1" applyFont="1" applyFill="1" applyBorder="1" applyAlignment="1">
      <alignment horizontal="center" vertical="center"/>
    </xf>
    <xf numFmtId="14" fontId="8" fillId="6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14" fontId="8" fillId="5" borderId="7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/>
    </xf>
    <xf numFmtId="14" fontId="8" fillId="5" borderId="9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14" fontId="3" fillId="8" borderId="0" xfId="0" applyNumberFormat="1" applyFont="1" applyFill="1" applyBorder="1"/>
    <xf numFmtId="164" fontId="5" fillId="2" borderId="2" xfId="0" applyNumberFormat="1" applyFont="1" applyFill="1" applyBorder="1" applyAlignment="1">
      <alignment horizontal="left"/>
    </xf>
    <xf numFmtId="0" fontId="7" fillId="2" borderId="3" xfId="0" applyFont="1" applyFill="1" applyBorder="1"/>
    <xf numFmtId="3" fontId="5" fillId="2" borderId="4" xfId="0" applyNumberFormat="1" applyFont="1" applyFill="1" applyBorder="1"/>
    <xf numFmtId="164" fontId="3" fillId="12" borderId="2" xfId="0" applyNumberFormat="1" applyFont="1" applyFill="1" applyBorder="1" applyAlignment="1">
      <alignment horizontal="left"/>
    </xf>
    <xf numFmtId="0" fontId="0" fillId="12" borderId="3" xfId="0" applyFill="1" applyBorder="1"/>
    <xf numFmtId="3" fontId="3" fillId="12" borderId="4" xfId="0" applyNumberFormat="1" applyFont="1" applyFill="1" applyBorder="1"/>
    <xf numFmtId="164" fontId="3" fillId="6" borderId="0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44" fontId="0" fillId="0" borderId="0" xfId="0" applyNumberFormat="1"/>
    <xf numFmtId="0" fontId="13" fillId="7" borderId="7" xfId="0" applyFont="1" applyFill="1" applyBorder="1"/>
    <xf numFmtId="14" fontId="13" fillId="0" borderId="0" xfId="0" applyNumberFormat="1" applyFont="1" applyBorder="1"/>
    <xf numFmtId="0" fontId="13" fillId="0" borderId="0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7" borderId="9" xfId="0" applyFont="1" applyFill="1" applyBorder="1"/>
    <xf numFmtId="0" fontId="13" fillId="0" borderId="11" xfId="0" applyFont="1" applyBorder="1"/>
    <xf numFmtId="0" fontId="9" fillId="8" borderId="9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13" fillId="7" borderId="5" xfId="0" applyFont="1" applyFill="1" applyBorder="1"/>
    <xf numFmtId="14" fontId="13" fillId="3" borderId="6" xfId="0" applyNumberFormat="1" applyFont="1" applyFill="1" applyBorder="1"/>
    <xf numFmtId="14" fontId="13" fillId="3" borderId="10" xfId="0" applyNumberFormat="1" applyFont="1" applyFill="1" applyBorder="1"/>
    <xf numFmtId="0" fontId="13" fillId="3" borderId="6" xfId="0" applyFont="1" applyFill="1" applyBorder="1"/>
    <xf numFmtId="0" fontId="13" fillId="3" borderId="8" xfId="0" applyFont="1" applyFill="1" applyBorder="1"/>
    <xf numFmtId="0" fontId="13" fillId="3" borderId="10" xfId="0" applyFont="1" applyFill="1" applyBorder="1"/>
    <xf numFmtId="0" fontId="13" fillId="14" borderId="5" xfId="0" applyFont="1" applyFill="1" applyBorder="1"/>
    <xf numFmtId="14" fontId="13" fillId="4" borderId="6" xfId="0" applyNumberFormat="1" applyFont="1" applyFill="1" applyBorder="1"/>
    <xf numFmtId="0" fontId="13" fillId="14" borderId="9" xfId="0" applyFont="1" applyFill="1" applyBorder="1"/>
    <xf numFmtId="14" fontId="13" fillId="4" borderId="10" xfId="0" applyNumberFormat="1" applyFont="1" applyFill="1" applyBorder="1"/>
    <xf numFmtId="0" fontId="13" fillId="4" borderId="6" xfId="0" applyFont="1" applyFill="1" applyBorder="1"/>
    <xf numFmtId="0" fontId="13" fillId="14" borderId="7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8" xfId="0" applyFill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/>
    <xf numFmtId="0" fontId="3" fillId="0" borderId="13" xfId="0" applyFont="1" applyBorder="1" applyAlignment="1">
      <alignment horizontal="center"/>
    </xf>
    <xf numFmtId="0" fontId="12" fillId="11" borderId="12" xfId="0" applyFont="1" applyFill="1" applyBorder="1" applyAlignment="1">
      <alignment vertical="center"/>
    </xf>
    <xf numFmtId="0" fontId="0" fillId="0" borderId="12" xfId="0" applyBorder="1"/>
    <xf numFmtId="0" fontId="12" fillId="11" borderId="0" xfId="0" applyFont="1" applyFill="1" applyBorder="1" applyAlignment="1">
      <alignment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0" fillId="0" borderId="16" xfId="0" applyBorder="1"/>
    <xf numFmtId="44" fontId="0" fillId="0" borderId="17" xfId="1" applyFont="1" applyBorder="1"/>
    <xf numFmtId="14" fontId="0" fillId="0" borderId="17" xfId="0" applyNumberFormat="1" applyBorder="1"/>
    <xf numFmtId="0" fontId="0" fillId="0" borderId="17" xfId="0" applyBorder="1" applyAlignment="1">
      <alignment horizontal="center"/>
    </xf>
    <xf numFmtId="44" fontId="0" fillId="0" borderId="18" xfId="1" applyFont="1" applyBorder="1"/>
    <xf numFmtId="0" fontId="0" fillId="0" borderId="19" xfId="0" applyBorder="1"/>
    <xf numFmtId="44" fontId="0" fillId="0" borderId="20" xfId="1" applyFont="1" applyBorder="1"/>
    <xf numFmtId="14" fontId="0" fillId="0" borderId="20" xfId="0" applyNumberFormat="1" applyBorder="1"/>
    <xf numFmtId="0" fontId="0" fillId="0" borderId="21" xfId="0" applyBorder="1"/>
    <xf numFmtId="44" fontId="0" fillId="0" borderId="22" xfId="1" applyFont="1" applyBorder="1"/>
    <xf numFmtId="14" fontId="0" fillId="0" borderId="22" xfId="0" applyNumberFormat="1" applyBorder="1"/>
    <xf numFmtId="0" fontId="11" fillId="11" borderId="12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9" xfId="0" applyFont="1" applyBorder="1"/>
    <xf numFmtId="0" fontId="11" fillId="11" borderId="12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132E-96CC-4717-9091-3287AC73499D}">
  <dimension ref="A1:L19"/>
  <sheetViews>
    <sheetView showGridLines="0" workbookViewId="0">
      <selection activeCell="E6" sqref="E6"/>
    </sheetView>
  </sheetViews>
  <sheetFormatPr defaultColWidth="0" defaultRowHeight="14.4" zeroHeight="1" x14ac:dyDescent="0.3"/>
  <cols>
    <col min="1" max="1" width="9.109375" customWidth="1"/>
    <col min="2" max="2" width="14" bestFit="1" customWidth="1"/>
    <col min="3" max="3" width="16.109375" bestFit="1" customWidth="1"/>
    <col min="4" max="4" width="16" bestFit="1" customWidth="1"/>
    <col min="5" max="5" width="16" customWidth="1"/>
    <col min="6" max="6" width="8.88671875" customWidth="1"/>
    <col min="7" max="9" width="9.109375" hidden="1" customWidth="1"/>
    <col min="10" max="12" width="0" hidden="1" customWidth="1"/>
    <col min="13" max="16384" width="9.109375" hidden="1"/>
  </cols>
  <sheetData>
    <row r="1" spans="1:6" ht="51.75" customHeight="1" x14ac:dyDescent="0.85">
      <c r="A1" s="88"/>
      <c r="B1" s="125" t="s">
        <v>20</v>
      </c>
      <c r="C1" s="125"/>
      <c r="D1" s="125"/>
      <c r="E1" s="121"/>
      <c r="F1" s="89"/>
    </row>
    <row r="2" spans="1:6" x14ac:dyDescent="0.3">
      <c r="A2" s="90"/>
      <c r="B2" s="91"/>
      <c r="C2" s="91"/>
      <c r="D2" s="91"/>
      <c r="E2" s="91"/>
      <c r="F2" s="92"/>
    </row>
    <row r="3" spans="1:6" x14ac:dyDescent="0.3">
      <c r="A3" s="7"/>
      <c r="B3" s="1"/>
      <c r="C3" s="1"/>
      <c r="D3" s="1"/>
      <c r="E3" s="1"/>
      <c r="F3" s="22"/>
    </row>
    <row r="4" spans="1:6" ht="16.8" x14ac:dyDescent="0.3">
      <c r="A4" s="7"/>
      <c r="B4" s="96" t="s">
        <v>19</v>
      </c>
      <c r="C4" s="96" t="s">
        <v>20</v>
      </c>
      <c r="D4" s="96" t="s">
        <v>27</v>
      </c>
      <c r="E4" s="122"/>
      <c r="F4" s="22"/>
    </row>
    <row r="5" spans="1:6" x14ac:dyDescent="0.3">
      <c r="A5" s="7"/>
      <c r="B5" s="97">
        <v>44903</v>
      </c>
      <c r="C5" s="99">
        <f>WEEKDAY(B5,1)</f>
        <v>5</v>
      </c>
      <c r="D5" s="100" t="str">
        <f>TEXT(B5,"dddd")</f>
        <v>quinta-feira</v>
      </c>
      <c r="E5" s="123"/>
      <c r="F5" s="22"/>
    </row>
    <row r="6" spans="1:6" x14ac:dyDescent="0.3">
      <c r="A6" s="7"/>
      <c r="B6" s="97">
        <v>44904</v>
      </c>
      <c r="C6" s="99">
        <f t="shared" ref="C6:C16" si="0">WEEKDAY(B6,1)</f>
        <v>6</v>
      </c>
      <c r="D6" s="100" t="str">
        <f t="shared" ref="D6:D16" si="1">TEXT(B6,"dddd")</f>
        <v>sexta-feira</v>
      </c>
      <c r="E6" s="123"/>
      <c r="F6" s="22"/>
    </row>
    <row r="7" spans="1:6" x14ac:dyDescent="0.3">
      <c r="A7" s="7"/>
      <c r="B7" s="97">
        <v>44905</v>
      </c>
      <c r="C7" s="99">
        <f t="shared" si="0"/>
        <v>7</v>
      </c>
      <c r="D7" s="100" t="str">
        <f t="shared" si="1"/>
        <v>sábado</v>
      </c>
      <c r="E7" s="123"/>
      <c r="F7" s="22"/>
    </row>
    <row r="8" spans="1:6" x14ac:dyDescent="0.3">
      <c r="A8" s="7"/>
      <c r="B8" s="97">
        <v>44906</v>
      </c>
      <c r="C8" s="99">
        <f t="shared" si="0"/>
        <v>1</v>
      </c>
      <c r="D8" s="100" t="str">
        <f t="shared" si="1"/>
        <v>domingo</v>
      </c>
      <c r="E8" s="123"/>
      <c r="F8" s="22"/>
    </row>
    <row r="9" spans="1:6" x14ac:dyDescent="0.3">
      <c r="A9" s="7"/>
      <c r="B9" s="97">
        <v>44907</v>
      </c>
      <c r="C9" s="99">
        <f t="shared" si="0"/>
        <v>2</v>
      </c>
      <c r="D9" s="100" t="str">
        <f t="shared" si="1"/>
        <v>segunda-feira</v>
      </c>
      <c r="E9" s="123"/>
      <c r="F9" s="22"/>
    </row>
    <row r="10" spans="1:6" x14ac:dyDescent="0.3">
      <c r="A10" s="7"/>
      <c r="B10" s="97">
        <v>44908</v>
      </c>
      <c r="C10" s="99">
        <f t="shared" si="0"/>
        <v>3</v>
      </c>
      <c r="D10" s="100" t="str">
        <f t="shared" si="1"/>
        <v>terça-feira</v>
      </c>
      <c r="E10" s="123"/>
      <c r="F10" s="22"/>
    </row>
    <row r="11" spans="1:6" x14ac:dyDescent="0.3">
      <c r="A11" s="7"/>
      <c r="B11" s="97">
        <v>44909</v>
      </c>
      <c r="C11" s="99">
        <f t="shared" si="0"/>
        <v>4</v>
      </c>
      <c r="D11" s="100" t="str">
        <f t="shared" si="1"/>
        <v>quarta-feira</v>
      </c>
      <c r="E11" s="123"/>
      <c r="F11" s="22"/>
    </row>
    <row r="12" spans="1:6" x14ac:dyDescent="0.3">
      <c r="A12" s="7"/>
      <c r="B12" s="97">
        <v>44910</v>
      </c>
      <c r="C12" s="99">
        <f t="shared" si="0"/>
        <v>5</v>
      </c>
      <c r="D12" s="100" t="str">
        <f t="shared" si="1"/>
        <v>quinta-feira</v>
      </c>
      <c r="E12" s="123"/>
      <c r="F12" s="22"/>
    </row>
    <row r="13" spans="1:6" x14ac:dyDescent="0.3">
      <c r="A13" s="7"/>
      <c r="B13" s="97">
        <v>44911</v>
      </c>
      <c r="C13" s="99">
        <f t="shared" si="0"/>
        <v>6</v>
      </c>
      <c r="D13" s="100" t="str">
        <f t="shared" si="1"/>
        <v>sexta-feira</v>
      </c>
      <c r="E13" s="123"/>
      <c r="F13" s="22"/>
    </row>
    <row r="14" spans="1:6" x14ac:dyDescent="0.3">
      <c r="A14" s="7"/>
      <c r="B14" s="97">
        <v>44912</v>
      </c>
      <c r="C14" s="99">
        <f t="shared" si="0"/>
        <v>7</v>
      </c>
      <c r="D14" s="100" t="str">
        <f t="shared" si="1"/>
        <v>sábado</v>
      </c>
      <c r="E14" s="123"/>
      <c r="F14" s="22"/>
    </row>
    <row r="15" spans="1:6" x14ac:dyDescent="0.3">
      <c r="A15" s="7"/>
      <c r="B15" s="97">
        <v>44913</v>
      </c>
      <c r="C15" s="99">
        <f t="shared" si="0"/>
        <v>1</v>
      </c>
      <c r="D15" s="100" t="str">
        <f t="shared" si="1"/>
        <v>domingo</v>
      </c>
      <c r="E15" s="123"/>
      <c r="F15" s="22"/>
    </row>
    <row r="16" spans="1:6" x14ac:dyDescent="0.3">
      <c r="A16" s="7"/>
      <c r="B16" s="98">
        <v>44914</v>
      </c>
      <c r="C16" s="99">
        <f t="shared" si="0"/>
        <v>2</v>
      </c>
      <c r="D16" s="100" t="str">
        <f t="shared" si="1"/>
        <v>segunda-feira</v>
      </c>
      <c r="E16" s="123"/>
      <c r="F16" s="22"/>
    </row>
    <row r="17" spans="1:6" x14ac:dyDescent="0.3">
      <c r="A17" s="7"/>
      <c r="B17" s="95"/>
      <c r="C17" s="95"/>
      <c r="D17" s="95"/>
      <c r="E17" s="95"/>
      <c r="F17" s="22"/>
    </row>
    <row r="18" spans="1:6" x14ac:dyDescent="0.3">
      <c r="A18" s="7"/>
      <c r="B18" s="1"/>
      <c r="C18" s="1"/>
      <c r="D18" s="1"/>
      <c r="E18" s="1"/>
      <c r="F18" s="22"/>
    </row>
    <row r="19" spans="1:6" x14ac:dyDescent="0.3">
      <c r="A19" s="8"/>
      <c r="B19" s="12"/>
      <c r="C19" s="12"/>
      <c r="D19" s="12"/>
      <c r="E19" s="12"/>
      <c r="F19" s="94"/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8649-A30D-4B89-8F2C-70928AE9162B}">
  <dimension ref="A1:N55"/>
  <sheetViews>
    <sheetView showGridLines="0" topLeftCell="A19" workbookViewId="0">
      <selection activeCell="G36" sqref="G36"/>
    </sheetView>
  </sheetViews>
  <sheetFormatPr defaultColWidth="0" defaultRowHeight="14.4" zeroHeight="1" x14ac:dyDescent="0.3"/>
  <cols>
    <col min="1" max="1" width="9.109375" customWidth="1"/>
    <col min="2" max="2" width="15.88671875" bestFit="1" customWidth="1"/>
    <col min="3" max="3" width="38.5546875" bestFit="1" customWidth="1"/>
    <col min="4" max="4" width="22.5546875" customWidth="1"/>
    <col min="5" max="6" width="9.109375" customWidth="1"/>
    <col min="7" max="7" width="19.33203125" customWidth="1"/>
    <col min="8" max="8" width="31.109375" bestFit="1" customWidth="1"/>
    <col min="9" max="9" width="41.109375" bestFit="1" customWidth="1"/>
    <col min="10" max="10" width="12.5546875" customWidth="1"/>
    <col min="11" max="12" width="9.109375" customWidth="1"/>
    <col min="13" max="13" width="9.109375" hidden="1" customWidth="1"/>
    <col min="14" max="14" width="10.6640625" hidden="1" customWidth="1"/>
    <col min="15" max="16384" width="9.109375" hidden="1"/>
  </cols>
  <sheetData>
    <row r="1" spans="1:10" ht="30.75" customHeight="1" x14ac:dyDescent="0.3">
      <c r="A1" s="129" t="s">
        <v>49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ht="16.5" customHeight="1" x14ac:dyDescent="0.3">
      <c r="A2" s="9"/>
      <c r="B2" s="11"/>
      <c r="C2" s="11"/>
      <c r="D2" s="11"/>
      <c r="E2" s="11"/>
      <c r="F2" s="11"/>
      <c r="G2" s="11"/>
      <c r="H2" s="11"/>
      <c r="I2" s="11"/>
      <c r="J2" s="10"/>
    </row>
    <row r="3" spans="1:10" ht="16.5" customHeight="1" x14ac:dyDescent="0.3">
      <c r="A3" s="7"/>
      <c r="B3" s="1"/>
      <c r="C3" s="1"/>
      <c r="D3" s="1"/>
      <c r="E3" s="1"/>
      <c r="F3" s="1"/>
      <c r="G3" s="1"/>
      <c r="H3" s="1"/>
      <c r="I3" s="1"/>
      <c r="J3" s="22"/>
    </row>
    <row r="4" spans="1:10" ht="16.5" customHeight="1" x14ac:dyDescent="0.3">
      <c r="A4" s="7"/>
      <c r="B4" s="19" t="s">
        <v>1</v>
      </c>
      <c r="C4" s="1"/>
      <c r="D4" s="1"/>
      <c r="E4" s="1"/>
      <c r="F4" s="1"/>
      <c r="G4" s="19" t="s">
        <v>4</v>
      </c>
      <c r="H4" s="1"/>
      <c r="I4" s="1"/>
      <c r="J4" s="22"/>
    </row>
    <row r="5" spans="1:10" x14ac:dyDescent="0.3">
      <c r="A5" s="7"/>
      <c r="B5" s="18">
        <v>32237</v>
      </c>
      <c r="C5" s="13"/>
      <c r="D5" s="14"/>
      <c r="E5" s="1"/>
      <c r="F5" s="23"/>
      <c r="G5" s="24"/>
      <c r="H5" s="25"/>
      <c r="I5" s="23"/>
      <c r="J5" s="26"/>
    </row>
    <row r="6" spans="1:10" x14ac:dyDescent="0.3">
      <c r="A6" s="7"/>
      <c r="B6" s="2"/>
      <c r="C6" s="2"/>
      <c r="D6" s="15"/>
      <c r="E6" s="1"/>
      <c r="F6" s="23"/>
      <c r="G6" s="23"/>
      <c r="H6" s="23"/>
      <c r="I6" s="23"/>
      <c r="J6" s="26"/>
    </row>
    <row r="7" spans="1:10" x14ac:dyDescent="0.3">
      <c r="A7" s="7"/>
      <c r="B7" s="15"/>
      <c r="C7" s="2"/>
      <c r="D7" s="15"/>
      <c r="E7" s="1"/>
      <c r="F7" s="23"/>
      <c r="G7" s="19" t="s">
        <v>5</v>
      </c>
      <c r="H7" s="23"/>
      <c r="I7" s="23"/>
      <c r="J7" s="26"/>
    </row>
    <row r="8" spans="1:10" x14ac:dyDescent="0.3">
      <c r="A8" s="7"/>
      <c r="B8" s="15">
        <f ca="1">TODAY()</f>
        <v>45014</v>
      </c>
      <c r="C8" s="13"/>
      <c r="D8" s="13"/>
      <c r="E8" s="1"/>
      <c r="F8" s="23"/>
      <c r="G8" s="27"/>
      <c r="H8" s="25"/>
      <c r="I8" s="23"/>
      <c r="J8" s="26"/>
    </row>
    <row r="9" spans="1:10" x14ac:dyDescent="0.3">
      <c r="A9" s="7"/>
      <c r="B9" s="1"/>
      <c r="C9" s="1"/>
      <c r="D9" s="16"/>
      <c r="E9" s="1"/>
      <c r="F9" s="23"/>
      <c r="G9" s="28"/>
      <c r="H9" s="23"/>
      <c r="I9" s="23"/>
      <c r="J9" s="26"/>
    </row>
    <row r="10" spans="1:10" x14ac:dyDescent="0.3">
      <c r="A10" s="7"/>
      <c r="B10" s="19" t="s">
        <v>3</v>
      </c>
      <c r="C10" s="1"/>
      <c r="D10" s="16"/>
      <c r="E10" s="1"/>
      <c r="F10" s="23"/>
      <c r="G10" s="28"/>
      <c r="H10" s="23"/>
      <c r="I10" s="23"/>
      <c r="J10" s="26"/>
    </row>
    <row r="11" spans="1:10" x14ac:dyDescent="0.3">
      <c r="A11" s="7"/>
      <c r="B11" s="20">
        <f ca="1">B8-B5</f>
        <v>12777</v>
      </c>
      <c r="C11" s="17"/>
      <c r="D11" s="21"/>
      <c r="E11" s="1"/>
      <c r="F11" s="23"/>
      <c r="G11" s="29"/>
      <c r="H11" s="30"/>
      <c r="I11" s="30"/>
      <c r="J11" s="31"/>
    </row>
    <row r="12" spans="1:10" x14ac:dyDescent="0.3">
      <c r="A12" s="7"/>
      <c r="B12" s="1"/>
      <c r="C12" s="1"/>
      <c r="D12" s="1"/>
      <c r="E12" s="1"/>
      <c r="F12" s="23"/>
      <c r="G12" s="23"/>
      <c r="H12" s="23"/>
      <c r="I12" s="23"/>
      <c r="J12" s="26"/>
    </row>
    <row r="13" spans="1:10" x14ac:dyDescent="0.3">
      <c r="A13" s="7"/>
      <c r="B13" s="1"/>
      <c r="C13" s="1"/>
      <c r="D13" s="1"/>
      <c r="E13" s="1"/>
      <c r="F13" s="23"/>
      <c r="G13" s="23"/>
      <c r="H13" s="23"/>
      <c r="I13" s="23"/>
      <c r="J13" s="26"/>
    </row>
    <row r="14" spans="1:10" x14ac:dyDescent="0.3">
      <c r="A14" s="7"/>
      <c r="B14" s="1"/>
      <c r="C14" s="1"/>
      <c r="D14" s="1"/>
      <c r="E14" s="1"/>
      <c r="F14" s="23"/>
      <c r="G14" s="28"/>
      <c r="H14" s="28"/>
      <c r="I14" s="37"/>
      <c r="J14" s="32"/>
    </row>
    <row r="15" spans="1:10" x14ac:dyDescent="0.3">
      <c r="A15" s="7"/>
      <c r="B15" s="1"/>
      <c r="C15" s="1"/>
      <c r="D15" s="1"/>
      <c r="E15" s="1"/>
      <c r="F15" s="23"/>
      <c r="G15" s="23"/>
      <c r="H15" s="23"/>
      <c r="I15" s="23"/>
      <c r="J15" s="26"/>
    </row>
    <row r="16" spans="1:10" x14ac:dyDescent="0.3">
      <c r="A16" s="8"/>
      <c r="B16" s="12"/>
      <c r="C16" s="12"/>
      <c r="D16" s="12"/>
      <c r="E16" s="12"/>
      <c r="F16" s="33"/>
      <c r="G16" s="34"/>
      <c r="H16" s="35"/>
      <c r="I16" s="39"/>
      <c r="J16" s="36"/>
    </row>
    <row r="17" spans="1:10" x14ac:dyDescent="0.3">
      <c r="F17" s="3"/>
      <c r="G17" s="5"/>
      <c r="H17" s="6"/>
      <c r="I17" s="3"/>
      <c r="J17" s="3"/>
    </row>
    <row r="18" spans="1:10" x14ac:dyDescent="0.3">
      <c r="F18" s="4"/>
      <c r="G18" s="3"/>
      <c r="H18" s="3"/>
      <c r="I18" s="3"/>
      <c r="J18" s="3"/>
    </row>
    <row r="19" spans="1:10" ht="33" customHeight="1" x14ac:dyDescent="0.65">
      <c r="A19" s="126" t="s">
        <v>22</v>
      </c>
      <c r="B19" s="127"/>
      <c r="C19" s="127"/>
      <c r="D19" s="127"/>
      <c r="E19" s="127"/>
      <c r="F19" s="127"/>
      <c r="G19" s="127"/>
      <c r="H19" s="127"/>
      <c r="I19" s="127"/>
      <c r="J19" s="128"/>
    </row>
    <row r="20" spans="1:10" x14ac:dyDescent="0.3">
      <c r="A20" s="9"/>
      <c r="B20" s="11"/>
      <c r="C20" s="11"/>
      <c r="D20" s="11"/>
      <c r="E20" s="11"/>
      <c r="F20" s="11"/>
      <c r="G20" s="11"/>
      <c r="H20" s="11"/>
      <c r="I20" s="11"/>
      <c r="J20" s="40"/>
    </row>
    <row r="21" spans="1:10" x14ac:dyDescent="0.3">
      <c r="A21" s="7"/>
      <c r="B21" s="1"/>
      <c r="C21" s="1"/>
      <c r="D21" s="1"/>
      <c r="E21" s="1"/>
      <c r="F21" s="1"/>
      <c r="G21" s="1"/>
      <c r="H21" s="1"/>
      <c r="I21" s="1"/>
      <c r="J21" s="22"/>
    </row>
    <row r="22" spans="1:10" x14ac:dyDescent="0.3">
      <c r="A22" s="7"/>
      <c r="B22" s="1"/>
      <c r="C22" s="1"/>
      <c r="D22" s="1"/>
      <c r="E22" s="1"/>
      <c r="F22" s="1"/>
      <c r="G22" s="1"/>
      <c r="H22" s="1"/>
      <c r="I22" s="1"/>
      <c r="J22" s="22"/>
    </row>
    <row r="23" spans="1:10" x14ac:dyDescent="0.3">
      <c r="A23" s="7"/>
      <c r="B23" s="19" t="s">
        <v>2</v>
      </c>
      <c r="C23" s="1"/>
      <c r="D23" s="1"/>
      <c r="E23" s="1"/>
      <c r="F23" s="1"/>
      <c r="G23" s="41" t="s">
        <v>19</v>
      </c>
      <c r="H23" s="42" t="s">
        <v>20</v>
      </c>
      <c r="I23" s="43" t="s">
        <v>21</v>
      </c>
      <c r="J23" s="22"/>
    </row>
    <row r="24" spans="1:10" x14ac:dyDescent="0.3">
      <c r="A24" s="7"/>
      <c r="B24" s="18">
        <v>44903</v>
      </c>
      <c r="C24" s="13"/>
      <c r="D24" s="56" t="s">
        <v>7</v>
      </c>
      <c r="E24" s="1"/>
      <c r="F24" s="23"/>
      <c r="G24" s="46">
        <v>44562</v>
      </c>
      <c r="H24" s="47" t="str">
        <f>PROPER(TEXT(G24,"dddd"))</f>
        <v>Sábado</v>
      </c>
      <c r="I24" s="48" t="s">
        <v>15</v>
      </c>
      <c r="J24" s="26"/>
    </row>
    <row r="25" spans="1:10" x14ac:dyDescent="0.3">
      <c r="A25" s="7"/>
      <c r="B25" s="2"/>
      <c r="C25" s="2"/>
      <c r="D25" s="15"/>
      <c r="E25" s="1"/>
      <c r="F25" s="23"/>
      <c r="G25" s="49">
        <v>44620</v>
      </c>
      <c r="H25" s="44" t="str">
        <f t="shared" ref="H25:H35" si="0">PROPER(TEXT(G25,"dddd"))</f>
        <v>Segunda-Feira</v>
      </c>
      <c r="I25" s="50" t="s">
        <v>16</v>
      </c>
      <c r="J25" s="26"/>
    </row>
    <row r="26" spans="1:10" x14ac:dyDescent="0.3">
      <c r="A26" s="7"/>
      <c r="B26" s="2" t="s">
        <v>6</v>
      </c>
      <c r="C26" s="2"/>
      <c r="D26" s="15"/>
      <c r="E26" s="1"/>
      <c r="F26" s="23"/>
      <c r="G26" s="51">
        <v>44621</v>
      </c>
      <c r="H26" s="25" t="str">
        <f t="shared" si="0"/>
        <v>Terça-Feira</v>
      </c>
      <c r="I26" s="52" t="s">
        <v>16</v>
      </c>
      <c r="J26" s="26"/>
    </row>
    <row r="27" spans="1:10" x14ac:dyDescent="0.3">
      <c r="A27" s="7"/>
      <c r="B27" s="38">
        <v>10</v>
      </c>
      <c r="C27" s="13"/>
      <c r="D27" s="13"/>
      <c r="E27" s="1"/>
      <c r="F27" s="23"/>
      <c r="G27" s="49">
        <v>44666</v>
      </c>
      <c r="H27" s="44" t="str">
        <f t="shared" si="0"/>
        <v>Sexta-Feira</v>
      </c>
      <c r="I27" s="50" t="s">
        <v>17</v>
      </c>
      <c r="J27" s="26"/>
    </row>
    <row r="28" spans="1:10" x14ac:dyDescent="0.3">
      <c r="A28" s="7"/>
      <c r="B28" s="1"/>
      <c r="C28" s="1"/>
      <c r="D28" s="16"/>
      <c r="E28" s="1"/>
      <c r="F28" s="23"/>
      <c r="G28" s="51">
        <v>44672</v>
      </c>
      <c r="H28" s="25" t="str">
        <f t="shared" si="0"/>
        <v>Quinta-Feira</v>
      </c>
      <c r="I28" s="52" t="s">
        <v>0</v>
      </c>
      <c r="J28" s="26"/>
    </row>
    <row r="29" spans="1:10" x14ac:dyDescent="0.3">
      <c r="A29" s="7"/>
      <c r="B29" s="19" t="s">
        <v>8</v>
      </c>
      <c r="C29" s="1"/>
      <c r="D29" s="16"/>
      <c r="E29" s="1"/>
      <c r="F29" s="23"/>
      <c r="G29" s="49">
        <v>44682</v>
      </c>
      <c r="H29" s="44" t="str">
        <f t="shared" si="0"/>
        <v>Domingo</v>
      </c>
      <c r="I29" s="50" t="s">
        <v>9</v>
      </c>
      <c r="J29" s="26"/>
    </row>
    <row r="30" spans="1:10" x14ac:dyDescent="0.3">
      <c r="A30" s="7"/>
      <c r="B30" s="57">
        <f>WORKDAY(B24,B27)</f>
        <v>44917</v>
      </c>
      <c r="C30" s="58"/>
      <c r="D30" s="59"/>
      <c r="E30" s="1"/>
      <c r="F30" s="23"/>
      <c r="G30" s="51">
        <v>44728</v>
      </c>
      <c r="H30" s="25" t="str">
        <f t="shared" si="0"/>
        <v>Quinta-Feira</v>
      </c>
      <c r="I30" s="52" t="s">
        <v>10</v>
      </c>
      <c r="J30" s="31"/>
    </row>
    <row r="31" spans="1:10" x14ac:dyDescent="0.3">
      <c r="A31" s="7"/>
      <c r="B31" s="1"/>
      <c r="C31" s="1"/>
      <c r="D31" s="1"/>
      <c r="E31" s="1"/>
      <c r="F31" s="23"/>
      <c r="G31" s="49">
        <v>44811</v>
      </c>
      <c r="H31" s="44" t="str">
        <f t="shared" si="0"/>
        <v>Quarta-Feira</v>
      </c>
      <c r="I31" s="50" t="s">
        <v>11</v>
      </c>
      <c r="J31" s="26"/>
    </row>
    <row r="32" spans="1:10" x14ac:dyDescent="0.3">
      <c r="A32" s="7"/>
      <c r="B32" s="19" t="s">
        <v>50</v>
      </c>
      <c r="C32" s="1"/>
      <c r="D32" s="16"/>
      <c r="E32" s="1"/>
      <c r="F32" s="23"/>
      <c r="G32" s="51">
        <v>44846</v>
      </c>
      <c r="H32" s="25" t="str">
        <f t="shared" si="0"/>
        <v>Quarta-Feira</v>
      </c>
      <c r="I32" s="52" t="s">
        <v>18</v>
      </c>
      <c r="J32" s="26"/>
    </row>
    <row r="33" spans="1:10" x14ac:dyDescent="0.3">
      <c r="A33" s="7"/>
      <c r="B33" s="60">
        <f xml:space="preserve"> WORKDAY(B24,B27,G24:G36)</f>
        <v>44917</v>
      </c>
      <c r="C33" s="61"/>
      <c r="D33" s="62"/>
      <c r="E33" s="1"/>
      <c r="F33" s="23"/>
      <c r="G33" s="49">
        <v>44867</v>
      </c>
      <c r="H33" s="44" t="str">
        <f t="shared" si="0"/>
        <v>Quarta-Feira</v>
      </c>
      <c r="I33" s="50" t="s">
        <v>12</v>
      </c>
      <c r="J33" s="32"/>
    </row>
    <row r="34" spans="1:10" x14ac:dyDescent="0.3">
      <c r="A34" s="7"/>
      <c r="B34" s="1"/>
      <c r="C34" s="1"/>
      <c r="D34" s="1"/>
      <c r="E34" s="1"/>
      <c r="F34" s="23"/>
      <c r="G34" s="51">
        <v>44880</v>
      </c>
      <c r="H34" s="25" t="str">
        <f t="shared" si="0"/>
        <v>Terça-Feira</v>
      </c>
      <c r="I34" s="52" t="s">
        <v>13</v>
      </c>
      <c r="J34" s="26"/>
    </row>
    <row r="35" spans="1:10" x14ac:dyDescent="0.3">
      <c r="A35" s="7"/>
      <c r="B35" s="19" t="s">
        <v>51</v>
      </c>
      <c r="C35" s="1"/>
      <c r="D35" s="1"/>
      <c r="E35" s="1"/>
      <c r="F35" s="23"/>
      <c r="G35" s="53">
        <v>44920</v>
      </c>
      <c r="H35" s="54" t="str">
        <f t="shared" si="0"/>
        <v>Domingo</v>
      </c>
      <c r="I35" s="55" t="s">
        <v>14</v>
      </c>
      <c r="J35" s="26"/>
    </row>
    <row r="36" spans="1:10" x14ac:dyDescent="0.3">
      <c r="A36" s="7"/>
      <c r="B36" s="60">
        <f>WORKDAY.INTL(B24,B27,12)</f>
        <v>44915</v>
      </c>
      <c r="C36" s="61"/>
      <c r="D36" s="61"/>
      <c r="E36" s="1"/>
      <c r="F36" s="23"/>
      <c r="G36" s="45"/>
      <c r="H36" s="44"/>
      <c r="I36" s="44"/>
      <c r="J36" s="26"/>
    </row>
    <row r="37" spans="1:10" x14ac:dyDescent="0.3">
      <c r="A37" s="7"/>
      <c r="B37" s="1"/>
      <c r="C37" s="1"/>
      <c r="D37" s="1"/>
      <c r="E37" s="1"/>
      <c r="F37" s="23"/>
      <c r="G37" s="45"/>
      <c r="H37" s="44"/>
      <c r="I37" s="44"/>
      <c r="J37" s="26"/>
    </row>
    <row r="38" spans="1:10" x14ac:dyDescent="0.3">
      <c r="A38" s="7"/>
      <c r="B38" s="1"/>
      <c r="C38" s="1"/>
      <c r="D38" s="1"/>
      <c r="E38" s="1"/>
      <c r="F38" s="23"/>
      <c r="G38" s="45"/>
      <c r="H38" s="44"/>
      <c r="I38" s="44"/>
      <c r="J38" s="26"/>
    </row>
    <row r="39" spans="1:10" x14ac:dyDescent="0.3">
      <c r="A39" s="7"/>
      <c r="B39" s="1"/>
      <c r="C39" s="1"/>
      <c r="D39" s="1"/>
      <c r="E39" s="1"/>
      <c r="F39" s="23"/>
      <c r="G39" s="45"/>
      <c r="H39" s="44"/>
      <c r="I39" s="44"/>
      <c r="J39" s="26"/>
    </row>
    <row r="40" spans="1:10" x14ac:dyDescent="0.3">
      <c r="A40" s="7"/>
      <c r="B40" s="1"/>
      <c r="C40" s="1"/>
      <c r="D40" s="1"/>
      <c r="E40" s="1"/>
      <c r="F40" s="23"/>
      <c r="G40" s="45"/>
      <c r="H40" s="44"/>
      <c r="I40" s="44"/>
      <c r="J40" s="26"/>
    </row>
    <row r="41" spans="1:10" x14ac:dyDescent="0.3">
      <c r="A41" s="7"/>
      <c r="B41" s="1"/>
      <c r="C41" s="1"/>
      <c r="D41" s="1"/>
      <c r="E41" s="1"/>
      <c r="F41" s="23"/>
      <c r="G41" s="45"/>
      <c r="H41" s="44"/>
      <c r="I41" s="44"/>
      <c r="J41" s="26"/>
    </row>
    <row r="42" spans="1:10" x14ac:dyDescent="0.3">
      <c r="A42" s="7"/>
      <c r="B42" s="2" t="s">
        <v>23</v>
      </c>
      <c r="C42" s="1"/>
      <c r="D42" s="1"/>
      <c r="E42" s="1"/>
      <c r="F42" s="23"/>
      <c r="G42" s="45"/>
      <c r="H42" s="44"/>
      <c r="I42" s="44"/>
      <c r="J42" s="26"/>
    </row>
    <row r="43" spans="1:10" x14ac:dyDescent="0.3">
      <c r="A43" s="7"/>
      <c r="B43" s="63">
        <v>44562</v>
      </c>
      <c r="C43" s="1"/>
      <c r="D43" s="1"/>
      <c r="E43" s="1"/>
      <c r="F43" s="23"/>
      <c r="G43" s="45"/>
      <c r="H43" s="44"/>
      <c r="I43" s="44"/>
      <c r="J43" s="26"/>
    </row>
    <row r="44" spans="1:10" x14ac:dyDescent="0.3">
      <c r="A44" s="7"/>
      <c r="B44" s="1"/>
      <c r="C44" s="1"/>
      <c r="D44" s="1"/>
      <c r="E44" s="1"/>
      <c r="F44" s="23"/>
      <c r="G44" s="45"/>
      <c r="H44" s="44"/>
      <c r="I44" s="44"/>
      <c r="J44" s="26"/>
    </row>
    <row r="45" spans="1:10" x14ac:dyDescent="0.3">
      <c r="A45" s="7"/>
      <c r="B45" s="2" t="s">
        <v>24</v>
      </c>
      <c r="C45" s="1"/>
      <c r="D45" s="1"/>
      <c r="E45" s="1"/>
      <c r="F45" s="23"/>
      <c r="G45" s="45"/>
      <c r="H45" s="44"/>
      <c r="I45" s="44"/>
      <c r="J45" s="26"/>
    </row>
    <row r="46" spans="1:10" x14ac:dyDescent="0.3">
      <c r="A46" s="7"/>
      <c r="B46" s="63">
        <v>44926</v>
      </c>
      <c r="C46" s="1"/>
      <c r="D46" s="1"/>
      <c r="E46" s="1"/>
      <c r="F46" s="23"/>
      <c r="G46" s="45"/>
      <c r="H46" s="44"/>
      <c r="I46" s="44"/>
      <c r="J46" s="26"/>
    </row>
    <row r="47" spans="1:10" x14ac:dyDescent="0.3">
      <c r="A47" s="7"/>
      <c r="C47" s="1"/>
      <c r="D47" s="1"/>
      <c r="E47" s="1"/>
      <c r="F47" s="23"/>
      <c r="G47" s="45"/>
      <c r="H47" s="44"/>
      <c r="I47" s="44"/>
      <c r="J47" s="26"/>
    </row>
    <row r="48" spans="1:10" x14ac:dyDescent="0.3">
      <c r="A48" s="7"/>
      <c r="B48" s="58" t="s">
        <v>25</v>
      </c>
      <c r="C48" s="58"/>
      <c r="D48" s="64">
        <f>NETWORKDAYS(B43,B46)</f>
        <v>260</v>
      </c>
      <c r="E48" s="1" t="str">
        <f ca="1">_xlfn.FORMULATEXT(D48)</f>
        <v>=DIATRABALHOTOTAL(B43;B46)</v>
      </c>
      <c r="F48" s="23"/>
      <c r="G48" s="45"/>
      <c r="H48" s="44"/>
      <c r="I48" s="44"/>
      <c r="J48" s="26"/>
    </row>
    <row r="49" spans="1:10" x14ac:dyDescent="0.3">
      <c r="A49" s="7"/>
      <c r="B49" s="61" t="s">
        <v>26</v>
      </c>
      <c r="C49" s="61"/>
      <c r="D49" s="64">
        <f>NETWORKDAYS(B43,B46,G24:G36)</f>
        <v>251</v>
      </c>
      <c r="E49" s="1"/>
      <c r="F49" s="23"/>
      <c r="G49" s="45"/>
      <c r="H49" s="44"/>
      <c r="I49" s="44"/>
      <c r="J49" s="26"/>
    </row>
    <row r="50" spans="1:10" x14ac:dyDescent="0.3">
      <c r="A50" s="7"/>
      <c r="B50" s="1"/>
      <c r="C50" s="1"/>
      <c r="D50" s="1"/>
      <c r="E50" s="1"/>
      <c r="F50" s="1"/>
      <c r="G50" s="1"/>
      <c r="H50" s="1"/>
      <c r="I50" s="44"/>
      <c r="J50" s="26"/>
    </row>
    <row r="51" spans="1:10" x14ac:dyDescent="0.3">
      <c r="A51" s="7"/>
      <c r="B51" s="61" t="s">
        <v>52</v>
      </c>
      <c r="C51" s="61"/>
      <c r="D51" s="102">
        <f>NETWORKDAYS.INTL(B43,B46,11,G24:G35)</f>
        <v>303</v>
      </c>
      <c r="E51" s="1"/>
      <c r="F51" s="23"/>
      <c r="G51" s="23"/>
      <c r="H51" s="23"/>
      <c r="I51" s="23"/>
      <c r="J51" s="26"/>
    </row>
    <row r="52" spans="1:10" x14ac:dyDescent="0.3">
      <c r="A52" s="8"/>
      <c r="B52" s="101"/>
      <c r="C52" s="101"/>
      <c r="D52" s="101"/>
      <c r="E52" s="12"/>
      <c r="F52" s="33"/>
      <c r="G52" s="34"/>
      <c r="H52" s="35"/>
      <c r="I52" s="39"/>
      <c r="J52" s="36"/>
    </row>
    <row r="53" spans="1:10" x14ac:dyDescent="0.3">
      <c r="B53" s="1"/>
      <c r="C53" s="1"/>
      <c r="D53" s="1"/>
    </row>
    <row r="54" spans="1:10" x14ac:dyDescent="0.3">
      <c r="B54" s="1"/>
      <c r="C54" s="1"/>
      <c r="D54" s="1"/>
    </row>
    <row r="55" spans="1:10" x14ac:dyDescent="0.3">
      <c r="B55" s="1"/>
      <c r="C55" s="1"/>
      <c r="D55" s="1"/>
    </row>
  </sheetData>
  <mergeCells count="2">
    <mergeCell ref="A19:J19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D1BD-6F78-49B1-85FC-5B5AEDC3C698}">
  <dimension ref="A1:P13"/>
  <sheetViews>
    <sheetView showGridLines="0" workbookViewId="0">
      <selection activeCell="G5" sqref="G5"/>
    </sheetView>
  </sheetViews>
  <sheetFormatPr defaultColWidth="0" defaultRowHeight="14.4" zeroHeight="1" x14ac:dyDescent="0.3"/>
  <cols>
    <col min="1" max="1" width="7.109375" customWidth="1"/>
    <col min="2" max="2" width="9.109375" customWidth="1"/>
    <col min="3" max="3" width="14.33203125" customWidth="1"/>
    <col min="4" max="5" width="10.6640625" bestFit="1" customWidth="1"/>
    <col min="6" max="6" width="11.44140625" customWidth="1"/>
    <col min="7" max="7" width="22.33203125" customWidth="1"/>
    <col min="8" max="8" width="22.6640625" bestFit="1" customWidth="1"/>
    <col min="9" max="9" width="7.109375" customWidth="1"/>
    <col min="10" max="16" width="0" hidden="1" customWidth="1"/>
    <col min="17" max="16384" width="9.109375" hidden="1"/>
  </cols>
  <sheetData>
    <row r="1" spans="1:16" s="104" customFormat="1" ht="15" customHeight="1" x14ac:dyDescent="0.3">
      <c r="A1" s="131" t="s">
        <v>28</v>
      </c>
      <c r="B1" s="132"/>
      <c r="C1" s="132"/>
      <c r="D1" s="132"/>
      <c r="E1" s="132"/>
      <c r="F1" s="132"/>
      <c r="G1" s="132"/>
      <c r="H1" s="132"/>
      <c r="I1" s="103"/>
      <c r="J1" s="103"/>
      <c r="K1" s="103"/>
      <c r="L1" s="103"/>
      <c r="M1" s="103"/>
      <c r="N1" s="103"/>
      <c r="O1" s="103"/>
      <c r="P1" s="103"/>
    </row>
    <row r="2" spans="1:16" s="1" customFormat="1" ht="15" customHeight="1" x14ac:dyDescent="0.3">
      <c r="A2" s="133"/>
      <c r="B2" s="134"/>
      <c r="C2" s="134"/>
      <c r="D2" s="134"/>
      <c r="E2" s="134"/>
      <c r="F2" s="134"/>
      <c r="G2" s="134"/>
      <c r="H2" s="134"/>
      <c r="I2" s="105"/>
      <c r="J2" s="105"/>
      <c r="K2" s="105"/>
      <c r="L2" s="105"/>
      <c r="M2" s="105"/>
      <c r="N2" s="105"/>
      <c r="O2" s="105"/>
      <c r="P2" s="105"/>
    </row>
    <row r="3" spans="1:16" s="1" customFormat="1" ht="28.8" x14ac:dyDescent="0.3">
      <c r="A3" s="106"/>
      <c r="B3" s="107" t="s">
        <v>29</v>
      </c>
      <c r="C3" s="108" t="s">
        <v>30</v>
      </c>
      <c r="D3" s="108" t="s">
        <v>31</v>
      </c>
      <c r="E3" s="108" t="s">
        <v>32</v>
      </c>
      <c r="F3" s="108" t="s">
        <v>33</v>
      </c>
      <c r="G3" s="108" t="s">
        <v>34</v>
      </c>
      <c r="H3" s="108" t="s">
        <v>35</v>
      </c>
      <c r="I3" s="109"/>
    </row>
    <row r="4" spans="1:16" s="1" customFormat="1" x14ac:dyDescent="0.3">
      <c r="A4" s="7"/>
    </row>
    <row r="5" spans="1:16" s="1" customFormat="1" x14ac:dyDescent="0.3">
      <c r="A5" s="7"/>
      <c r="B5" s="110" t="s">
        <v>36</v>
      </c>
      <c r="C5" s="111">
        <v>70</v>
      </c>
      <c r="D5" s="112">
        <v>44757</v>
      </c>
      <c r="E5" s="112">
        <v>44758</v>
      </c>
      <c r="F5" s="112">
        <v>44762</v>
      </c>
      <c r="G5" s="113">
        <f>DAYS360(E5,F5)</f>
        <v>4</v>
      </c>
      <c r="H5" s="114">
        <f>IF(F5=E5,C5,C5+(C5*G5))</f>
        <v>350</v>
      </c>
    </row>
    <row r="6" spans="1:16" s="1" customFormat="1" x14ac:dyDescent="0.3">
      <c r="A6" s="7"/>
      <c r="B6" s="115" t="s">
        <v>37</v>
      </c>
      <c r="C6" s="116">
        <v>60</v>
      </c>
      <c r="D6" s="117">
        <v>44758</v>
      </c>
      <c r="E6" s="117">
        <v>44759</v>
      </c>
      <c r="F6" s="117">
        <v>44763</v>
      </c>
      <c r="G6" s="113">
        <f t="shared" ref="G6:G9" si="0">DAYS360(E6,F6)</f>
        <v>4</v>
      </c>
      <c r="H6" s="114">
        <f t="shared" ref="H6:H9" si="1">IF(F6=E6,C6,C6+(C6*G6))</f>
        <v>300</v>
      </c>
    </row>
    <row r="7" spans="1:16" s="1" customFormat="1" x14ac:dyDescent="0.3">
      <c r="A7" s="7"/>
      <c r="B7" s="115" t="s">
        <v>38</v>
      </c>
      <c r="C7" s="116">
        <v>75</v>
      </c>
      <c r="D7" s="117">
        <v>44759</v>
      </c>
      <c r="E7" s="117">
        <v>44760</v>
      </c>
      <c r="F7" s="117">
        <v>44803</v>
      </c>
      <c r="G7" s="113">
        <f t="shared" si="0"/>
        <v>42</v>
      </c>
      <c r="H7" s="114">
        <f t="shared" si="1"/>
        <v>3225</v>
      </c>
    </row>
    <row r="8" spans="1:16" s="1" customFormat="1" x14ac:dyDescent="0.3">
      <c r="A8" s="7"/>
      <c r="B8" s="115" t="s">
        <v>39</v>
      </c>
      <c r="C8" s="116">
        <v>150</v>
      </c>
      <c r="D8" s="117">
        <v>44760</v>
      </c>
      <c r="E8" s="117">
        <v>44761</v>
      </c>
      <c r="F8" s="117">
        <v>44766</v>
      </c>
      <c r="G8" s="113">
        <f t="shared" si="0"/>
        <v>5</v>
      </c>
      <c r="H8" s="114">
        <f t="shared" si="1"/>
        <v>900</v>
      </c>
    </row>
    <row r="9" spans="1:16" s="1" customFormat="1" x14ac:dyDescent="0.3">
      <c r="A9" s="7"/>
      <c r="B9" s="118" t="s">
        <v>40</v>
      </c>
      <c r="C9" s="119">
        <v>300</v>
      </c>
      <c r="D9" s="120">
        <v>44761</v>
      </c>
      <c r="E9" s="120">
        <v>44762</v>
      </c>
      <c r="F9" s="120">
        <v>44762</v>
      </c>
      <c r="G9" s="113">
        <f t="shared" si="0"/>
        <v>0</v>
      </c>
      <c r="H9" s="114">
        <f t="shared" si="1"/>
        <v>300</v>
      </c>
    </row>
    <row r="10" spans="1:16" s="1" customFormat="1" x14ac:dyDescent="0.3">
      <c r="A10" s="7"/>
      <c r="G10" s="93"/>
      <c r="H10" s="93" t="str">
        <f ca="1">_xlfn.FORMULATEXT(H5)</f>
        <v>=SE(F5=E5;C5;C5+(C5*G5))</v>
      </c>
    </row>
    <row r="11" spans="1:16" s="12" customFormat="1" x14ac:dyDescent="0.3">
      <c r="A11" s="8"/>
    </row>
    <row r="12" spans="1:16" hidden="1" x14ac:dyDescent="0.3">
      <c r="E12" s="65"/>
    </row>
    <row r="13" spans="1:16" hidden="1" x14ac:dyDescent="0.3"/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28A1-03DF-443C-A539-5A376D8B378E}">
  <dimension ref="A1:G10"/>
  <sheetViews>
    <sheetView showGridLines="0" tabSelected="1" workbookViewId="0">
      <selection activeCell="F6" sqref="F6"/>
    </sheetView>
  </sheetViews>
  <sheetFormatPr defaultRowHeight="14.4" x14ac:dyDescent="0.3"/>
  <cols>
    <col min="2" max="2" width="14.33203125" bestFit="1" customWidth="1"/>
    <col min="3" max="4" width="14.33203125" customWidth="1"/>
    <col min="5" max="5" width="24.5546875" bestFit="1" customWidth="1"/>
    <col min="6" max="6" width="14.33203125" bestFit="1" customWidth="1"/>
  </cols>
  <sheetData>
    <row r="1" spans="1:7" x14ac:dyDescent="0.3">
      <c r="A1" s="135" t="s">
        <v>46</v>
      </c>
      <c r="B1" s="136"/>
      <c r="C1" s="136"/>
      <c r="D1" s="136"/>
      <c r="E1" s="136"/>
      <c r="F1" s="137"/>
    </row>
    <row r="2" spans="1:7" x14ac:dyDescent="0.3">
      <c r="A2" s="138"/>
      <c r="B2" s="139"/>
      <c r="C2" s="139"/>
      <c r="D2" s="139"/>
      <c r="E2" s="139"/>
      <c r="F2" s="140"/>
    </row>
    <row r="3" spans="1:7" ht="18" x14ac:dyDescent="0.3">
      <c r="A3" s="73"/>
      <c r="B3" s="74"/>
      <c r="C3" s="74"/>
      <c r="D3" s="74"/>
      <c r="E3" s="74"/>
      <c r="F3" s="75"/>
    </row>
    <row r="4" spans="1:7" x14ac:dyDescent="0.3">
      <c r="A4" s="7"/>
      <c r="B4" s="1"/>
      <c r="C4" s="1"/>
      <c r="D4" s="1"/>
      <c r="E4" s="1"/>
      <c r="F4" s="22"/>
    </row>
    <row r="5" spans="1:7" x14ac:dyDescent="0.3">
      <c r="A5" s="76" t="s">
        <v>41</v>
      </c>
      <c r="B5" s="77">
        <v>44562</v>
      </c>
      <c r="C5" s="67"/>
      <c r="D5" s="68"/>
      <c r="E5" s="82" t="s">
        <v>47</v>
      </c>
      <c r="F5" s="83">
        <v>32237</v>
      </c>
      <c r="G5" s="68"/>
    </row>
    <row r="6" spans="1:7" x14ac:dyDescent="0.3">
      <c r="A6" s="71" t="s">
        <v>42</v>
      </c>
      <c r="B6" s="78">
        <v>44927</v>
      </c>
      <c r="C6" s="67"/>
      <c r="D6" s="68"/>
      <c r="E6" s="84" t="s">
        <v>48</v>
      </c>
      <c r="F6" s="85">
        <v>45014</v>
      </c>
      <c r="G6" s="68"/>
    </row>
    <row r="7" spans="1:7" x14ac:dyDescent="0.3">
      <c r="A7" s="69"/>
      <c r="B7" s="68"/>
      <c r="C7" s="68"/>
      <c r="D7" s="68"/>
      <c r="E7" s="68"/>
      <c r="F7" s="70"/>
    </row>
    <row r="8" spans="1:7" x14ac:dyDescent="0.3">
      <c r="A8" s="76" t="s">
        <v>43</v>
      </c>
      <c r="B8" s="79">
        <f>DATEDIF(B5,B6,"d")</f>
        <v>365</v>
      </c>
      <c r="C8" s="68" t="str">
        <f ca="1">_xlfn.FORMULATEXT(B8)</f>
        <v>=DATADIF(B5;B6;"d")</v>
      </c>
      <c r="D8" s="68"/>
      <c r="E8" s="82" t="s">
        <v>43</v>
      </c>
      <c r="F8" s="86">
        <f>DATEDIF(F5,F6,"d")</f>
        <v>12777</v>
      </c>
      <c r="G8" s="68"/>
    </row>
    <row r="9" spans="1:7" x14ac:dyDescent="0.3">
      <c r="A9" s="66" t="s">
        <v>44</v>
      </c>
      <c r="B9" s="80">
        <f>DATEDIF(B5,B6,"m")</f>
        <v>12</v>
      </c>
      <c r="C9" s="68" t="str">
        <f t="shared" ref="C9:C10" ca="1" si="0">_xlfn.FORMULATEXT(B9)</f>
        <v>=DATADIF(B5;B6;"m")</v>
      </c>
      <c r="D9" s="68"/>
      <c r="E9" s="87" t="s">
        <v>44</v>
      </c>
      <c r="F9" s="86">
        <f>DATEDIF(F5,F6,"m")</f>
        <v>419</v>
      </c>
      <c r="G9" s="68"/>
    </row>
    <row r="10" spans="1:7" x14ac:dyDescent="0.3">
      <c r="A10" s="71" t="s">
        <v>45</v>
      </c>
      <c r="B10" s="81">
        <f>DATEDIF(B5,B6,"y")</f>
        <v>1</v>
      </c>
      <c r="C10" s="124" t="str">
        <f t="shared" ca="1" si="0"/>
        <v>=DATADIF(B5;B6;"y")</v>
      </c>
      <c r="D10" s="72"/>
      <c r="E10" s="84" t="s">
        <v>45</v>
      </c>
      <c r="F10" s="86">
        <f>DATEDIF(F5,F6,"y")</f>
        <v>34</v>
      </c>
      <c r="G10" s="68"/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18802B3EB42C44AADD4F18EA9D9DE1" ma:contentTypeVersion="14" ma:contentTypeDescription="Crie um novo documento." ma:contentTypeScope="" ma:versionID="198e41376063097a44f79efdb1b67421">
  <xsd:schema xmlns:xsd="http://www.w3.org/2001/XMLSchema" xmlns:xs="http://www.w3.org/2001/XMLSchema" xmlns:p="http://schemas.microsoft.com/office/2006/metadata/properties" xmlns:ns3="24582395-b40e-4146-918e-4cc08dfdfcc2" xmlns:ns4="11c0c74c-c4ee-4070-b3f9-79340ed4a8b6" targetNamespace="http://schemas.microsoft.com/office/2006/metadata/properties" ma:root="true" ma:fieldsID="18b15630b0b860395cb385467726a94c" ns3:_="" ns4:_="">
    <xsd:import namespace="24582395-b40e-4146-918e-4cc08dfdfcc2"/>
    <xsd:import namespace="11c0c74c-c4ee-4070-b3f9-79340ed4a8b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82395-b40e-4146-918e-4cc08dfdfc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0c74c-c4ee-4070-b3f9-79340ed4a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4B220E-986D-4806-A5D8-16C2E7EFC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82395-b40e-4146-918e-4cc08dfdfcc2"/>
    <ds:schemaRef ds:uri="11c0c74c-c4ee-4070-b3f9-79340ed4a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D3F58A-E9B7-4204-94F7-960543EF2F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4AC9A-64D0-411B-B316-DBE371068879}">
  <ds:schemaRefs>
    <ds:schemaRef ds:uri="24582395-b40e-4146-918e-4cc08dfdfcc2"/>
    <ds:schemaRef ds:uri="http://www.w3.org/XML/1998/namespace"/>
    <ds:schemaRef ds:uri="http://schemas.microsoft.com/office/2006/metadata/properties"/>
    <ds:schemaRef ds:uri="11c0c74c-c4ee-4070-b3f9-79340ed4a8b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DIADASEMANA</vt:lpstr>
      <vt:lpstr>DIATRABALHO E TOTAL</vt:lpstr>
      <vt:lpstr>DIAS360</vt:lpstr>
      <vt:lpstr>DATADIF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2018-11-01T18:11:07Z</dcterms:created>
  <dcterms:modified xsi:type="dcterms:W3CDTF">2023-03-29T18:57:12Z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0x010100B118802B3EB42C44AADD4F18EA9D9DE1</vt:lpwstr>
  </property>
</Properties>
</file>