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4\"/>
    </mc:Choice>
  </mc:AlternateContent>
  <xr:revisionPtr revIDLastSave="0" documentId="13_ncr:1_{46BAABDA-D69C-486B-ABB2-0CC65EC10715}" xr6:coauthVersionLast="36" xr6:coauthVersionMax="36" xr10:uidLastSave="{00000000-0000-0000-0000-000000000000}"/>
  <bookViews>
    <workbookView xWindow="-120" yWindow="-120" windowWidth="20736" windowHeight="11760" xr2:uid="{00000000-000D-0000-FFFF-FFFF00000000}"/>
  </bookViews>
  <sheets>
    <sheet name="Estoque" sheetId="14" r:id="rId1"/>
    <sheet name="Roteiro" sheetId="1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4" l="1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3" i="14"/>
  <c r="K1" i="14"/>
  <c r="H10" i="14" s="1"/>
  <c r="I10" i="14" s="1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3" i="14"/>
  <c r="G4" i="14"/>
  <c r="H9" i="14" l="1"/>
  <c r="I9" i="14" s="1"/>
  <c r="H8" i="14"/>
  <c r="I8" i="14" s="1"/>
  <c r="H3" i="14"/>
  <c r="I3" i="14" s="1"/>
  <c r="H7" i="14"/>
  <c r="I7" i="14" s="1"/>
  <c r="H22" i="14"/>
  <c r="I22" i="14" s="1"/>
  <c r="H6" i="14"/>
  <c r="I6" i="14" s="1"/>
  <c r="H21" i="14"/>
  <c r="I21" i="14" s="1"/>
  <c r="H5" i="14"/>
  <c r="I5" i="14" s="1"/>
  <c r="H20" i="14"/>
  <c r="I20" i="14" s="1"/>
  <c r="H4" i="14"/>
  <c r="I4" i="14" s="1"/>
  <c r="H19" i="14"/>
  <c r="I19" i="14" s="1"/>
  <c r="H18" i="14"/>
  <c r="I18" i="14" s="1"/>
  <c r="H17" i="14"/>
  <c r="I17" i="14" s="1"/>
  <c r="H11" i="14"/>
  <c r="I11" i="14" s="1"/>
  <c r="H16" i="14"/>
  <c r="I16" i="14" s="1"/>
  <c r="H15" i="14"/>
  <c r="I15" i="14" s="1"/>
  <c r="H14" i="14"/>
  <c r="I14" i="14" s="1"/>
  <c r="H13" i="14"/>
  <c r="I13" i="14" s="1"/>
  <c r="H12" i="14"/>
  <c r="I12" i="14" s="1"/>
</calcChain>
</file>

<file path=xl/sharedStrings.xml><?xml version="1.0" encoding="utf-8"?>
<sst xmlns="http://schemas.openxmlformats.org/spreadsheetml/2006/main" count="33" uniqueCount="33">
  <si>
    <t>Código</t>
  </si>
  <si>
    <t>Vencimento</t>
  </si>
  <si>
    <t>Prioridade na Venda</t>
  </si>
  <si>
    <t>Produto</t>
  </si>
  <si>
    <t>Detergente líquido neutro 500ml</t>
  </si>
  <si>
    <t>Detergente líquido coco 500ml</t>
  </si>
  <si>
    <t>Desinfetante eucalipto 1L</t>
  </si>
  <si>
    <t>Agua Sanitária 5 L</t>
  </si>
  <si>
    <t>Multiuso 500ml</t>
  </si>
  <si>
    <t>Sabão em pó 1Kg</t>
  </si>
  <si>
    <t>Limpador perfumado lavanda 500ml</t>
  </si>
  <si>
    <t>Limpador perfumado pinho 500ml</t>
  </si>
  <si>
    <t>Alvejante em pó 500G</t>
  </si>
  <si>
    <t>Sabão em barra coco 1Kg</t>
  </si>
  <si>
    <t>Desengordurante limão 500ml</t>
  </si>
  <si>
    <t>Lustra móveis 200ml</t>
  </si>
  <si>
    <t>Estoque Mínimo</t>
  </si>
  <si>
    <t>Estoque Atual</t>
  </si>
  <si>
    <t>Limpa vidros 5L</t>
  </si>
  <si>
    <t>Cera acrílica 5 L</t>
  </si>
  <si>
    <t>Agua Sanitária 1L</t>
  </si>
  <si>
    <t>Desinfetante lavanda 500ml</t>
  </si>
  <si>
    <t>Limpador perfumado floral 500ml</t>
  </si>
  <si>
    <t>Desinfetante floral 1L</t>
  </si>
  <si>
    <t>Desinfetante pinho 500ml</t>
  </si>
  <si>
    <t>Sabão em pó 5Kg</t>
  </si>
  <si>
    <t>Validade
(em meses)</t>
  </si>
  <si>
    <t>DATA ATUAL</t>
  </si>
  <si>
    <t>Data de Fabricaçao</t>
  </si>
  <si>
    <t>Vencido?</t>
  </si>
  <si>
    <t>CONTROLE DE ESTOQUE</t>
  </si>
  <si>
    <t>Quantidade a Comprar</t>
  </si>
  <si>
    <t>Necessidade de Ressuprimento?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</si>
</sst>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 applyAlignment="1">
      <alignment horizontal="right" vertical="center" wrapText="1"/>
    </xf>
    <xf numFmtId="14" fontId="0" fillId="2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/>
        <color rgb="FFFF0000"/>
      </font>
    </dxf>
    <dxf>
      <font>
        <b/>
        <i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20</xdr:col>
      <xdr:colOff>0</xdr:colOff>
      <xdr:row>36</xdr:row>
      <xdr:rowOff>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57C49D9-8B8D-4CCA-832C-20A44C50F8E6}"/>
            </a:ext>
          </a:extLst>
        </xdr:cNvPr>
        <xdr:cNvSpPr txBox="1"/>
      </xdr:nvSpPr>
      <xdr:spPr>
        <a:xfrm>
          <a:off x="28575" y="19050"/>
          <a:ext cx="14620875" cy="683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PT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Exercício proposto (fórmulas de texto, data e lógica)</a:t>
          </a:r>
          <a:endParaRPr lang="pt-BR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Usando fórmulas, favor preencher o campo "Data Atual" e também os dados das colunas: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Vencimento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Vencido?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Prioridade na Venda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Necessidade de Ressuprimento?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Quantidade a Comprar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Regras para elaborar as fórmulas:</a:t>
          </a:r>
          <a:endParaRPr lang="pt-BR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"Vencimento": </a:t>
          </a:r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é a data de fabricação mais o tempo de validade (favor considerar cada mês com 30 dias).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"Vencido?"</a:t>
          </a:r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se a data do vencimento for menor que a data atual, atribuir o valor "Vencido" à célula.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"Prioridade na Venda"</a:t>
          </a:r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se o produto não estiver vencido, e faltar menos de 90 dias para o vencimento, atribuir o valor "Prioridade" à célula.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"Necessidade de Ressuprimento?"</a:t>
          </a:r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se o Estoque Atual for menor que o estoque mínimo, atribuir o valor "Sim" à célula.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pt-PT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"Quantidade a comprar"</a:t>
          </a:r>
          <a:r>
            <a:rPr lang="pt-PT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se houver necessidade de ressuprimento, atribuir o valor "Pedido de: X un." à célula, onde X é o dobro do valor do estoque mínimo.</a:t>
          </a:r>
          <a:endParaRPr lang="pt-BR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showGridLines="0" tabSelected="1" workbookViewId="0">
      <selection activeCell="J10" sqref="J10"/>
    </sheetView>
  </sheetViews>
  <sheetFormatPr defaultColWidth="9.109375" defaultRowHeight="14.4" x14ac:dyDescent="0.3"/>
  <cols>
    <col min="1" max="1" width="9.109375" style="1"/>
    <col min="2" max="2" width="33.33203125" style="1" bestFit="1" customWidth="1"/>
    <col min="3" max="9" width="14.6640625" style="1" customWidth="1"/>
    <col min="10" max="10" width="15.6640625" style="1" customWidth="1"/>
    <col min="11" max="11" width="20.44140625" style="1" customWidth="1"/>
    <col min="12" max="12" width="7.44140625" style="1" customWidth="1"/>
    <col min="13" max="16384" width="9.109375" style="1"/>
  </cols>
  <sheetData>
    <row r="1" spans="1:12" ht="30" customHeight="1" x14ac:dyDescent="0.3">
      <c r="A1" s="17" t="s">
        <v>30</v>
      </c>
      <c r="J1" s="8" t="s">
        <v>27</v>
      </c>
      <c r="K1" s="11">
        <f ca="1">TODAY()</f>
        <v>45016</v>
      </c>
    </row>
    <row r="2" spans="1:12" ht="30" customHeight="1" x14ac:dyDescent="0.3">
      <c r="A2" s="4" t="s">
        <v>0</v>
      </c>
      <c r="B2" s="4" t="s">
        <v>3</v>
      </c>
      <c r="C2" s="5" t="s">
        <v>17</v>
      </c>
      <c r="D2" s="5" t="s">
        <v>16</v>
      </c>
      <c r="E2" s="7" t="s">
        <v>28</v>
      </c>
      <c r="F2" s="6" t="s">
        <v>26</v>
      </c>
      <c r="G2" s="7" t="s">
        <v>1</v>
      </c>
      <c r="H2" s="7" t="s">
        <v>29</v>
      </c>
      <c r="I2" s="7" t="s">
        <v>2</v>
      </c>
      <c r="J2" s="7" t="s">
        <v>32</v>
      </c>
      <c r="K2" s="7" t="s">
        <v>31</v>
      </c>
    </row>
    <row r="3" spans="1:12" x14ac:dyDescent="0.3">
      <c r="A3" s="2">
        <v>1</v>
      </c>
      <c r="B3" s="2" t="s">
        <v>20</v>
      </c>
      <c r="C3" s="3">
        <v>805</v>
      </c>
      <c r="D3" s="3">
        <v>106</v>
      </c>
      <c r="E3" s="13">
        <v>44889</v>
      </c>
      <c r="F3" s="14">
        <v>12</v>
      </c>
      <c r="G3" s="9">
        <f>(F3*30)+E3</f>
        <v>45249</v>
      </c>
      <c r="H3" s="16" t="str">
        <f ca="1">IF(G3&lt;$K$1,"vencido","no prazo")</f>
        <v>no prazo</v>
      </c>
      <c r="I3" s="15" t="str">
        <f t="shared" ref="I3:I22" ca="1" si="0">IF(AND(H3="no prazo",G3&lt;$K$1+90),"PRIORIDADE","")</f>
        <v/>
      </c>
      <c r="J3" s="12" t="str">
        <f>IF(C3&lt;D3,"SIM","")</f>
        <v/>
      </c>
      <c r="K3" s="12" t="str">
        <f>IF(J3="sim",CONCATENATE("PEDIDO DE: ",2*D3,"unid."),"")</f>
        <v/>
      </c>
    </row>
    <row r="4" spans="1:12" x14ac:dyDescent="0.3">
      <c r="A4" s="2">
        <v>2</v>
      </c>
      <c r="B4" s="2" t="s">
        <v>7</v>
      </c>
      <c r="C4" s="3">
        <v>613</v>
      </c>
      <c r="D4" s="3">
        <v>107</v>
      </c>
      <c r="E4" s="13">
        <v>44607</v>
      </c>
      <c r="F4" s="14">
        <v>12</v>
      </c>
      <c r="G4" s="9">
        <f>(F4*30)+E4</f>
        <v>44967</v>
      </c>
      <c r="H4" s="16" t="str">
        <f t="shared" ref="H4:H22" ca="1" si="1">IF(G4&lt;$K$1,"vencido","no prazo")</f>
        <v>vencido</v>
      </c>
      <c r="I4" s="15" t="str">
        <f t="shared" ca="1" si="0"/>
        <v/>
      </c>
      <c r="J4" s="12" t="str">
        <f t="shared" ref="J4:J22" si="2">IF(C4&lt;D4,"SIM","")</f>
        <v/>
      </c>
      <c r="K4" s="12" t="str">
        <f t="shared" ref="K4:K22" si="3">IF(J4="sim",CONCATENATE("PEDIDO DE: ",2*D4,"unid."),"")</f>
        <v/>
      </c>
    </row>
    <row r="5" spans="1:12" x14ac:dyDescent="0.3">
      <c r="A5" s="2">
        <v>3</v>
      </c>
      <c r="B5" s="2" t="s">
        <v>12</v>
      </c>
      <c r="C5" s="3">
        <v>45</v>
      </c>
      <c r="D5" s="3">
        <v>112</v>
      </c>
      <c r="E5" s="13">
        <v>44704</v>
      </c>
      <c r="F5" s="14">
        <v>24</v>
      </c>
      <c r="G5" s="9">
        <f t="shared" ref="G5:G22" si="4">(F5*30)+E5</f>
        <v>45424</v>
      </c>
      <c r="H5" s="16" t="str">
        <f t="shared" ca="1" si="1"/>
        <v>no prazo</v>
      </c>
      <c r="I5" s="15" t="str">
        <f ca="1">IF(AND(H5="no prazo",G5&lt;$K$1+90),"PRIORIDADE","")</f>
        <v/>
      </c>
      <c r="J5" s="12" t="str">
        <f t="shared" si="2"/>
        <v>SIM</v>
      </c>
      <c r="K5" s="12" t="str">
        <f t="shared" si="3"/>
        <v>PEDIDO DE: 224unid.</v>
      </c>
      <c r="L5" s="10"/>
    </row>
    <row r="6" spans="1:12" x14ac:dyDescent="0.3">
      <c r="A6" s="2">
        <v>4</v>
      </c>
      <c r="B6" s="2" t="s">
        <v>19</v>
      </c>
      <c r="C6" s="3">
        <v>635</v>
      </c>
      <c r="D6" s="3">
        <v>65</v>
      </c>
      <c r="E6" s="13">
        <v>44418</v>
      </c>
      <c r="F6" s="14">
        <v>12</v>
      </c>
      <c r="G6" s="9">
        <f t="shared" si="4"/>
        <v>44778</v>
      </c>
      <c r="H6" s="16" t="str">
        <f t="shared" ca="1" si="1"/>
        <v>vencido</v>
      </c>
      <c r="I6" s="15" t="str">
        <f t="shared" ca="1" si="0"/>
        <v/>
      </c>
      <c r="J6" s="12" t="str">
        <f t="shared" si="2"/>
        <v/>
      </c>
      <c r="K6" s="12" t="str">
        <f t="shared" si="3"/>
        <v/>
      </c>
    </row>
    <row r="7" spans="1:12" x14ac:dyDescent="0.3">
      <c r="A7" s="2">
        <v>5</v>
      </c>
      <c r="B7" s="2" t="s">
        <v>14</v>
      </c>
      <c r="C7" s="3">
        <v>386</v>
      </c>
      <c r="D7" s="3">
        <v>87</v>
      </c>
      <c r="E7" s="13">
        <v>44646</v>
      </c>
      <c r="F7" s="14">
        <v>12</v>
      </c>
      <c r="G7" s="9">
        <f t="shared" si="4"/>
        <v>45006</v>
      </c>
      <c r="H7" s="16" t="str">
        <f t="shared" ca="1" si="1"/>
        <v>vencido</v>
      </c>
      <c r="I7" s="15" t="str">
        <f t="shared" ca="1" si="0"/>
        <v/>
      </c>
      <c r="J7" s="12" t="str">
        <f t="shared" si="2"/>
        <v/>
      </c>
      <c r="K7" s="12" t="str">
        <f t="shared" si="3"/>
        <v/>
      </c>
    </row>
    <row r="8" spans="1:12" x14ac:dyDescent="0.3">
      <c r="A8" s="2">
        <v>6</v>
      </c>
      <c r="B8" s="2" t="s">
        <v>6</v>
      </c>
      <c r="C8" s="3">
        <v>458</v>
      </c>
      <c r="D8" s="3">
        <v>77</v>
      </c>
      <c r="E8" s="13">
        <v>44669</v>
      </c>
      <c r="F8" s="14">
        <v>12</v>
      </c>
      <c r="G8" s="9">
        <f t="shared" si="4"/>
        <v>45029</v>
      </c>
      <c r="H8" s="16" t="str">
        <f t="shared" ca="1" si="1"/>
        <v>no prazo</v>
      </c>
      <c r="I8" s="15" t="str">
        <f t="shared" ca="1" si="0"/>
        <v>PRIORIDADE</v>
      </c>
      <c r="J8" s="12" t="str">
        <f t="shared" si="2"/>
        <v/>
      </c>
      <c r="K8" s="12" t="str">
        <f t="shared" si="3"/>
        <v/>
      </c>
    </row>
    <row r="9" spans="1:12" x14ac:dyDescent="0.3">
      <c r="A9" s="2">
        <v>7</v>
      </c>
      <c r="B9" s="2" t="s">
        <v>23</v>
      </c>
      <c r="C9" s="3">
        <v>356</v>
      </c>
      <c r="D9" s="3">
        <v>93</v>
      </c>
      <c r="E9" s="13">
        <v>44709</v>
      </c>
      <c r="F9" s="14">
        <v>12</v>
      </c>
      <c r="G9" s="9">
        <f t="shared" si="4"/>
        <v>45069</v>
      </c>
      <c r="H9" s="16" t="str">
        <f t="shared" ca="1" si="1"/>
        <v>no prazo</v>
      </c>
      <c r="I9" s="15" t="str">
        <f t="shared" ca="1" si="0"/>
        <v>PRIORIDADE</v>
      </c>
      <c r="J9" s="12" t="str">
        <f t="shared" si="2"/>
        <v/>
      </c>
      <c r="K9" s="12" t="str">
        <f t="shared" si="3"/>
        <v/>
      </c>
    </row>
    <row r="10" spans="1:12" x14ac:dyDescent="0.3">
      <c r="A10" s="2">
        <v>8</v>
      </c>
      <c r="B10" s="2" t="s">
        <v>21</v>
      </c>
      <c r="C10" s="3">
        <v>364</v>
      </c>
      <c r="D10" s="3">
        <v>162</v>
      </c>
      <c r="E10" s="13">
        <v>44619</v>
      </c>
      <c r="F10" s="14">
        <v>6</v>
      </c>
      <c r="G10" s="9">
        <f t="shared" si="4"/>
        <v>44799</v>
      </c>
      <c r="H10" s="16" t="str">
        <f t="shared" ca="1" si="1"/>
        <v>vencido</v>
      </c>
      <c r="I10" s="15" t="str">
        <f t="shared" ca="1" si="0"/>
        <v/>
      </c>
      <c r="J10" s="12" t="str">
        <f t="shared" si="2"/>
        <v/>
      </c>
      <c r="K10" s="12" t="str">
        <f t="shared" si="3"/>
        <v/>
      </c>
    </row>
    <row r="11" spans="1:12" x14ac:dyDescent="0.3">
      <c r="A11" s="2">
        <v>9</v>
      </c>
      <c r="B11" s="2" t="s">
        <v>24</v>
      </c>
      <c r="C11" s="3">
        <v>90</v>
      </c>
      <c r="D11" s="3">
        <v>92</v>
      </c>
      <c r="E11" s="13">
        <v>44806</v>
      </c>
      <c r="F11" s="14">
        <v>12</v>
      </c>
      <c r="G11" s="9">
        <f t="shared" si="4"/>
        <v>45166</v>
      </c>
      <c r="H11" s="16" t="str">
        <f t="shared" ca="1" si="1"/>
        <v>no prazo</v>
      </c>
      <c r="I11" s="15" t="str">
        <f t="shared" ca="1" si="0"/>
        <v/>
      </c>
      <c r="J11" s="12" t="str">
        <f t="shared" si="2"/>
        <v>SIM</v>
      </c>
      <c r="K11" s="12" t="str">
        <f t="shared" si="3"/>
        <v>PEDIDO DE: 184unid.</v>
      </c>
    </row>
    <row r="12" spans="1:12" x14ac:dyDescent="0.3">
      <c r="A12" s="2">
        <v>10</v>
      </c>
      <c r="B12" s="2" t="s">
        <v>5</v>
      </c>
      <c r="C12" s="3">
        <v>835</v>
      </c>
      <c r="D12" s="3">
        <v>135</v>
      </c>
      <c r="E12" s="13">
        <v>44872</v>
      </c>
      <c r="F12" s="14">
        <v>12</v>
      </c>
      <c r="G12" s="9">
        <f t="shared" si="4"/>
        <v>45232</v>
      </c>
      <c r="H12" s="16" t="str">
        <f t="shared" ca="1" si="1"/>
        <v>no prazo</v>
      </c>
      <c r="I12" s="15" t="str">
        <f t="shared" ca="1" si="0"/>
        <v/>
      </c>
      <c r="J12" s="12" t="str">
        <f t="shared" si="2"/>
        <v/>
      </c>
      <c r="K12" s="12" t="str">
        <f t="shared" si="3"/>
        <v/>
      </c>
    </row>
    <row r="13" spans="1:12" x14ac:dyDescent="0.3">
      <c r="A13" s="2">
        <v>11</v>
      </c>
      <c r="B13" s="2" t="s">
        <v>4</v>
      </c>
      <c r="C13" s="3">
        <v>582</v>
      </c>
      <c r="D13" s="3">
        <v>187</v>
      </c>
      <c r="E13" s="13">
        <v>44659</v>
      </c>
      <c r="F13" s="14">
        <v>12</v>
      </c>
      <c r="G13" s="9">
        <f t="shared" si="4"/>
        <v>45019</v>
      </c>
      <c r="H13" s="16" t="str">
        <f t="shared" ca="1" si="1"/>
        <v>no prazo</v>
      </c>
      <c r="I13" s="15" t="str">
        <f t="shared" ca="1" si="0"/>
        <v>PRIORIDADE</v>
      </c>
      <c r="J13" s="12" t="str">
        <f t="shared" si="2"/>
        <v/>
      </c>
      <c r="K13" s="12" t="str">
        <f t="shared" si="3"/>
        <v/>
      </c>
    </row>
    <row r="14" spans="1:12" x14ac:dyDescent="0.3">
      <c r="A14" s="2">
        <v>12</v>
      </c>
      <c r="B14" s="2" t="s">
        <v>18</v>
      </c>
      <c r="C14" s="3">
        <v>49</v>
      </c>
      <c r="D14" s="3">
        <v>63</v>
      </c>
      <c r="E14" s="13">
        <v>44815</v>
      </c>
      <c r="F14" s="14">
        <v>24</v>
      </c>
      <c r="G14" s="9">
        <f t="shared" si="4"/>
        <v>45535</v>
      </c>
      <c r="H14" s="16" t="str">
        <f t="shared" ca="1" si="1"/>
        <v>no prazo</v>
      </c>
      <c r="I14" s="15" t="str">
        <f t="shared" ca="1" si="0"/>
        <v/>
      </c>
      <c r="J14" s="12" t="str">
        <f t="shared" si="2"/>
        <v>SIM</v>
      </c>
      <c r="K14" s="12" t="str">
        <f t="shared" si="3"/>
        <v>PEDIDO DE: 126unid.</v>
      </c>
    </row>
    <row r="15" spans="1:12" x14ac:dyDescent="0.3">
      <c r="A15" s="2">
        <v>13</v>
      </c>
      <c r="B15" s="2" t="s">
        <v>10</v>
      </c>
      <c r="C15" s="3">
        <v>435</v>
      </c>
      <c r="D15" s="3">
        <v>175</v>
      </c>
      <c r="E15" s="13">
        <v>44883</v>
      </c>
      <c r="F15" s="14">
        <v>24</v>
      </c>
      <c r="G15" s="9">
        <f t="shared" si="4"/>
        <v>45603</v>
      </c>
      <c r="H15" s="16" t="str">
        <f t="shared" ca="1" si="1"/>
        <v>no prazo</v>
      </c>
      <c r="I15" s="15" t="str">
        <f t="shared" ca="1" si="0"/>
        <v/>
      </c>
      <c r="J15" s="12" t="str">
        <f t="shared" si="2"/>
        <v/>
      </c>
      <c r="K15" s="12" t="str">
        <f t="shared" si="3"/>
        <v/>
      </c>
    </row>
    <row r="16" spans="1:12" x14ac:dyDescent="0.3">
      <c r="A16" s="2">
        <v>14</v>
      </c>
      <c r="B16" s="2" t="s">
        <v>11</v>
      </c>
      <c r="C16" s="3">
        <v>621</v>
      </c>
      <c r="D16" s="3">
        <v>115</v>
      </c>
      <c r="E16" s="13">
        <v>44768</v>
      </c>
      <c r="F16" s="14">
        <v>24</v>
      </c>
      <c r="G16" s="9">
        <f t="shared" si="4"/>
        <v>45488</v>
      </c>
      <c r="H16" s="16" t="str">
        <f t="shared" ca="1" si="1"/>
        <v>no prazo</v>
      </c>
      <c r="I16" s="15" t="str">
        <f t="shared" ca="1" si="0"/>
        <v/>
      </c>
      <c r="J16" s="12" t="str">
        <f t="shared" si="2"/>
        <v/>
      </c>
      <c r="K16" s="12" t="str">
        <f t="shared" si="3"/>
        <v/>
      </c>
    </row>
    <row r="17" spans="1:11" x14ac:dyDescent="0.3">
      <c r="A17" s="2">
        <v>15</v>
      </c>
      <c r="B17" s="2" t="s">
        <v>22</v>
      </c>
      <c r="C17" s="3">
        <v>891</v>
      </c>
      <c r="D17" s="3">
        <v>92</v>
      </c>
      <c r="E17" s="13">
        <v>44812</v>
      </c>
      <c r="F17" s="14">
        <v>24</v>
      </c>
      <c r="G17" s="9">
        <f t="shared" si="4"/>
        <v>45532</v>
      </c>
      <c r="H17" s="16" t="str">
        <f t="shared" ca="1" si="1"/>
        <v>no prazo</v>
      </c>
      <c r="I17" s="15" t="str">
        <f t="shared" ca="1" si="0"/>
        <v/>
      </c>
      <c r="J17" s="12" t="str">
        <f t="shared" si="2"/>
        <v/>
      </c>
      <c r="K17" s="12" t="str">
        <f t="shared" si="3"/>
        <v/>
      </c>
    </row>
    <row r="18" spans="1:11" x14ac:dyDescent="0.3">
      <c r="A18" s="2">
        <v>16</v>
      </c>
      <c r="B18" s="2" t="s">
        <v>15</v>
      </c>
      <c r="C18" s="3">
        <v>746</v>
      </c>
      <c r="D18" s="3">
        <v>131</v>
      </c>
      <c r="E18" s="13">
        <v>44683</v>
      </c>
      <c r="F18" s="14">
        <v>12</v>
      </c>
      <c r="G18" s="9">
        <f t="shared" si="4"/>
        <v>45043</v>
      </c>
      <c r="H18" s="16" t="str">
        <f t="shared" ca="1" si="1"/>
        <v>no prazo</v>
      </c>
      <c r="I18" s="15" t="str">
        <f t="shared" ca="1" si="0"/>
        <v>PRIORIDADE</v>
      </c>
      <c r="J18" s="12" t="str">
        <f t="shared" si="2"/>
        <v/>
      </c>
      <c r="K18" s="12" t="str">
        <f t="shared" si="3"/>
        <v/>
      </c>
    </row>
    <row r="19" spans="1:11" x14ac:dyDescent="0.3">
      <c r="A19" s="2">
        <v>17</v>
      </c>
      <c r="B19" s="2" t="s">
        <v>8</v>
      </c>
      <c r="C19" s="3">
        <v>292</v>
      </c>
      <c r="D19" s="3">
        <v>193</v>
      </c>
      <c r="E19" s="13">
        <v>44516</v>
      </c>
      <c r="F19" s="14">
        <v>12</v>
      </c>
      <c r="G19" s="9">
        <f t="shared" si="4"/>
        <v>44876</v>
      </c>
      <c r="H19" s="16" t="str">
        <f t="shared" ca="1" si="1"/>
        <v>vencido</v>
      </c>
      <c r="I19" s="15" t="str">
        <f t="shared" ca="1" si="0"/>
        <v/>
      </c>
      <c r="J19" s="12" t="str">
        <f t="shared" si="2"/>
        <v/>
      </c>
      <c r="K19" s="12" t="str">
        <f t="shared" si="3"/>
        <v/>
      </c>
    </row>
    <row r="20" spans="1:11" x14ac:dyDescent="0.3">
      <c r="A20" s="2">
        <v>18</v>
      </c>
      <c r="B20" s="2" t="s">
        <v>13</v>
      </c>
      <c r="C20" s="3">
        <v>223</v>
      </c>
      <c r="D20" s="3">
        <v>139</v>
      </c>
      <c r="E20" s="13">
        <v>44615</v>
      </c>
      <c r="F20" s="14">
        <v>12</v>
      </c>
      <c r="G20" s="9">
        <f t="shared" si="4"/>
        <v>44975</v>
      </c>
      <c r="H20" s="16" t="str">
        <f t="shared" ca="1" si="1"/>
        <v>vencido</v>
      </c>
      <c r="I20" s="15" t="str">
        <f t="shared" ca="1" si="0"/>
        <v/>
      </c>
      <c r="J20" s="12" t="str">
        <f t="shared" si="2"/>
        <v/>
      </c>
      <c r="K20" s="12" t="str">
        <f t="shared" si="3"/>
        <v/>
      </c>
    </row>
    <row r="21" spans="1:11" x14ac:dyDescent="0.3">
      <c r="A21" s="2">
        <v>19</v>
      </c>
      <c r="B21" s="2" t="s">
        <v>9</v>
      </c>
      <c r="C21" s="3">
        <v>693</v>
      </c>
      <c r="D21" s="3">
        <v>128</v>
      </c>
      <c r="E21" s="13">
        <v>44266</v>
      </c>
      <c r="F21" s="14">
        <v>24</v>
      </c>
      <c r="G21" s="9">
        <f t="shared" si="4"/>
        <v>44986</v>
      </c>
      <c r="H21" s="16" t="str">
        <f t="shared" ca="1" si="1"/>
        <v>vencido</v>
      </c>
      <c r="I21" s="15" t="str">
        <f t="shared" ca="1" si="0"/>
        <v/>
      </c>
      <c r="J21" s="12" t="str">
        <f t="shared" si="2"/>
        <v/>
      </c>
      <c r="K21" s="12" t="str">
        <f t="shared" si="3"/>
        <v/>
      </c>
    </row>
    <row r="22" spans="1:11" x14ac:dyDescent="0.3">
      <c r="A22" s="2">
        <v>20</v>
      </c>
      <c r="B22" s="2" t="s">
        <v>25</v>
      </c>
      <c r="C22" s="3">
        <v>135</v>
      </c>
      <c r="D22" s="3">
        <v>135</v>
      </c>
      <c r="E22" s="13">
        <v>44749</v>
      </c>
      <c r="F22" s="14">
        <v>24</v>
      </c>
      <c r="G22" s="9">
        <f t="shared" si="4"/>
        <v>45469</v>
      </c>
      <c r="H22" s="16" t="str">
        <f t="shared" ca="1" si="1"/>
        <v>no prazo</v>
      </c>
      <c r="I22" s="15" t="str">
        <f t="shared" ca="1" si="0"/>
        <v/>
      </c>
      <c r="J22" s="12" t="str">
        <f t="shared" si="2"/>
        <v/>
      </c>
      <c r="K22" s="12" t="str">
        <f t="shared" si="3"/>
        <v/>
      </c>
    </row>
  </sheetData>
  <conditionalFormatting sqref="H3:H22">
    <cfRule type="cellIs" dxfId="1" priority="2" operator="equal">
      <formula>"no prazo"</formula>
    </cfRule>
    <cfRule type="cellIs" dxfId="0" priority="1" operator="equal">
      <formula>"vencido"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6209-CB36-4789-A641-AAF3BF486742}">
  <dimension ref="A1:T36"/>
  <sheetViews>
    <sheetView workbookViewId="0">
      <selection activeCell="A37" sqref="A37:XFD1048576"/>
    </sheetView>
  </sheetViews>
  <sheetFormatPr defaultColWidth="0" defaultRowHeight="14.4" zeroHeight="1" x14ac:dyDescent="0.3"/>
  <cols>
    <col min="1" max="19" width="9.109375" customWidth="1"/>
    <col min="20" max="20" width="46" customWidth="1"/>
    <col min="21" max="16384" width="9.109375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x14ac:dyDescent="0.3"/>
    <row r="36" x14ac:dyDescent="0.3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Roteiro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Everton Silva De Araujo</cp:lastModifiedBy>
  <dcterms:created xsi:type="dcterms:W3CDTF">2018-11-01T18:11:07Z</dcterms:created>
  <dcterms:modified xsi:type="dcterms:W3CDTF">2023-03-31T16:51:49Z</dcterms:modified>
</cp:coreProperties>
</file>