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genii\Desktop\"/>
    </mc:Choice>
  </mc:AlternateContent>
  <bookViews>
    <workbookView xWindow="0" yWindow="0" windowWidth="20490" windowHeight="8205"/>
  </bookViews>
  <sheets>
    <sheet name="temp" sheetId="1" r:id="rId1"/>
    <sheet name="СТЬЮДЕНТ" sheetId="2" r:id="rId2"/>
  </sheets>
  <definedNames>
    <definedName name="temp" localSheetId="0">temp!$A$2:$F$15</definedName>
    <definedName name="temp" localSheetId="1">СТЬЮДЕНТ!$A$1:$F$14</definedName>
  </definedNames>
  <calcPr calcId="162913"/>
</workbook>
</file>

<file path=xl/calcChain.xml><?xml version="1.0" encoding="utf-8"?>
<calcChain xmlns="http://schemas.openxmlformats.org/spreadsheetml/2006/main">
  <c r="P11" i="2" l="1"/>
  <c r="Q11" i="2"/>
  <c r="R11" i="2"/>
  <c r="S11" i="2"/>
  <c r="T11" i="2"/>
  <c r="O11" i="2"/>
  <c r="Q8" i="2"/>
  <c r="R8" i="2"/>
  <c r="T8" i="2"/>
  <c r="U8" i="2"/>
  <c r="P8" i="2"/>
  <c r="Y3" i="2"/>
  <c r="Z3" i="2"/>
  <c r="AA3" i="2"/>
  <c r="AB3" i="2"/>
  <c r="AC3" i="2"/>
  <c r="X3" i="2"/>
  <c r="Y2" i="2"/>
  <c r="Z2" i="2"/>
  <c r="AA2" i="2"/>
  <c r="AB2" i="2"/>
  <c r="AC2" i="2"/>
  <c r="X2" i="2"/>
  <c r="P3" i="2"/>
  <c r="Q3" i="2"/>
  <c r="R3" i="2"/>
  <c r="S3" i="2"/>
  <c r="T3" i="2"/>
  <c r="U3" i="2"/>
  <c r="Q2" i="2"/>
  <c r="R2" i="2"/>
  <c r="S2" i="2"/>
  <c r="T2" i="2"/>
  <c r="U2" i="2"/>
  <c r="P2" i="2"/>
  <c r="S8" i="2" l="1"/>
  <c r="BD3" i="1"/>
  <c r="BD2" i="1"/>
  <c r="BC52" i="1" s="1"/>
  <c r="AU3" i="1"/>
  <c r="AU2" i="1"/>
  <c r="AL3" i="1"/>
  <c r="AL2" i="1"/>
  <c r="AC3" i="1"/>
  <c r="AC2" i="1"/>
  <c r="T3" i="1"/>
  <c r="X2" i="1" s="1"/>
  <c r="T2" i="1"/>
  <c r="S52" i="1" s="1"/>
  <c r="K3" i="1"/>
  <c r="K2" i="1"/>
  <c r="AB57" i="1" l="1"/>
  <c r="AT54" i="1"/>
  <c r="AK56" i="1"/>
  <c r="S62" i="1"/>
  <c r="AB67" i="1"/>
  <c r="S61" i="1"/>
  <c r="AB66" i="1"/>
  <c r="S67" i="1"/>
  <c r="AK6" i="1"/>
  <c r="AT61" i="1"/>
  <c r="AB63" i="1"/>
  <c r="AB55" i="1"/>
  <c r="AK51" i="1"/>
  <c r="AK62" i="1"/>
  <c r="AK54" i="1"/>
  <c r="AT68" i="1"/>
  <c r="AT60" i="1"/>
  <c r="AT52" i="1"/>
  <c r="BC66" i="1"/>
  <c r="BC58" i="1"/>
  <c r="S51" i="1"/>
  <c r="AK58" i="1"/>
  <c r="S69" i="1"/>
  <c r="AB58" i="1"/>
  <c r="S59" i="1"/>
  <c r="AB56" i="1"/>
  <c r="AK63" i="1"/>
  <c r="AT53" i="1"/>
  <c r="BC67" i="1"/>
  <c r="BC59" i="1"/>
  <c r="S66" i="1"/>
  <c r="S58" i="1"/>
  <c r="S65" i="1"/>
  <c r="S57" i="1"/>
  <c r="AH2" i="1"/>
  <c r="AB51" i="1"/>
  <c r="AB62" i="1"/>
  <c r="AB54" i="1"/>
  <c r="AL6" i="1"/>
  <c r="AK69" i="1"/>
  <c r="AK61" i="1"/>
  <c r="AK53" i="1"/>
  <c r="AT67" i="1"/>
  <c r="AT59" i="1"/>
  <c r="BC65" i="1"/>
  <c r="BC57" i="1"/>
  <c r="BC64" i="1"/>
  <c r="BC56" i="1"/>
  <c r="S54" i="1"/>
  <c r="AB59" i="1"/>
  <c r="AK66" i="1"/>
  <c r="S53" i="1"/>
  <c r="AB64" i="1"/>
  <c r="AK55" i="1"/>
  <c r="AT69" i="1"/>
  <c r="S64" i="1"/>
  <c r="S56" i="1"/>
  <c r="AB6" i="1"/>
  <c r="AC6" i="1" s="1"/>
  <c r="AB69" i="1"/>
  <c r="AB61" i="1"/>
  <c r="AB53" i="1"/>
  <c r="AK68" i="1"/>
  <c r="AK60" i="1"/>
  <c r="AK52" i="1"/>
  <c r="AT66" i="1"/>
  <c r="AT58" i="1"/>
  <c r="E37" i="1"/>
  <c r="S63" i="1"/>
  <c r="S55" i="1"/>
  <c r="AB68" i="1"/>
  <c r="AB60" i="1"/>
  <c r="AB52" i="1"/>
  <c r="AK67" i="1"/>
  <c r="AK59" i="1"/>
  <c r="AT65" i="1"/>
  <c r="AT57" i="1"/>
  <c r="BI2" i="1"/>
  <c r="BC63" i="1"/>
  <c r="BC55" i="1"/>
  <c r="AT64" i="1"/>
  <c r="AT56" i="1"/>
  <c r="BC6" i="1"/>
  <c r="BC51" i="1"/>
  <c r="BC62" i="1"/>
  <c r="BC54" i="1"/>
  <c r="AK65" i="1"/>
  <c r="AK57" i="1"/>
  <c r="AZ2" i="1"/>
  <c r="AT63" i="1"/>
  <c r="AT55" i="1"/>
  <c r="BC69" i="1"/>
  <c r="BC61" i="1"/>
  <c r="BC53" i="1"/>
  <c r="S68" i="1"/>
  <c r="S60" i="1"/>
  <c r="AB65" i="1"/>
  <c r="AQ2" i="1"/>
  <c r="AK64" i="1"/>
  <c r="AT6" i="1"/>
  <c r="AT51" i="1"/>
  <c r="AT62" i="1"/>
  <c r="BC68" i="1"/>
  <c r="BC60" i="1"/>
  <c r="E69" i="1"/>
  <c r="E96" i="1"/>
  <c r="E93" i="1"/>
  <c r="E61" i="1"/>
  <c r="E117" i="1"/>
  <c r="E88" i="1"/>
  <c r="E56" i="1"/>
  <c r="E21" i="1"/>
  <c r="E113" i="1"/>
  <c r="E112" i="1"/>
  <c r="E80" i="1"/>
  <c r="E45" i="1"/>
  <c r="E101" i="1"/>
  <c r="J6" i="1"/>
  <c r="K6" i="1" s="1"/>
  <c r="E64" i="1"/>
  <c r="E85" i="1"/>
  <c r="E53" i="1"/>
  <c r="E109" i="1"/>
  <c r="E77" i="1"/>
  <c r="E22" i="1"/>
  <c r="E104" i="1"/>
  <c r="E72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T18" i="1" s="1"/>
  <c r="E116" i="1"/>
  <c r="E108" i="1"/>
  <c r="E100" i="1"/>
  <c r="E92" i="1"/>
  <c r="E84" i="1"/>
  <c r="E76" i="1"/>
  <c r="E68" i="1"/>
  <c r="E60" i="1"/>
  <c r="E52" i="1"/>
  <c r="E44" i="1"/>
  <c r="E36" i="1"/>
  <c r="E28" i="1"/>
  <c r="E115" i="1"/>
  <c r="E107" i="1"/>
  <c r="E99" i="1"/>
  <c r="E91" i="1"/>
  <c r="E83" i="1"/>
  <c r="E75" i="1"/>
  <c r="E67" i="1"/>
  <c r="E59" i="1"/>
  <c r="E51" i="1"/>
  <c r="E43" i="1"/>
  <c r="E35" i="1"/>
  <c r="E27" i="1"/>
  <c r="E29" i="1"/>
  <c r="E114" i="1"/>
  <c r="E106" i="1"/>
  <c r="E98" i="1"/>
  <c r="E90" i="1"/>
  <c r="E82" i="1"/>
  <c r="E74" i="1"/>
  <c r="E66" i="1"/>
  <c r="E58" i="1"/>
  <c r="E50" i="1"/>
  <c r="E42" i="1"/>
  <c r="E34" i="1"/>
  <c r="E26" i="1"/>
  <c r="E105" i="1"/>
  <c r="E97" i="1"/>
  <c r="E89" i="1"/>
  <c r="E81" i="1"/>
  <c r="E73" i="1"/>
  <c r="E65" i="1"/>
  <c r="E57" i="1"/>
  <c r="E49" i="1"/>
  <c r="E41" i="1"/>
  <c r="E33" i="1"/>
  <c r="E25" i="1"/>
  <c r="E40" i="1"/>
  <c r="E24" i="1"/>
  <c r="E111" i="1"/>
  <c r="E95" i="1"/>
  <c r="E71" i="1"/>
  <c r="E55" i="1"/>
  <c r="E39" i="1"/>
  <c r="E23" i="1"/>
  <c r="E48" i="1"/>
  <c r="E32" i="1"/>
  <c r="E119" i="1"/>
  <c r="E103" i="1"/>
  <c r="E87" i="1"/>
  <c r="E79" i="1"/>
  <c r="E63" i="1"/>
  <c r="E47" i="1"/>
  <c r="E31" i="1"/>
  <c r="O2" i="1"/>
  <c r="E118" i="1"/>
  <c r="E110" i="1"/>
  <c r="E102" i="1"/>
  <c r="E94" i="1"/>
  <c r="E86" i="1"/>
  <c r="E78" i="1"/>
  <c r="E70" i="1"/>
  <c r="E62" i="1"/>
  <c r="E54" i="1"/>
  <c r="E46" i="1"/>
  <c r="E38" i="1"/>
  <c r="E30" i="1"/>
  <c r="BC7" i="1" l="1"/>
  <c r="T7" i="1"/>
  <c r="T15" i="1"/>
  <c r="T10" i="1"/>
  <c r="T14" i="1"/>
  <c r="AT7" i="1"/>
  <c r="T12" i="1"/>
  <c r="AB7" i="1"/>
  <c r="T9" i="1"/>
  <c r="T8" i="1"/>
  <c r="T13" i="1"/>
  <c r="T17" i="1"/>
  <c r="BD6" i="1"/>
  <c r="T11" i="1"/>
  <c r="T16" i="1"/>
  <c r="AK7" i="1"/>
  <c r="AU6" i="1"/>
  <c r="T6" i="1"/>
  <c r="J7" i="1"/>
  <c r="K7" i="1" s="1"/>
  <c r="J8" i="1"/>
  <c r="BC8" i="1" l="1"/>
  <c r="BD7" i="1"/>
  <c r="AK8" i="1"/>
  <c r="AL7" i="1"/>
  <c r="AB8" i="1"/>
  <c r="AC7" i="1"/>
  <c r="AT8" i="1"/>
  <c r="AU7" i="1"/>
  <c r="J9" i="1"/>
  <c r="K9" i="1" s="1"/>
  <c r="J10" i="1"/>
  <c r="K8" i="1"/>
  <c r="BC9" i="1" l="1"/>
  <c r="BD8" i="1"/>
  <c r="AK9" i="1"/>
  <c r="AL8" i="1"/>
  <c r="AT9" i="1"/>
  <c r="AU8" i="1"/>
  <c r="AB9" i="1"/>
  <c r="AC8" i="1"/>
  <c r="J11" i="1"/>
  <c r="K11" i="1" s="1"/>
  <c r="K10" i="1"/>
  <c r="J12" i="1"/>
  <c r="BC10" i="1" l="1"/>
  <c r="BD9" i="1"/>
  <c r="AB10" i="1"/>
  <c r="AC9" i="1"/>
  <c r="AT10" i="1"/>
  <c r="AU9" i="1"/>
  <c r="AK10" i="1"/>
  <c r="AL9" i="1"/>
  <c r="K12" i="1"/>
  <c r="J13" i="1"/>
  <c r="K13" i="1" s="1"/>
  <c r="J14" i="1"/>
  <c r="BC11" i="1" l="1"/>
  <c r="BD10" i="1"/>
  <c r="AK11" i="1"/>
  <c r="AL10" i="1"/>
  <c r="AT11" i="1"/>
  <c r="AU10" i="1"/>
  <c r="AB11" i="1"/>
  <c r="AC10" i="1"/>
  <c r="J15" i="1"/>
  <c r="K15" i="1" s="1"/>
  <c r="K14" i="1"/>
  <c r="J16" i="1"/>
  <c r="BC12" i="1" l="1"/>
  <c r="BD11" i="1"/>
  <c r="AK12" i="1"/>
  <c r="AL11" i="1"/>
  <c r="AB12" i="1"/>
  <c r="AC11" i="1"/>
  <c r="AT12" i="1"/>
  <c r="AU11" i="1"/>
  <c r="J17" i="1"/>
  <c r="K16" i="1"/>
  <c r="BC13" i="1" l="1"/>
  <c r="BD12" i="1"/>
  <c r="AB13" i="1"/>
  <c r="AC12" i="1"/>
  <c r="AT13" i="1"/>
  <c r="AU12" i="1"/>
  <c r="AK13" i="1"/>
  <c r="AL12" i="1"/>
  <c r="J18" i="1"/>
  <c r="K18" i="1" s="1"/>
  <c r="K17" i="1"/>
  <c r="BC14" i="1" l="1"/>
  <c r="BD13" i="1"/>
  <c r="AK14" i="1"/>
  <c r="AL13" i="1"/>
  <c r="AT14" i="1"/>
  <c r="AU13" i="1"/>
  <c r="AB14" i="1"/>
  <c r="AC13" i="1"/>
  <c r="BC15" i="1" l="1"/>
  <c r="BD14" i="1"/>
  <c r="AB15" i="1"/>
  <c r="AC14" i="1"/>
  <c r="AT15" i="1"/>
  <c r="AU14" i="1"/>
  <c r="AK15" i="1"/>
  <c r="AL14" i="1"/>
  <c r="BC16" i="1" l="1"/>
  <c r="BD15" i="1"/>
  <c r="AK16" i="1"/>
  <c r="AL15" i="1"/>
  <c r="AT16" i="1"/>
  <c r="AU15" i="1"/>
  <c r="AB16" i="1"/>
  <c r="AC15" i="1"/>
  <c r="BC17" i="1" l="1"/>
  <c r="BD16" i="1"/>
  <c r="AT17" i="1"/>
  <c r="AU16" i="1"/>
  <c r="AB17" i="1"/>
  <c r="AC16" i="1"/>
  <c r="AK17" i="1"/>
  <c r="AL16" i="1"/>
  <c r="BC18" i="1" l="1"/>
  <c r="BD18" i="1" s="1"/>
  <c r="BD17" i="1"/>
  <c r="AT18" i="1"/>
  <c r="AU18" i="1" s="1"/>
  <c r="AU17" i="1"/>
  <c r="AK18" i="1"/>
  <c r="AL18" i="1" s="1"/>
  <c r="AL17" i="1"/>
  <c r="AB18" i="1"/>
  <c r="AC18" i="1" s="1"/>
  <c r="AC17" i="1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866" sourceFile="C:\Users\Evgenii\Desktop\MatrixIncidence\temp.csv" thousands=" " tab="0" space="1" comma="1" consecutive="1">
      <textFields count="6">
        <textField/>
        <textField/>
        <textField/>
        <textField/>
        <textField/>
        <textField/>
      </textFields>
    </textPr>
  </connection>
  <connection id="2" name="temp1" type="6" refreshedVersion="6" background="1" saveData="1">
    <textPr codePage="866" sourceFile="C:\Users\Evgenii\Desktop\MatrixIncidence\temp.csv" thousands=" 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<sst xmlns="http://schemas.openxmlformats.org/spreadsheetml/2006/main" count="51" uniqueCount="25">
  <si>
    <t>мю=</t>
  </si>
  <si>
    <t>сигма=</t>
  </si>
  <si>
    <t>x</t>
  </si>
  <si>
    <t>f(x)</t>
  </si>
  <si>
    <t>МЕТОД 1</t>
  </si>
  <si>
    <t>h=</t>
  </si>
  <si>
    <t>МЕТОД 2</t>
  </si>
  <si>
    <t>МЕТОД 3</t>
  </si>
  <si>
    <t>МЕТОД 4</t>
  </si>
  <si>
    <t>МЕТОД 5</t>
  </si>
  <si>
    <t>МЕТОД 6</t>
  </si>
  <si>
    <t>СР.Знач</t>
  </si>
  <si>
    <t>Станд.откл</t>
  </si>
  <si>
    <t>Кол-во</t>
  </si>
  <si>
    <t>Ср.знач</t>
  </si>
  <si>
    <t>Стагд.откл</t>
  </si>
  <si>
    <t>Критерий</t>
  </si>
  <si>
    <t>Коэфф. Свободы</t>
  </si>
  <si>
    <t>2,064</t>
  </si>
  <si>
    <t> 2,797</t>
  </si>
  <si>
    <t> 3,745</t>
  </si>
  <si>
    <t>Df</t>
  </si>
  <si>
    <t>p=0.05</t>
  </si>
  <si>
    <t>p=0.01</t>
  </si>
  <si>
    <t>p=0.001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</si>
</sst>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rgb="FF222222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/>
    <xf numFmtId="0" fontId="0" fillId="0" borderId="14" xfId="0" applyBorder="1"/>
    <xf numFmtId="0" fontId="0" fillId="0" borderId="0" xfId="0" applyBorder="1"/>
    <xf numFmtId="0" fontId="18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0" fontId="0" fillId="0" borderId="10" xfId="0" applyBorder="1"/>
    <xf numFmtId="0" fontId="18" fillId="0" borderId="10" xfId="0" applyFont="1" applyBorder="1"/>
    <xf numFmtId="0" fontId="16" fillId="0" borderId="10" xfId="0" applyFont="1" applyBorder="1"/>
    <xf numFmtId="0" fontId="16" fillId="0" borderId="13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20" fillId="0" borderId="14" xfId="0" applyFont="1" applyFill="1" applyBorder="1" applyAlignment="1">
      <alignment horizontal="centerContinuous"/>
    </xf>
    <xf numFmtId="0" fontId="0" fillId="0" borderId="14" xfId="0" applyFill="1" applyBorder="1" applyAlignment="1"/>
    <xf numFmtId="0" fontId="20" fillId="0" borderId="0" xfId="0" applyFont="1" applyBorder="1"/>
    <xf numFmtId="0" fontId="20" fillId="0" borderId="10" xfId="0" applyFont="1" applyBorder="1"/>
    <xf numFmtId="0" fontId="20" fillId="0" borderId="0" xfId="0" applyFont="1" applyFill="1" applyBorder="1" applyAlignment="1">
      <alignment horizontal="left"/>
    </xf>
    <xf numFmtId="0" fontId="19" fillId="0" borderId="0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21" fillId="33" borderId="29" xfId="0" applyFont="1" applyFill="1" applyBorder="1" applyAlignment="1">
      <alignment horizontal="left" vertical="center" wrapText="1"/>
    </xf>
    <xf numFmtId="0" fontId="21" fillId="33" borderId="30" xfId="0" applyFont="1" applyFill="1" applyBorder="1" applyAlignment="1">
      <alignment horizontal="left" vertical="center" wrapText="1"/>
    </xf>
    <xf numFmtId="0" fontId="21" fillId="33" borderId="20" xfId="0" applyFont="1" applyFill="1" applyBorder="1" applyAlignment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7171296296296298"/>
          <c:w val="0.7825579615048119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temp!$K$5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temp!$J$6:$J$18</c:f>
              <c:numCache>
                <c:formatCode>General</c:formatCode>
                <c:ptCount val="13"/>
                <c:pt idx="0">
                  <c:v>32824.530384314538</c:v>
                </c:pt>
                <c:pt idx="1">
                  <c:v>77049.929166415968</c:v>
                </c:pt>
                <c:pt idx="2">
                  <c:v>121275.32794851738</c:v>
                </c:pt>
                <c:pt idx="3">
                  <c:v>165500.7267306188</c:v>
                </c:pt>
                <c:pt idx="4">
                  <c:v>209726.12551272023</c:v>
                </c:pt>
                <c:pt idx="5">
                  <c:v>253951.52429482166</c:v>
                </c:pt>
                <c:pt idx="6">
                  <c:v>298176.92307692306</c:v>
                </c:pt>
                <c:pt idx="7">
                  <c:v>342402.32185902447</c:v>
                </c:pt>
                <c:pt idx="8">
                  <c:v>386627.72064112592</c:v>
                </c:pt>
                <c:pt idx="9">
                  <c:v>430853.11942322733</c:v>
                </c:pt>
                <c:pt idx="10">
                  <c:v>475078.51820532879</c:v>
                </c:pt>
                <c:pt idx="11">
                  <c:v>519303.91698743019</c:v>
                </c:pt>
                <c:pt idx="12">
                  <c:v>563529.31576953165</c:v>
                </c:pt>
              </c:numCache>
            </c:numRef>
          </c:xVal>
          <c:yVal>
            <c:numRef>
              <c:f>temp!$K$6:$K$18</c:f>
              <c:numCache>
                <c:formatCode>General</c:formatCode>
                <c:ptCount val="13"/>
                <c:pt idx="0">
                  <c:v>5.0105239681090641E-8</c:v>
                </c:pt>
                <c:pt idx="1">
                  <c:v>1.9817006715903794E-7</c:v>
                </c:pt>
                <c:pt idx="2">
                  <c:v>6.104067798144867E-7</c:v>
                </c:pt>
                <c:pt idx="3">
                  <c:v>1.4642897433669856E-6</c:v>
                </c:pt>
                <c:pt idx="4">
                  <c:v>2.7356533935548372E-6</c:v>
                </c:pt>
                <c:pt idx="5">
                  <c:v>3.9803522009934361E-6</c:v>
                </c:pt>
                <c:pt idx="6">
                  <c:v>4.5103299392168482E-6</c:v>
                </c:pt>
                <c:pt idx="7">
                  <c:v>3.9803522009934361E-6</c:v>
                </c:pt>
                <c:pt idx="8">
                  <c:v>2.7356533935548364E-6</c:v>
                </c:pt>
                <c:pt idx="9">
                  <c:v>1.4642897433669856E-6</c:v>
                </c:pt>
                <c:pt idx="10">
                  <c:v>6.1040677981448564E-7</c:v>
                </c:pt>
                <c:pt idx="11">
                  <c:v>1.9817006715903789E-7</c:v>
                </c:pt>
                <c:pt idx="12">
                  <c:v>5.0105239681090509E-8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E-4342-BDD0-E804CFB9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71200"/>
        <c:axId val="337486592"/>
      </c:scatterChart>
      <c:valAx>
        <c:axId val="3374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6592"/>
        <c:crosses val="autoZero"/>
        <c:crossBetween val="midCat"/>
      </c:valAx>
      <c:valAx>
        <c:axId val="337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</a:t>
            </a:r>
            <a:r>
              <a:rPr lang="ru-RU" baseline="0"/>
              <a:t>ное распределение от 0 до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temp!$AT$51:$AT$69</c:f>
              <c:numCache>
                <c:formatCode>General</c:formatCode>
                <c:ptCount val="19"/>
                <c:pt idx="0">
                  <c:v>171327.65872422585</c:v>
                </c:pt>
                <c:pt idx="1">
                  <c:v>192713.84951650054</c:v>
                </c:pt>
                <c:pt idx="2">
                  <c:v>207143.01091287972</c:v>
                </c:pt>
                <c:pt idx="3">
                  <c:v>218610.85097699723</c:v>
                </c:pt>
                <c:pt idx="4">
                  <c:v>228449.23663616876</c:v>
                </c:pt>
                <c:pt idx="5">
                  <c:v>237284.41102619647</c:v>
                </c:pt>
                <c:pt idx="6">
                  <c:v>245471.51680275635</c:v>
                </c:pt>
                <c:pt idx="7">
                  <c:v>253240.27956589221</c:v>
                </c:pt>
                <c:pt idx="8">
                  <c:v>260756.64744638515</c:v>
                </c:pt>
                <c:pt idx="9">
                  <c:v>268153.84615384613</c:v>
                </c:pt>
                <c:pt idx="10">
                  <c:v>275551.04486130708</c:v>
                </c:pt>
                <c:pt idx="11">
                  <c:v>283067.41274180001</c:v>
                </c:pt>
                <c:pt idx="12">
                  <c:v>290836.17550493591</c:v>
                </c:pt>
                <c:pt idx="13">
                  <c:v>299023.28128149576</c:v>
                </c:pt>
                <c:pt idx="14">
                  <c:v>307858.45567152346</c:v>
                </c:pt>
                <c:pt idx="15">
                  <c:v>317696.84133069502</c:v>
                </c:pt>
                <c:pt idx="16">
                  <c:v>329164.68139481253</c:v>
                </c:pt>
                <c:pt idx="17">
                  <c:v>343593.84279119171</c:v>
                </c:pt>
                <c:pt idx="18">
                  <c:v>364980.03358346631</c:v>
                </c:pt>
              </c:numCache>
            </c:numRef>
          </c:xVal>
          <c:yVal>
            <c:numRef>
              <c:f>temp!$AS$51:$AS$69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2-4E45-9E6D-58F769DF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4736"/>
        <c:axId val="270550144"/>
      </c:scatterChart>
      <c:valAx>
        <c:axId val="2705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50144"/>
        <c:crosses val="autoZero"/>
        <c:crossBetween val="midCat"/>
      </c:valAx>
      <c:valAx>
        <c:axId val="2705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temp!$BD$5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temp!$BC$6:$BC$18</c:f>
              <c:numCache>
                <c:formatCode>General</c:formatCode>
                <c:ptCount val="13"/>
                <c:pt idx="0">
                  <c:v>118581.59650058491</c:v>
                </c:pt>
                <c:pt idx="1">
                  <c:v>159809.02272484641</c:v>
                </c:pt>
                <c:pt idx="2">
                  <c:v>201036.4489491079</c:v>
                </c:pt>
                <c:pt idx="3">
                  <c:v>242263.87517336939</c:v>
                </c:pt>
                <c:pt idx="4">
                  <c:v>283491.30139763089</c:v>
                </c:pt>
                <c:pt idx="5">
                  <c:v>324718.72762189235</c:v>
                </c:pt>
                <c:pt idx="6">
                  <c:v>365946.15384615387</c:v>
                </c:pt>
                <c:pt idx="7">
                  <c:v>407173.5800704154</c:v>
                </c:pt>
                <c:pt idx="8">
                  <c:v>448401.00629467692</c:v>
                </c:pt>
                <c:pt idx="9">
                  <c:v>489628.43251893844</c:v>
                </c:pt>
                <c:pt idx="10">
                  <c:v>530855.85874319996</c:v>
                </c:pt>
                <c:pt idx="11">
                  <c:v>572083.28496746148</c:v>
                </c:pt>
                <c:pt idx="12">
                  <c:v>613310.71119172301</c:v>
                </c:pt>
              </c:numCache>
            </c:numRef>
          </c:xVal>
          <c:yVal>
            <c:numRef>
              <c:f>temp!$BD$6:$BD$18</c:f>
              <c:numCache>
                <c:formatCode>General</c:formatCode>
                <c:ptCount val="13"/>
                <c:pt idx="0">
                  <c:v>5.3748788340926743E-8</c:v>
                </c:pt>
                <c:pt idx="1">
                  <c:v>2.1258058165238438E-7</c:v>
                </c:pt>
                <c:pt idx="2">
                  <c:v>6.5479428935846942E-7</c:v>
                </c:pt>
                <c:pt idx="3">
                  <c:v>1.5707698433727752E-6</c:v>
                </c:pt>
                <c:pt idx="4">
                  <c:v>2.9345844099376323E-6</c:v>
                </c:pt>
                <c:pt idx="5">
                  <c:v>4.269795121931675E-6</c:v>
                </c:pt>
                <c:pt idx="6">
                  <c:v>4.8383117373291591E-6</c:v>
                </c:pt>
                <c:pt idx="7">
                  <c:v>4.269795121931675E-6</c:v>
                </c:pt>
                <c:pt idx="8">
                  <c:v>2.9345844099376302E-6</c:v>
                </c:pt>
                <c:pt idx="9">
                  <c:v>1.5707698433727729E-6</c:v>
                </c:pt>
                <c:pt idx="10">
                  <c:v>6.5479428935846773E-7</c:v>
                </c:pt>
                <c:pt idx="11">
                  <c:v>2.1258058165238343E-7</c:v>
                </c:pt>
                <c:pt idx="12">
                  <c:v>5.3748788340926413E-8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3-4C3A-BAC0-A595E8F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79936"/>
        <c:axId val="337484096"/>
      </c:scatterChart>
      <c:valAx>
        <c:axId val="337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4096"/>
        <c:crosses val="autoZero"/>
        <c:crossBetween val="midCat"/>
      </c:valAx>
      <c:valAx>
        <c:axId val="3374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Вероятностное</a:t>
            </a:r>
            <a:r>
              <a:rPr lang="ru-RU" baseline="0"/>
              <a:t> распределение от 0 до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temp!$BC$51:$BC$69</c:f>
              <c:numCache>
                <c:formatCode>General</c:formatCode>
                <c:ptCount val="19"/>
                <c:pt idx="0">
                  <c:v>230319.99073645234</c:v>
                </c:pt>
                <c:pt idx="1">
                  <c:v>260276.00860400021</c:v>
                </c:pt>
                <c:pt idx="2">
                  <c:v>280487.19164272089</c:v>
                </c:pt>
                <c:pt idx="3">
                  <c:v>296550.39921435528</c:v>
                </c:pt>
                <c:pt idx="4">
                  <c:v>310331.20101569482</c:v>
                </c:pt>
                <c:pt idx="5">
                  <c:v>322706.78694688255</c:v>
                </c:pt>
                <c:pt idx="6">
                  <c:v>334174.61164312181</c:v>
                </c:pt>
                <c:pt idx="7">
                  <c:v>345056.45583883079</c:v>
                </c:pt>
                <c:pt idx="8">
                  <c:v>355584.76603273605</c:v>
                </c:pt>
                <c:pt idx="9">
                  <c:v>365946.15384615387</c:v>
                </c:pt>
                <c:pt idx="10">
                  <c:v>376307.5416595717</c:v>
                </c:pt>
                <c:pt idx="11">
                  <c:v>386835.85185347695</c:v>
                </c:pt>
                <c:pt idx="12">
                  <c:v>397717.69604918594</c:v>
                </c:pt>
                <c:pt idx="13">
                  <c:v>409185.52074542519</c:v>
                </c:pt>
                <c:pt idx="14">
                  <c:v>421561.10667661292</c:v>
                </c:pt>
                <c:pt idx="15">
                  <c:v>435341.90847795247</c:v>
                </c:pt>
                <c:pt idx="16">
                  <c:v>451405.11604958685</c:v>
                </c:pt>
                <c:pt idx="17">
                  <c:v>471616.29908830754</c:v>
                </c:pt>
                <c:pt idx="18">
                  <c:v>501572.31695585535</c:v>
                </c:pt>
              </c:numCache>
            </c:numRef>
          </c:xVal>
          <c:yVal>
            <c:numRef>
              <c:f>temp!$BB$51:$BB$69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8-412D-8B92-8D2AA9EB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17584"/>
        <c:axId val="226419248"/>
      </c:scatterChart>
      <c:valAx>
        <c:axId val="226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9248"/>
        <c:crosses val="autoZero"/>
        <c:crossBetween val="midCat"/>
      </c:valAx>
      <c:valAx>
        <c:axId val="226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Вероятностное</a:t>
            </a:r>
            <a:r>
              <a:rPr lang="ru-RU" baseline="0"/>
              <a:t> распределение от 0 до 1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temp!$E$21:$E$119</c:f>
              <c:numCache>
                <c:formatCode>General</c:formatCode>
                <c:ptCount val="99"/>
                <c:pt idx="0">
                  <c:v>92409.598206222989</c:v>
                </c:pt>
                <c:pt idx="1">
                  <c:v>116521.1939349256</c:v>
                </c:pt>
                <c:pt idx="2">
                  <c:v>131819.22838229011</c:v>
                </c:pt>
                <c:pt idx="3">
                  <c:v>143327.34379012781</c:v>
                </c:pt>
                <c:pt idx="4">
                  <c:v>152688.30789669353</c:v>
                </c:pt>
                <c:pt idx="5">
                  <c:v>160655.95860306884</c:v>
                </c:pt>
                <c:pt idx="6">
                  <c:v>167642.02959638048</c:v>
                </c:pt>
                <c:pt idx="7">
                  <c:v>173897.22293275688</c:v>
                </c:pt>
                <c:pt idx="8">
                  <c:v>179586.07100880379</c:v>
                </c:pt>
                <c:pt idx="9">
                  <c:v>184822.66498485036</c:v>
                </c:pt>
                <c:pt idx="10">
                  <c:v>189689.53262476253</c:v>
                </c:pt>
                <c:pt idx="11">
                  <c:v>194248.40419127321</c:v>
                </c:pt>
                <c:pt idx="12">
                  <c:v>198546.72934419816</c:v>
                </c:pt>
                <c:pt idx="13">
                  <c:v>202621.8157578063</c:v>
                </c:pt>
                <c:pt idx="14">
                  <c:v>206503.56315402727</c:v>
                </c:pt>
                <c:pt idx="15">
                  <c:v>210216.33016301182</c:v>
                </c:pt>
                <c:pt idx="16">
                  <c:v>213780.24542809254</c:v>
                </c:pt>
                <c:pt idx="17">
                  <c:v>217212.15099479948</c:v>
                </c:pt>
                <c:pt idx="18">
                  <c:v>220526.29560098317</c:v>
                </c:pt>
                <c:pt idx="19">
                  <c:v>223734.85372043052</c:v>
                </c:pt>
                <c:pt idx="20">
                  <c:v>226848.32060544065</c:v>
                </c:pt>
                <c:pt idx="21">
                  <c:v>229875.81740826857</c:v>
                </c:pt>
                <c:pt idx="22">
                  <c:v>232825.3299886926</c:v>
                </c:pt>
                <c:pt idx="23">
                  <c:v>235703.89807207684</c:v>
                </c:pt>
                <c:pt idx="24">
                  <c:v>238517.76672319969</c:v>
                </c:pt>
                <c:pt idx="25">
                  <c:v>241272.50886065414</c:v>
                </c:pt>
                <c:pt idx="26">
                  <c:v>243973.1252637977</c:v>
                </c:pt>
                <c:pt idx="27">
                  <c:v>246624.12690526186</c:v>
                </c:pt>
                <c:pt idx="28">
                  <c:v>249229.60327238106</c:v>
                </c:pt>
                <c:pt idx="29">
                  <c:v>251793.27948481997</c:v>
                </c:pt>
                <c:pt idx="30">
                  <c:v>254318.56438155379</c:v>
                </c:pt>
                <c:pt idx="31">
                  <c:v>256808.59127542493</c:v>
                </c:pt>
                <c:pt idx="32">
                  <c:v>259266.25271413225</c:v>
                </c:pt>
                <c:pt idx="33">
                  <c:v>261694.23031200375</c:v>
                </c:pt>
                <c:pt idx="34">
                  <c:v>264095.02050536306</c:v>
                </c:pt>
                <c:pt idx="35">
                  <c:v>266470.95691995329</c:v>
                </c:pt>
                <c:pt idx="36">
                  <c:v>268824.2299102369</c:v>
                </c:pt>
                <c:pt idx="37">
                  <c:v>271156.90372899012</c:v>
                </c:pt>
                <c:pt idx="38">
                  <c:v>273470.93170518271</c:v>
                </c:pt>
                <c:pt idx="39">
                  <c:v>275768.16974398121</c:v>
                </c:pt>
                <c:pt idx="40">
                  <c:v>278050.38841128547</c:v>
                </c:pt>
                <c:pt idx="41">
                  <c:v>280319.28382381459</c:v>
                </c:pt>
                <c:pt idx="42">
                  <c:v>282576.48753233574</c:v>
                </c:pt>
                <c:pt idx="43">
                  <c:v>284823.57555859111</c:v>
                </c:pt>
                <c:pt idx="44">
                  <c:v>287062.07672459981</c:v>
                </c:pt>
                <c:pt idx="45">
                  <c:v>289293.48039534333</c:v>
                </c:pt>
                <c:pt idx="46">
                  <c:v>291519.24374164554</c:v>
                </c:pt>
                <c:pt idx="47">
                  <c:v>293740.79861876456</c:v>
                </c:pt>
                <c:pt idx="48">
                  <c:v>295959.55814737623</c:v>
                </c:pt>
                <c:pt idx="49">
                  <c:v>298176.92307692306</c:v>
                </c:pt>
                <c:pt idx="50">
                  <c:v>300394.2880064699</c:v>
                </c:pt>
                <c:pt idx="51">
                  <c:v>302613.04753508157</c:v>
                </c:pt>
                <c:pt idx="52">
                  <c:v>304834.60241220059</c:v>
                </c:pt>
                <c:pt idx="53">
                  <c:v>307060.3657585028</c:v>
                </c:pt>
                <c:pt idx="54">
                  <c:v>309291.76942924631</c:v>
                </c:pt>
                <c:pt idx="55">
                  <c:v>311530.27059525502</c:v>
                </c:pt>
                <c:pt idx="56">
                  <c:v>313777.35862151039</c:v>
                </c:pt>
                <c:pt idx="57">
                  <c:v>316034.56233003153</c:v>
                </c:pt>
                <c:pt idx="58">
                  <c:v>318303.45774256065</c:v>
                </c:pt>
                <c:pt idx="59">
                  <c:v>320585.67640986491</c:v>
                </c:pt>
                <c:pt idx="60">
                  <c:v>322882.91444866342</c:v>
                </c:pt>
                <c:pt idx="61">
                  <c:v>325196.94242485601</c:v>
                </c:pt>
                <c:pt idx="62">
                  <c:v>327529.61624360923</c:v>
                </c:pt>
                <c:pt idx="63">
                  <c:v>329882.88923389284</c:v>
                </c:pt>
                <c:pt idx="64">
                  <c:v>332258.82564848306</c:v>
                </c:pt>
                <c:pt idx="65">
                  <c:v>334659.61584184237</c:v>
                </c:pt>
                <c:pt idx="66">
                  <c:v>337087.59343971394</c:v>
                </c:pt>
                <c:pt idx="67">
                  <c:v>339545.2548784212</c:v>
                </c:pt>
                <c:pt idx="68">
                  <c:v>342035.28177229234</c:v>
                </c:pt>
                <c:pt idx="69">
                  <c:v>344560.56666902616</c:v>
                </c:pt>
                <c:pt idx="70">
                  <c:v>347124.242881465</c:v>
                </c:pt>
                <c:pt idx="71">
                  <c:v>349729.7192485843</c:v>
                </c:pt>
                <c:pt idx="72">
                  <c:v>352380.72089004843</c:v>
                </c:pt>
                <c:pt idx="73">
                  <c:v>355081.33729319199</c:v>
                </c:pt>
                <c:pt idx="74">
                  <c:v>357836.07943064644</c:v>
                </c:pt>
                <c:pt idx="75">
                  <c:v>360649.94808176928</c:v>
                </c:pt>
                <c:pt idx="76">
                  <c:v>363528.51616515353</c:v>
                </c:pt>
                <c:pt idx="77">
                  <c:v>366478.02874557755</c:v>
                </c:pt>
                <c:pt idx="78">
                  <c:v>369505.52554840548</c:v>
                </c:pt>
                <c:pt idx="79">
                  <c:v>372618.99243341561</c:v>
                </c:pt>
                <c:pt idx="80">
                  <c:v>375827.55055286299</c:v>
                </c:pt>
                <c:pt idx="81">
                  <c:v>379141.69515904645</c:v>
                </c:pt>
                <c:pt idx="82">
                  <c:v>382573.60072575358</c:v>
                </c:pt>
                <c:pt idx="83">
                  <c:v>386137.51599083433</c:v>
                </c:pt>
                <c:pt idx="84">
                  <c:v>389850.28299981885</c:v>
                </c:pt>
                <c:pt idx="85">
                  <c:v>393732.03039603983</c:v>
                </c:pt>
                <c:pt idx="86">
                  <c:v>397807.116809648</c:v>
                </c:pt>
                <c:pt idx="87">
                  <c:v>402105.44196257292</c:v>
                </c:pt>
                <c:pt idx="88">
                  <c:v>406664.31352908362</c:v>
                </c:pt>
                <c:pt idx="89">
                  <c:v>411531.1811689958</c:v>
                </c:pt>
                <c:pt idx="90">
                  <c:v>416767.77514504234</c:v>
                </c:pt>
                <c:pt idx="91">
                  <c:v>422456.62322108902</c:v>
                </c:pt>
                <c:pt idx="92">
                  <c:v>428711.8165574657</c:v>
                </c:pt>
                <c:pt idx="93">
                  <c:v>435697.88755077729</c:v>
                </c:pt>
                <c:pt idx="94">
                  <c:v>443665.53825715254</c:v>
                </c:pt>
                <c:pt idx="95">
                  <c:v>453026.50236371835</c:v>
                </c:pt>
                <c:pt idx="96">
                  <c:v>464534.61777155596</c:v>
                </c:pt>
                <c:pt idx="97">
                  <c:v>479832.65221892047</c:v>
                </c:pt>
                <c:pt idx="98">
                  <c:v>503944.24794762314</c:v>
                </c:pt>
              </c:numCache>
            </c:numRef>
          </c:xVal>
          <c:yVal>
            <c:numRef>
              <c:f>temp!$D$21:$D$119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3-4AEF-BCA3-EB5DE006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23520"/>
        <c:axId val="237318528"/>
      </c:scatterChart>
      <c:valAx>
        <c:axId val="2373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318528"/>
        <c:crosses val="autoZero"/>
        <c:crossBetween val="midCat"/>
      </c:valAx>
      <c:valAx>
        <c:axId val="237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3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temp!$T$5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temp!$S$6:$S$18</c:f>
              <c:numCache>
                <c:formatCode>General</c:formatCode>
                <c:ptCount val="13"/>
                <c:pt idx="0">
                  <c:v>169280.64248361881</c:v>
                </c:pt>
                <c:pt idx="1">
                  <c:v>234104.38155686183</c:v>
                </c:pt>
                <c:pt idx="2">
                  <c:v>298928.12063010485</c:v>
                </c:pt>
                <c:pt idx="3">
                  <c:v>363751.85970334784</c:v>
                </c:pt>
                <c:pt idx="4">
                  <c:v>428575.59877659084</c:v>
                </c:pt>
                <c:pt idx="5">
                  <c:v>493399.33784983383</c:v>
                </c:pt>
                <c:pt idx="6">
                  <c:v>558223.07692307688</c:v>
                </c:pt>
                <c:pt idx="7">
                  <c:v>623046.81599631987</c:v>
                </c:pt>
                <c:pt idx="8">
                  <c:v>687870.55506956286</c:v>
                </c:pt>
                <c:pt idx="9">
                  <c:v>752694.29414280585</c:v>
                </c:pt>
                <c:pt idx="10">
                  <c:v>817518.03321604885</c:v>
                </c:pt>
                <c:pt idx="11">
                  <c:v>882341.77228929184</c:v>
                </c:pt>
                <c:pt idx="12">
                  <c:v>947165.51136253483</c:v>
                </c:pt>
              </c:numCache>
            </c:numRef>
          </c:xVal>
          <c:yVal>
            <c:numRef>
              <c:f>temp!$T$6:$T$18</c:f>
              <c:numCache>
                <c:formatCode>General</c:formatCode>
                <c:ptCount val="13"/>
                <c:pt idx="0">
                  <c:v>3.4183838168688118E-8</c:v>
                </c:pt>
                <c:pt idx="1">
                  <c:v>1.3519970264106235E-7</c:v>
                </c:pt>
                <c:pt idx="2">
                  <c:v>4.1644440204370809E-7</c:v>
                </c:pt>
                <c:pt idx="3">
                  <c:v>9.9899818737355209E-7</c:v>
                </c:pt>
                <c:pt idx="4">
                  <c:v>1.8663743250427561E-6</c:v>
                </c:pt>
                <c:pt idx="5">
                  <c:v>2.7155586194010504E-6</c:v>
                </c:pt>
                <c:pt idx="6">
                  <c:v>3.0771310487865875E-6</c:v>
                </c:pt>
                <c:pt idx="7">
                  <c:v>2.7155586194010513E-6</c:v>
                </c:pt>
                <c:pt idx="8">
                  <c:v>1.8663743250427571E-6</c:v>
                </c:pt>
                <c:pt idx="9">
                  <c:v>9.9899818737355273E-7</c:v>
                </c:pt>
                <c:pt idx="10">
                  <c:v>4.1644440204370846E-7</c:v>
                </c:pt>
                <c:pt idx="11">
                  <c:v>1.3519970264106259E-7</c:v>
                </c:pt>
                <c:pt idx="12">
                  <c:v>3.4183838168688211E-8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B-4F2F-885E-A9B1B31A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64128"/>
        <c:axId val="337472448"/>
      </c:scatterChart>
      <c:valAx>
        <c:axId val="3374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72448"/>
        <c:crosses val="autoZero"/>
        <c:crossBetween val="midCat"/>
      </c:valAx>
      <c:valAx>
        <c:axId val="337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Вероятностное</a:t>
            </a:r>
            <a:r>
              <a:rPr lang="ru-RU" baseline="0"/>
              <a:t> распределение от 0 до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temp!$S$51:$S$69</c:f>
              <c:numCache>
                <c:formatCode>General</c:formatCode>
                <c:ptCount val="19"/>
                <c:pt idx="0">
                  <c:v>344971.95226871758</c:v>
                </c:pt>
                <c:pt idx="1">
                  <c:v>392073.14833553834</c:v>
                </c:pt>
                <c:pt idx="2">
                  <c:v>423852.10170839232</c:v>
                </c:pt>
                <c:pt idx="3">
                  <c:v>449109.00643581385</c:v>
                </c:pt>
                <c:pt idx="4">
                  <c:v>470777.18177450151</c:v>
                </c:pt>
                <c:pt idx="5">
                  <c:v>490235.87291175511</c:v>
                </c:pt>
                <c:pt idx="6">
                  <c:v>508267.25017510791</c:v>
                </c:pt>
                <c:pt idx="7">
                  <c:v>525377.26390580274</c:v>
                </c:pt>
                <c:pt idx="8">
                  <c:v>541931.40020282567</c:v>
                </c:pt>
                <c:pt idx="9">
                  <c:v>558223.07692307688</c:v>
                </c:pt>
                <c:pt idx="10">
                  <c:v>574514.75364332809</c:v>
                </c:pt>
                <c:pt idx="11">
                  <c:v>591068.88994035101</c:v>
                </c:pt>
                <c:pt idx="12">
                  <c:v>608178.90367104579</c:v>
                </c:pt>
                <c:pt idx="13">
                  <c:v>626210.28093439864</c:v>
                </c:pt>
                <c:pt idx="14">
                  <c:v>645668.97207165218</c:v>
                </c:pt>
                <c:pt idx="15">
                  <c:v>667337.14741033991</c:v>
                </c:pt>
                <c:pt idx="16">
                  <c:v>692594.05213776138</c:v>
                </c:pt>
                <c:pt idx="17">
                  <c:v>724373.00551061542</c:v>
                </c:pt>
                <c:pt idx="18">
                  <c:v>771474.20157743606</c:v>
                </c:pt>
              </c:numCache>
            </c:numRef>
          </c:xVal>
          <c:yVal>
            <c:numRef>
              <c:f>temp!$R$51:$R$69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6-4CD8-AC9D-E1E372E85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12592"/>
        <c:axId val="226415504"/>
      </c:scatterChart>
      <c:valAx>
        <c:axId val="2264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5504"/>
        <c:crosses val="autoZero"/>
        <c:crossBetween val="midCat"/>
      </c:valAx>
      <c:valAx>
        <c:axId val="2264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25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temp!$AC$5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temp!$AB$6:$AB$18</c:f>
              <c:numCache>
                <c:formatCode>General</c:formatCode>
                <c:ptCount val="13"/>
                <c:pt idx="0">
                  <c:v>103865.83885306091</c:v>
                </c:pt>
                <c:pt idx="1">
                  <c:v>144299.73750575588</c:v>
                </c:pt>
                <c:pt idx="2">
                  <c:v>184733.63615845086</c:v>
                </c:pt>
                <c:pt idx="3">
                  <c:v>225167.53481114583</c:v>
                </c:pt>
                <c:pt idx="4">
                  <c:v>265601.4334638408</c:v>
                </c:pt>
                <c:pt idx="5">
                  <c:v>306035.33211653575</c:v>
                </c:pt>
                <c:pt idx="6">
                  <c:v>346469.23076923075</c:v>
                </c:pt>
                <c:pt idx="7">
                  <c:v>386903.12942192575</c:v>
                </c:pt>
                <c:pt idx="8">
                  <c:v>427337.02807462076</c:v>
                </c:pt>
                <c:pt idx="9">
                  <c:v>467770.92672731576</c:v>
                </c:pt>
                <c:pt idx="10">
                  <c:v>508204.82538001076</c:v>
                </c:pt>
                <c:pt idx="11">
                  <c:v>548638.72403270577</c:v>
                </c:pt>
                <c:pt idx="12">
                  <c:v>589072.62268540077</c:v>
                </c:pt>
              </c:numCache>
            </c:numRef>
          </c:xVal>
          <c:yVal>
            <c:numRef>
              <c:f>temp!$AC$6:$AC$18</c:f>
              <c:numCache>
                <c:formatCode>General</c:formatCode>
                <c:ptCount val="13"/>
                <c:pt idx="0">
                  <c:v>5.4803624676476985E-8</c:v>
                </c:pt>
                <c:pt idx="1">
                  <c:v>2.1675254028960989E-7</c:v>
                </c:pt>
                <c:pt idx="2">
                  <c:v>6.6764482664584076E-7</c:v>
                </c:pt>
                <c:pt idx="3">
                  <c:v>1.6015966797856533E-6</c:v>
                </c:pt>
                <c:pt idx="4">
                  <c:v>2.9921765224464165E-6</c:v>
                </c:pt>
                <c:pt idx="5">
                  <c:v>4.3535911511816808E-6</c:v>
                </c:pt>
                <c:pt idx="6">
                  <c:v>4.9332650782469461E-6</c:v>
                </c:pt>
                <c:pt idx="7">
                  <c:v>4.3535911511816808E-6</c:v>
                </c:pt>
                <c:pt idx="8">
                  <c:v>2.992176522446414E-6</c:v>
                </c:pt>
                <c:pt idx="9">
                  <c:v>1.601596679785651E-6</c:v>
                </c:pt>
                <c:pt idx="10">
                  <c:v>6.6764482664583864E-7</c:v>
                </c:pt>
                <c:pt idx="11">
                  <c:v>2.1675254028960888E-7</c:v>
                </c:pt>
                <c:pt idx="12">
                  <c:v>5.4803624676476641E-8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E-4988-9C6C-F0E58F85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74528"/>
        <c:axId val="337466624"/>
      </c:scatterChart>
      <c:valAx>
        <c:axId val="337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66624"/>
        <c:crosses val="autoZero"/>
        <c:crossBetween val="midCat"/>
      </c:valAx>
      <c:valAx>
        <c:axId val="337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Вероятностное</a:t>
            </a:r>
            <a:r>
              <a:rPr lang="ru-RU" baseline="0"/>
              <a:t> распределение от 0 до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temp!$AB$51:$AB$69</c:f>
              <c:numCache>
                <c:formatCode>General</c:formatCode>
                <c:ptCount val="19"/>
                <c:pt idx="0">
                  <c:v>213453.54106788358</c:v>
                </c:pt>
                <c:pt idx="1">
                  <c:v>242832.97853036481</c:v>
                </c:pt>
                <c:pt idx="2">
                  <c:v>262655.14550710865</c:v>
                </c:pt>
                <c:pt idx="3">
                  <c:v>278409.17544474406</c:v>
                </c:pt>
                <c:pt idx="4">
                  <c:v>291924.73036581092</c:v>
                </c:pt>
                <c:pt idx="5">
                  <c:v>304062.11640071432</c:v>
                </c:pt>
                <c:pt idx="6">
                  <c:v>315309.21339416521</c:v>
                </c:pt>
                <c:pt idx="7">
                  <c:v>325981.60858493717</c:v>
                </c:pt>
                <c:pt idx="8">
                  <c:v>336307.27444263233</c:v>
                </c:pt>
                <c:pt idx="9">
                  <c:v>346469.23076923075</c:v>
                </c:pt>
                <c:pt idx="10">
                  <c:v>356631.18709582917</c:v>
                </c:pt>
                <c:pt idx="11">
                  <c:v>366956.85295352433</c:v>
                </c:pt>
                <c:pt idx="12">
                  <c:v>377629.24814429629</c:v>
                </c:pt>
                <c:pt idx="13">
                  <c:v>388876.34513774718</c:v>
                </c:pt>
                <c:pt idx="14">
                  <c:v>401013.73117265059</c:v>
                </c:pt>
                <c:pt idx="15">
                  <c:v>414529.28609371744</c:v>
                </c:pt>
                <c:pt idx="16">
                  <c:v>430283.31603135285</c:v>
                </c:pt>
                <c:pt idx="17">
                  <c:v>450105.48300809669</c:v>
                </c:pt>
                <c:pt idx="18">
                  <c:v>479484.92047057784</c:v>
                </c:pt>
              </c:numCache>
            </c:numRef>
          </c:xVal>
          <c:yVal>
            <c:numRef>
              <c:f>temp!$AA$51:$AA$69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09E-8026-D9365243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20080"/>
        <c:axId val="255415920"/>
      </c:scatterChart>
      <c:valAx>
        <c:axId val="2554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415920"/>
        <c:crosses val="autoZero"/>
        <c:crossBetween val="midCat"/>
      </c:valAx>
      <c:valAx>
        <c:axId val="2554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4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temp!$AL$5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temp!$AK$6:$AK$18</c:f>
              <c:numCache>
                <c:formatCode>General</c:formatCode>
                <c:ptCount val="13"/>
                <c:pt idx="0">
                  <c:v>957.05700960389004</c:v>
                </c:pt>
                <c:pt idx="1">
                  <c:v>1106.5218669776007</c:v>
                </c:pt>
                <c:pt idx="2">
                  <c:v>1255.9867243513113</c:v>
                </c:pt>
                <c:pt idx="3">
                  <c:v>1405.4515817250219</c:v>
                </c:pt>
                <c:pt idx="4">
                  <c:v>1554.9164390987326</c:v>
                </c:pt>
                <c:pt idx="5">
                  <c:v>1704.3812964724432</c:v>
                </c:pt>
                <c:pt idx="6">
                  <c:v>1853.8461538461538</c:v>
                </c:pt>
                <c:pt idx="7">
                  <c:v>2003.3110112198644</c:v>
                </c:pt>
                <c:pt idx="8">
                  <c:v>2152.7758685935751</c:v>
                </c:pt>
                <c:pt idx="9">
                  <c:v>2302.2407259672855</c:v>
                </c:pt>
                <c:pt idx="10">
                  <c:v>2451.7055833409959</c:v>
                </c:pt>
                <c:pt idx="11">
                  <c:v>2601.1704407147063</c:v>
                </c:pt>
                <c:pt idx="12">
                  <c:v>2750.6352980884167</c:v>
                </c:pt>
              </c:numCache>
            </c:numRef>
          </c:xVal>
          <c:yVal>
            <c:numRef>
              <c:f>temp!$AL$6:$AL$18</c:f>
              <c:numCache>
                <c:formatCode>General</c:formatCode>
                <c:ptCount val="13"/>
                <c:pt idx="0">
                  <c:v>1.482572053996929E-5</c:v>
                </c:pt>
                <c:pt idx="1">
                  <c:v>5.8636862208158079E-5</c:v>
                </c:pt>
                <c:pt idx="2">
                  <c:v>1.8061425094125348E-4</c:v>
                </c:pt>
                <c:pt idx="3">
                  <c:v>4.3327106432134653E-4</c:v>
                </c:pt>
                <c:pt idx="4">
                  <c:v>8.0945691439071219E-4</c:v>
                </c:pt>
                <c:pt idx="5">
                  <c:v>1.1777528609418267E-3</c:v>
                </c:pt>
                <c:pt idx="6">
                  <c:v>1.3345688324712598E-3</c:v>
                </c:pt>
                <c:pt idx="7">
                  <c:v>1.1777528609418267E-3</c:v>
                </c:pt>
                <c:pt idx="8">
                  <c:v>8.0945691439071219E-4</c:v>
                </c:pt>
                <c:pt idx="9">
                  <c:v>4.3327106432134707E-4</c:v>
                </c:pt>
                <c:pt idx="10">
                  <c:v>1.80614250941254E-4</c:v>
                </c:pt>
                <c:pt idx="11">
                  <c:v>5.8636862208158412E-5</c:v>
                </c:pt>
                <c:pt idx="12">
                  <c:v>1.4825720539969434E-5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D-49CE-A571-BA1D0510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5488"/>
        <c:axId val="226413840"/>
      </c:scatterChart>
      <c:valAx>
        <c:axId val="2264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3840"/>
        <c:crosses val="autoZero"/>
        <c:crossBetween val="midCat"/>
      </c:valAx>
      <c:valAx>
        <c:axId val="2264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Вероятностное</a:t>
            </a:r>
            <a:r>
              <a:rPr lang="ru-RU" baseline="0"/>
              <a:t> распределение от 0 до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temp!$AK$51:$AK$69</c:f>
              <c:numCache>
                <c:formatCode>General</c:formatCode>
                <c:ptCount val="19"/>
                <c:pt idx="0">
                  <c:v>1362.1505283402889</c:v>
                </c:pt>
                <c:pt idx="1">
                  <c:v>1470.7523099237951</c:v>
                </c:pt>
                <c:pt idx="2">
                  <c:v>1544.0254163700722</c:v>
                </c:pt>
                <c:pt idx="3">
                  <c:v>1602.2605585688298</c:v>
                </c:pt>
                <c:pt idx="4">
                  <c:v>1652.2211252199795</c:v>
                </c:pt>
                <c:pt idx="5">
                  <c:v>1697.0872581689378</c:v>
                </c:pt>
                <c:pt idx="6">
                  <c:v>1738.6624167365962</c:v>
                </c:pt>
                <c:pt idx="7">
                  <c:v>1778.1131765736836</c:v>
                </c:pt>
                <c:pt idx="8">
                  <c:v>1816.2822432759897</c:v>
                </c:pt>
                <c:pt idx="9">
                  <c:v>1853.8461538461538</c:v>
                </c:pt>
                <c:pt idx="10">
                  <c:v>1891.4100644163179</c:v>
                </c:pt>
                <c:pt idx="11">
                  <c:v>1929.579131118624</c:v>
                </c:pt>
                <c:pt idx="12">
                  <c:v>1969.0298909557114</c:v>
                </c:pt>
                <c:pt idx="13">
                  <c:v>2010.6050495233699</c:v>
                </c:pt>
                <c:pt idx="14">
                  <c:v>2055.4711824723281</c:v>
                </c:pt>
                <c:pt idx="15">
                  <c:v>2105.4317491234779</c:v>
                </c:pt>
                <c:pt idx="16">
                  <c:v>2163.6668913222352</c:v>
                </c:pt>
                <c:pt idx="17">
                  <c:v>2236.9399977685125</c:v>
                </c:pt>
                <c:pt idx="18">
                  <c:v>2345.5417793520182</c:v>
                </c:pt>
              </c:numCache>
            </c:numRef>
          </c:xVal>
          <c:yVal>
            <c:numRef>
              <c:f>temp!$AJ$51:$AJ$69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1C2-A48C-246D8340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3408"/>
        <c:axId val="226413424"/>
      </c:scatterChart>
      <c:valAx>
        <c:axId val="2264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13424"/>
        <c:crosses val="autoZero"/>
        <c:crossBetween val="midCat"/>
      </c:valAx>
      <c:valAx>
        <c:axId val="226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Гаусса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temp!$AU$5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temp!$AT$6:$AT$18</c:f>
              <c:numCache>
                <c:formatCode>General</c:formatCode>
                <c:ptCount val="13"/>
                <c:pt idx="0">
                  <c:v>91555.419686424866</c:v>
                </c:pt>
                <c:pt idx="1">
                  <c:v>120988.49076432841</c:v>
                </c:pt>
                <c:pt idx="2">
                  <c:v>150421.56184223195</c:v>
                </c:pt>
                <c:pt idx="3">
                  <c:v>179854.63292013551</c:v>
                </c:pt>
                <c:pt idx="4">
                  <c:v>209287.70399803907</c:v>
                </c:pt>
                <c:pt idx="5">
                  <c:v>238720.77507594263</c:v>
                </c:pt>
                <c:pt idx="6">
                  <c:v>268153.84615384619</c:v>
                </c:pt>
                <c:pt idx="7">
                  <c:v>297586.91723174974</c:v>
                </c:pt>
                <c:pt idx="8">
                  <c:v>327019.9883096533</c:v>
                </c:pt>
                <c:pt idx="9">
                  <c:v>356453.05938755686</c:v>
                </c:pt>
                <c:pt idx="10">
                  <c:v>385886.13046546042</c:v>
                </c:pt>
                <c:pt idx="11">
                  <c:v>415319.20154336398</c:v>
                </c:pt>
                <c:pt idx="12">
                  <c:v>444752.27262126753</c:v>
                </c:pt>
              </c:numCache>
            </c:numRef>
          </c:xVal>
          <c:yVal>
            <c:numRef>
              <c:f>temp!$AU$6:$AU$18</c:f>
              <c:numCache>
                <c:formatCode>General</c:formatCode>
                <c:ptCount val="13"/>
                <c:pt idx="0">
                  <c:v>7.528688393079637E-8</c:v>
                </c:pt>
                <c:pt idx="1">
                  <c:v>2.9776540217591572E-7</c:v>
                </c:pt>
                <c:pt idx="2">
                  <c:v>9.1718200880711032E-7</c:v>
                </c:pt>
                <c:pt idx="3">
                  <c:v>2.2002052609984906E-6</c:v>
                </c:pt>
                <c:pt idx="4">
                  <c:v>4.1105245843815385E-6</c:v>
                </c:pt>
                <c:pt idx="5">
                  <c:v>5.9807779798521882E-6</c:v>
                </c:pt>
                <c:pt idx="6">
                  <c:v>6.7771093160056431E-6</c:v>
                </c:pt>
                <c:pt idx="7">
                  <c:v>5.9807779798521823E-6</c:v>
                </c:pt>
                <c:pt idx="8">
                  <c:v>4.1105245843815308E-6</c:v>
                </c:pt>
                <c:pt idx="9">
                  <c:v>2.2002052609984847E-6</c:v>
                </c:pt>
                <c:pt idx="10">
                  <c:v>9.171820088071065E-7</c:v>
                </c:pt>
                <c:pt idx="11">
                  <c:v>2.9776540217591429E-7</c:v>
                </c:pt>
                <c:pt idx="12">
                  <c:v>7.528688393079584E-8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9-414C-8104-C03A33CA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67872"/>
        <c:axId val="337480768"/>
      </c:scatterChart>
      <c:valAx>
        <c:axId val="3374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0768"/>
        <c:crosses val="autoZero"/>
        <c:crossBetween val="midCat"/>
      </c:valAx>
      <c:valAx>
        <c:axId val="337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18</xdr:row>
      <xdr:rowOff>138112</xdr:rowOff>
    </xdr:from>
    <xdr:to>
      <xdr:col>15</xdr:col>
      <xdr:colOff>428625</xdr:colOff>
      <xdr:row>33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33</xdr:row>
      <xdr:rowOff>147637</xdr:rowOff>
    </xdr:from>
    <xdr:to>
      <xdr:col>15</xdr:col>
      <xdr:colOff>428625</xdr:colOff>
      <xdr:row>48</xdr:row>
      <xdr:rowOff>23812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18</xdr:row>
      <xdr:rowOff>147637</xdr:rowOff>
    </xdr:from>
    <xdr:to>
      <xdr:col>24</xdr:col>
      <xdr:colOff>266700</xdr:colOff>
      <xdr:row>33</xdr:row>
      <xdr:rowOff>33337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33</xdr:row>
      <xdr:rowOff>157162</xdr:rowOff>
    </xdr:from>
    <xdr:to>
      <xdr:col>24</xdr:col>
      <xdr:colOff>266700</xdr:colOff>
      <xdr:row>48</xdr:row>
      <xdr:rowOff>42862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314325</xdr:colOff>
      <xdr:row>18</xdr:row>
      <xdr:rowOff>138112</xdr:rowOff>
    </xdr:from>
    <xdr:to>
      <xdr:col>33</xdr:col>
      <xdr:colOff>428625</xdr:colOff>
      <xdr:row>33</xdr:row>
      <xdr:rowOff>23812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295275</xdr:colOff>
      <xdr:row>33</xdr:row>
      <xdr:rowOff>147637</xdr:rowOff>
    </xdr:from>
    <xdr:to>
      <xdr:col>33</xdr:col>
      <xdr:colOff>409575</xdr:colOff>
      <xdr:row>48</xdr:row>
      <xdr:rowOff>33337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276225</xdr:colOff>
      <xdr:row>18</xdr:row>
      <xdr:rowOff>128587</xdr:rowOff>
    </xdr:from>
    <xdr:to>
      <xdr:col>42</xdr:col>
      <xdr:colOff>390525</xdr:colOff>
      <xdr:row>33</xdr:row>
      <xdr:rowOff>14287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266700</xdr:colOff>
      <xdr:row>33</xdr:row>
      <xdr:rowOff>157162</xdr:rowOff>
    </xdr:from>
    <xdr:to>
      <xdr:col>42</xdr:col>
      <xdr:colOff>381000</xdr:colOff>
      <xdr:row>48</xdr:row>
      <xdr:rowOff>42862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285750</xdr:colOff>
      <xdr:row>18</xdr:row>
      <xdr:rowOff>119062</xdr:rowOff>
    </xdr:from>
    <xdr:to>
      <xdr:col>51</xdr:col>
      <xdr:colOff>400050</xdr:colOff>
      <xdr:row>33</xdr:row>
      <xdr:rowOff>4762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276225</xdr:colOff>
      <xdr:row>33</xdr:row>
      <xdr:rowOff>157162</xdr:rowOff>
    </xdr:from>
    <xdr:to>
      <xdr:col>51</xdr:col>
      <xdr:colOff>390525</xdr:colOff>
      <xdr:row>48</xdr:row>
      <xdr:rowOff>42862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266700</xdr:colOff>
      <xdr:row>18</xdr:row>
      <xdr:rowOff>109537</xdr:rowOff>
    </xdr:from>
    <xdr:to>
      <xdr:col>60</xdr:col>
      <xdr:colOff>381000</xdr:colOff>
      <xdr:row>32</xdr:row>
      <xdr:rowOff>185737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247650</xdr:colOff>
      <xdr:row>34</xdr:row>
      <xdr:rowOff>4762</xdr:rowOff>
    </xdr:from>
    <xdr:to>
      <xdr:col>60</xdr:col>
      <xdr:colOff>304800</xdr:colOff>
      <xdr:row>48</xdr:row>
      <xdr:rowOff>80962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9"/>
  <sheetViews>
    <sheetView tabSelected="1" zoomScaleNormal="100" workbookViewId="0">
      <selection activeCell="L11" sqref="L11"/>
    </sheetView>
  </sheetViews>
  <sheetFormatPr defaultRowHeight="15"/>
  <cols>
    <col min="1" max="1" width="8" bestFit="1" customWidth="1"/>
    <col min="2" max="2" width="8.85546875" customWidth="1"/>
    <col min="3" max="3" width="7" bestFit="1" customWidth="1"/>
    <col min="4" max="4" width="5" bestFit="1" customWidth="1"/>
    <col min="5" max="6" width="7" bestFit="1" customWidth="1"/>
    <col min="11" max="11" width="12" bestFit="1" customWidth="1"/>
    <col min="18" max="18" width="10.85546875" customWidth="1"/>
    <col min="19" max="19" width="10" customWidth="1"/>
    <col min="20" max="20" width="12" bestFit="1" customWidth="1"/>
    <col min="29" max="29" width="12" bestFit="1" customWidth="1"/>
    <col min="38" max="38" width="12" bestFit="1" customWidth="1"/>
    <col min="47" max="47" width="12" bestFit="1" customWidth="1"/>
    <col min="55" max="55" width="10" bestFit="1" customWidth="1"/>
    <col min="56" max="56" width="12" bestFit="1" customWidth="1"/>
  </cols>
  <sheetData>
    <row r="1" spans="1:61" ht="15.75" thickBo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I1" s="24" t="s">
        <v>4</v>
      </c>
      <c r="J1" s="25"/>
      <c r="K1" s="25"/>
      <c r="L1" s="25"/>
      <c r="M1" s="25"/>
      <c r="N1" s="25"/>
      <c r="O1" s="25"/>
      <c r="P1" s="26"/>
      <c r="R1" s="24" t="s">
        <v>6</v>
      </c>
      <c r="S1" s="25"/>
      <c r="T1" s="25"/>
      <c r="U1" s="25"/>
      <c r="V1" s="25"/>
      <c r="W1" s="25"/>
      <c r="X1" s="25"/>
      <c r="Y1" s="26"/>
      <c r="AA1" s="24" t="s">
        <v>7</v>
      </c>
      <c r="AB1" s="25"/>
      <c r="AC1" s="25"/>
      <c r="AD1" s="25"/>
      <c r="AE1" s="25"/>
      <c r="AF1" s="25"/>
      <c r="AG1" s="25"/>
      <c r="AH1" s="26"/>
      <c r="AJ1" s="24" t="s">
        <v>8</v>
      </c>
      <c r="AK1" s="25"/>
      <c r="AL1" s="25"/>
      <c r="AM1" s="25"/>
      <c r="AN1" s="25"/>
      <c r="AO1" s="25"/>
      <c r="AP1" s="25"/>
      <c r="AQ1" s="26"/>
      <c r="AS1" s="24" t="s">
        <v>9</v>
      </c>
      <c r="AT1" s="25"/>
      <c r="AU1" s="25"/>
      <c r="AV1" s="25"/>
      <c r="AW1" s="25"/>
      <c r="AX1" s="25"/>
      <c r="AY1" s="25"/>
      <c r="AZ1" s="26"/>
      <c r="BB1" s="24" t="s">
        <v>10</v>
      </c>
      <c r="BC1" s="25"/>
      <c r="BD1" s="25"/>
      <c r="BE1" s="25"/>
      <c r="BF1" s="25"/>
      <c r="BG1" s="25"/>
      <c r="BH1" s="25"/>
      <c r="BI1" s="26"/>
    </row>
    <row r="2" spans="1:61" ht="21">
      <c r="A2">
        <v>354000</v>
      </c>
      <c r="B2">
        <v>549400</v>
      </c>
      <c r="C2">
        <v>309400</v>
      </c>
      <c r="D2">
        <v>1500</v>
      </c>
      <c r="E2">
        <v>273600</v>
      </c>
      <c r="F2">
        <v>327600</v>
      </c>
      <c r="I2" s="9"/>
      <c r="J2" s="21" t="s">
        <v>0</v>
      </c>
      <c r="K2" s="10">
        <f>AVERAGE(A2:A14)</f>
        <v>298176.92307692306</v>
      </c>
      <c r="L2" s="10"/>
      <c r="M2" s="10"/>
      <c r="N2" s="11" t="s">
        <v>5</v>
      </c>
      <c r="O2" s="12">
        <f>0.5*K3</f>
        <v>44225.398782101423</v>
      </c>
      <c r="P2" s="13"/>
      <c r="R2" s="2"/>
      <c r="S2" s="20" t="s">
        <v>0</v>
      </c>
      <c r="T2" s="3">
        <f>AVERAGE(B2:B14)</f>
        <v>558223.07692307688</v>
      </c>
      <c r="U2" s="3"/>
      <c r="V2" s="3"/>
      <c r="W2" s="4" t="s">
        <v>5</v>
      </c>
      <c r="X2" s="3">
        <f>T3*0.5</f>
        <v>64823.739073243014</v>
      </c>
      <c r="Y2" s="5"/>
      <c r="AA2" s="2"/>
      <c r="AB2" s="20" t="s">
        <v>0</v>
      </c>
      <c r="AC2" s="3">
        <f>AVERAGE(C2:C14)</f>
        <v>346469.23076923075</v>
      </c>
      <c r="AD2" s="3"/>
      <c r="AE2" s="3"/>
      <c r="AF2" s="3"/>
      <c r="AG2" s="4" t="s">
        <v>5</v>
      </c>
      <c r="AH2" s="5">
        <f>AC3*0.5</f>
        <v>40433.898652694974</v>
      </c>
      <c r="AJ2" s="2"/>
      <c r="AK2" s="20" t="s">
        <v>0</v>
      </c>
      <c r="AL2" s="3">
        <f>AVERAGE(D2:D14)</f>
        <v>1853.8461538461538</v>
      </c>
      <c r="AM2" s="3"/>
      <c r="AN2" s="3"/>
      <c r="AO2" s="3"/>
      <c r="AP2" s="23" t="s">
        <v>5</v>
      </c>
      <c r="AQ2" s="5">
        <f>AL3*0.5</f>
        <v>149.46485737371063</v>
      </c>
      <c r="AS2" s="2"/>
      <c r="AT2" s="20" t="s">
        <v>0</v>
      </c>
      <c r="AU2" s="3">
        <f>AVERAGE(E2:E14)</f>
        <v>268153.84615384613</v>
      </c>
      <c r="AV2" s="3"/>
      <c r="AW2" s="3"/>
      <c r="AX2" s="3"/>
      <c r="AY2" s="23" t="s">
        <v>5</v>
      </c>
      <c r="AZ2" s="5">
        <f>AU3*0.5</f>
        <v>29433.071077903543</v>
      </c>
      <c r="BB2" s="2"/>
      <c r="BC2" s="20" t="s">
        <v>0</v>
      </c>
      <c r="BD2" s="3">
        <f>AVERAGE(F2:F14)</f>
        <v>365946.15384615387</v>
      </c>
      <c r="BE2" s="3"/>
      <c r="BF2" s="3"/>
      <c r="BG2" s="3"/>
      <c r="BH2" s="23" t="s">
        <v>5</v>
      </c>
      <c r="BI2" s="5">
        <f>BD3*0.5</f>
        <v>41227.426224261493</v>
      </c>
    </row>
    <row r="3" spans="1:61">
      <c r="A3">
        <v>289400</v>
      </c>
      <c r="B3">
        <v>534400</v>
      </c>
      <c r="C3">
        <v>548500</v>
      </c>
      <c r="D3">
        <v>1500</v>
      </c>
      <c r="E3">
        <v>219200</v>
      </c>
      <c r="F3">
        <v>307200</v>
      </c>
      <c r="I3" s="2"/>
      <c r="J3" s="20" t="s">
        <v>1</v>
      </c>
      <c r="K3" s="3">
        <f>_xlfn.STDEV.S(A2:A14)</f>
        <v>88450.797564202847</v>
      </c>
      <c r="L3" s="3"/>
      <c r="M3" s="3"/>
      <c r="N3" s="3"/>
      <c r="O3" s="3"/>
      <c r="P3" s="5"/>
      <c r="R3" s="18"/>
      <c r="S3" s="22" t="s">
        <v>1</v>
      </c>
      <c r="T3" s="3">
        <f>_xlfn.STDEV.S(B2:B14)</f>
        <v>129647.47814648603</v>
      </c>
      <c r="U3" s="3"/>
      <c r="V3" s="3"/>
      <c r="W3" s="3"/>
      <c r="X3" s="3"/>
      <c r="Y3" s="5"/>
      <c r="AA3" s="2"/>
      <c r="AB3" s="20" t="s">
        <v>1</v>
      </c>
      <c r="AC3" s="3">
        <f>_xlfn.STDEV.S(C2:C14)</f>
        <v>80867.797305389948</v>
      </c>
      <c r="AD3" s="3"/>
      <c r="AE3" s="3"/>
      <c r="AF3" s="3"/>
      <c r="AG3" s="3"/>
      <c r="AH3" s="5"/>
      <c r="AJ3" s="2"/>
      <c r="AK3" s="20" t="s">
        <v>1</v>
      </c>
      <c r="AL3" s="3">
        <f>_xlfn.STDEV.S(D2:D14)</f>
        <v>298.92971474742126</v>
      </c>
      <c r="AM3" s="3"/>
      <c r="AN3" s="3"/>
      <c r="AO3" s="3"/>
      <c r="AP3" s="3"/>
      <c r="AQ3" s="5"/>
      <c r="AS3" s="2"/>
      <c r="AT3" s="20" t="s">
        <v>1</v>
      </c>
      <c r="AU3" s="3">
        <f>_xlfn.STDEV.S(E2:E14)</f>
        <v>58866.142155807087</v>
      </c>
      <c r="AV3" s="3"/>
      <c r="AW3" s="3"/>
      <c r="AX3" s="3"/>
      <c r="AY3" s="3"/>
      <c r="AZ3" s="5"/>
      <c r="BB3" s="2"/>
      <c r="BC3" s="20" t="s">
        <v>1</v>
      </c>
      <c r="BD3" s="3">
        <f>_xlfn.STDEV.S(F2:F14)</f>
        <v>82454.852448522986</v>
      </c>
      <c r="BE3" s="3"/>
      <c r="BF3" s="3"/>
      <c r="BG3" s="3"/>
      <c r="BH3" s="3"/>
      <c r="BI3" s="5"/>
    </row>
    <row r="4" spans="1:61">
      <c r="A4">
        <v>266400</v>
      </c>
      <c r="B4">
        <v>509400</v>
      </c>
      <c r="C4">
        <v>341300</v>
      </c>
      <c r="D4">
        <v>2000</v>
      </c>
      <c r="E4">
        <v>220900</v>
      </c>
      <c r="F4">
        <v>309000</v>
      </c>
      <c r="I4" s="2"/>
      <c r="J4" s="3"/>
      <c r="K4" s="3"/>
      <c r="L4" s="3"/>
      <c r="M4" s="3"/>
      <c r="N4" s="3"/>
      <c r="O4" s="3"/>
      <c r="P4" s="5"/>
      <c r="R4" s="19"/>
      <c r="S4" s="1"/>
      <c r="T4" s="3"/>
      <c r="U4" s="3"/>
      <c r="V4" s="3"/>
      <c r="W4" s="3"/>
      <c r="X4" s="3"/>
      <c r="Y4" s="5"/>
      <c r="AA4" s="2"/>
      <c r="AB4" s="3"/>
      <c r="AC4" s="3"/>
      <c r="AD4" s="3"/>
      <c r="AE4" s="3"/>
      <c r="AF4" s="3"/>
      <c r="AG4" s="3"/>
      <c r="AH4" s="5"/>
      <c r="AJ4" s="2"/>
      <c r="AK4" s="3"/>
      <c r="AL4" s="3"/>
      <c r="AM4" s="3"/>
      <c r="AN4" s="3"/>
      <c r="AO4" s="3"/>
      <c r="AP4" s="3"/>
      <c r="AQ4" s="5"/>
      <c r="AS4" s="2"/>
      <c r="AT4" s="3"/>
      <c r="AU4" s="3"/>
      <c r="AV4" s="3"/>
      <c r="AW4" s="3"/>
      <c r="AX4" s="3"/>
      <c r="AY4" s="3"/>
      <c r="AZ4" s="5"/>
      <c r="BB4" s="2"/>
      <c r="BC4" s="3"/>
      <c r="BD4" s="3"/>
      <c r="BE4" s="3"/>
      <c r="BF4" s="3"/>
      <c r="BG4" s="3"/>
      <c r="BH4" s="3"/>
      <c r="BI4" s="5"/>
    </row>
    <row r="5" spans="1:61">
      <c r="A5">
        <v>261200</v>
      </c>
      <c r="B5">
        <v>531000</v>
      </c>
      <c r="C5">
        <v>307100</v>
      </c>
      <c r="D5">
        <v>1900</v>
      </c>
      <c r="E5">
        <v>402400</v>
      </c>
      <c r="F5">
        <v>502000</v>
      </c>
      <c r="I5" s="2"/>
      <c r="J5" s="3" t="s">
        <v>2</v>
      </c>
      <c r="K5" s="3" t="s">
        <v>3</v>
      </c>
      <c r="L5" s="3"/>
      <c r="M5" s="3"/>
      <c r="N5" s="17"/>
      <c r="O5" s="3"/>
      <c r="P5" s="5"/>
      <c r="R5" s="19"/>
      <c r="S5" s="1" t="s">
        <v>2</v>
      </c>
      <c r="T5" s="3" t="s">
        <v>3</v>
      </c>
      <c r="U5" s="3"/>
      <c r="V5" s="3"/>
      <c r="W5" s="3"/>
      <c r="X5" s="3"/>
      <c r="Y5" s="5"/>
      <c r="AA5" s="2"/>
      <c r="AB5" s="3" t="s">
        <v>2</v>
      </c>
      <c r="AC5" s="3" t="s">
        <v>3</v>
      </c>
      <c r="AD5" s="3"/>
      <c r="AE5" s="3"/>
      <c r="AF5" s="3"/>
      <c r="AG5" s="3"/>
      <c r="AH5" s="5"/>
      <c r="AJ5" s="2"/>
      <c r="AK5" s="3" t="s">
        <v>2</v>
      </c>
      <c r="AL5" s="3" t="s">
        <v>3</v>
      </c>
      <c r="AM5" s="3"/>
      <c r="AN5" s="3"/>
      <c r="AO5" s="3"/>
      <c r="AP5" s="3"/>
      <c r="AQ5" s="5"/>
      <c r="AS5" s="2"/>
      <c r="AT5" s="3" t="s">
        <v>2</v>
      </c>
      <c r="AU5" s="3" t="s">
        <v>3</v>
      </c>
      <c r="AV5" s="3"/>
      <c r="AW5" s="3"/>
      <c r="AX5" s="3"/>
      <c r="AY5" s="3"/>
      <c r="AZ5" s="5"/>
      <c r="BB5" s="2"/>
      <c r="BC5" s="3" t="s">
        <v>2</v>
      </c>
      <c r="BD5" s="3" t="s">
        <v>3</v>
      </c>
      <c r="BE5" s="3"/>
      <c r="BF5" s="3"/>
      <c r="BG5" s="3"/>
      <c r="BH5" s="3"/>
      <c r="BI5" s="5"/>
    </row>
    <row r="6" spans="1:61">
      <c r="A6">
        <v>430700</v>
      </c>
      <c r="B6">
        <v>763900</v>
      </c>
      <c r="C6">
        <v>440100</v>
      </c>
      <c r="D6">
        <v>1900</v>
      </c>
      <c r="E6">
        <v>351500</v>
      </c>
      <c r="F6">
        <v>511300</v>
      </c>
      <c r="I6" s="2"/>
      <c r="J6" s="3">
        <f>K2-3*K3</f>
        <v>32824.530384314538</v>
      </c>
      <c r="K6" s="3">
        <f t="shared" ref="K6:K18" si="0">1/($K$3*SQRT(2*PI()))*EXP(-1*(J6-$K$2)^2/(2*$K$3^2))</f>
        <v>5.0105239681090641E-8</v>
      </c>
      <c r="L6" s="3"/>
      <c r="M6" s="3"/>
      <c r="N6" s="3"/>
      <c r="O6" s="3"/>
      <c r="P6" s="5"/>
      <c r="R6" s="19"/>
      <c r="S6" s="1">
        <f>T2-3*T3</f>
        <v>169280.64248361881</v>
      </c>
      <c r="T6" s="3">
        <f>1/($T$3*SQRT(2*PI()))*EXP(-1*(S6-$T$2)^2/(2*$T$3^2))</f>
        <v>3.4183838168688118E-8</v>
      </c>
      <c r="U6" s="3"/>
      <c r="V6" s="3"/>
      <c r="W6" s="3"/>
      <c r="X6" s="3"/>
      <c r="Y6" s="5"/>
      <c r="AA6" s="2"/>
      <c r="AB6" s="3">
        <f>AC2-3*AC3</f>
        <v>103865.83885306091</v>
      </c>
      <c r="AC6" s="3">
        <f>1/($AC$3*SQRT(2*PI()))*EXP(-1*(AB6-$AC$2)^2/(2*$AC$3^2))</f>
        <v>5.4803624676476985E-8</v>
      </c>
      <c r="AD6" s="3"/>
      <c r="AE6" s="3"/>
      <c r="AF6" s="3"/>
      <c r="AG6" s="3"/>
      <c r="AH6" s="5"/>
      <c r="AJ6" s="2"/>
      <c r="AK6" s="3">
        <f>AL2-3*AL3</f>
        <v>957.05700960389004</v>
      </c>
      <c r="AL6" s="3">
        <f>1/($AL$3*SQRT(2*PI()))*EXP(-1*(AK6-$AL$2)^2/(2*$AL$3^2))</f>
        <v>1.482572053996929E-5</v>
      </c>
      <c r="AM6" s="3"/>
      <c r="AN6" s="3"/>
      <c r="AO6" s="3"/>
      <c r="AP6" s="3"/>
      <c r="AQ6" s="5"/>
      <c r="AS6" s="2"/>
      <c r="AT6" s="3">
        <f>AU2-3*AU3</f>
        <v>91555.419686424866</v>
      </c>
      <c r="AU6" s="3">
        <f>1/($AU$3*SQRT(2*PI()))*EXP(-1*(AT6-$AU$2)^2/(2*$AU$3^2))</f>
        <v>7.528688393079637E-8</v>
      </c>
      <c r="AV6" s="3"/>
      <c r="AW6" s="3"/>
      <c r="AX6" s="3"/>
      <c r="AY6" s="3"/>
      <c r="AZ6" s="5"/>
      <c r="BB6" s="2"/>
      <c r="BC6" s="3">
        <f>BD2-3*BD3</f>
        <v>118581.59650058491</v>
      </c>
      <c r="BD6" s="3">
        <f>1/($BD$3*SQRT(2*PI()))*EXP(-1*(BC6-$BD$2)^2/(2*$BD$3^2))</f>
        <v>5.3748788340926743E-8</v>
      </c>
      <c r="BE6" s="3"/>
      <c r="BF6" s="3"/>
      <c r="BG6" s="3"/>
      <c r="BH6" s="3"/>
      <c r="BI6" s="5"/>
    </row>
    <row r="7" spans="1:61">
      <c r="A7">
        <v>329400</v>
      </c>
      <c r="B7">
        <v>522800</v>
      </c>
      <c r="C7">
        <v>298100</v>
      </c>
      <c r="D7">
        <v>1700</v>
      </c>
      <c r="E7">
        <v>245800</v>
      </c>
      <c r="F7">
        <v>307300</v>
      </c>
      <c r="I7" s="2"/>
      <c r="J7" s="3">
        <f>J6+$O$2</f>
        <v>77049.929166415968</v>
      </c>
      <c r="K7" s="3">
        <f t="shared" si="0"/>
        <v>1.9817006715903794E-7</v>
      </c>
      <c r="L7" s="3"/>
      <c r="M7" s="3"/>
      <c r="N7" s="3"/>
      <c r="O7" s="3"/>
      <c r="P7" s="5"/>
      <c r="R7" s="19"/>
      <c r="S7" s="1">
        <f>S6+$X$2</f>
        <v>234104.38155686183</v>
      </c>
      <c r="T7" s="3">
        <f t="shared" ref="T7:T18" si="1">1/($T$3*SQRT(2*PI()))*EXP(-1*(S7-$T$2)^2/(2*$T$3^2))</f>
        <v>1.3519970264106235E-7</v>
      </c>
      <c r="U7" s="3"/>
      <c r="V7" s="3"/>
      <c r="W7" s="3"/>
      <c r="X7" s="3"/>
      <c r="Y7" s="5"/>
      <c r="AA7" s="2"/>
      <c r="AB7" s="3">
        <f>AB6+$AH$2</f>
        <v>144299.73750575588</v>
      </c>
      <c r="AC7" s="3">
        <f t="shared" ref="AC7:AC18" si="2">1/($AC$3*SQRT(2*PI()))*EXP(-1*(AB7-$AC$2)^2/(2*$AC$3^2))</f>
        <v>2.1675254028960989E-7</v>
      </c>
      <c r="AD7" s="3"/>
      <c r="AE7" s="3"/>
      <c r="AF7" s="3"/>
      <c r="AG7" s="3"/>
      <c r="AH7" s="5"/>
      <c r="AJ7" s="2"/>
      <c r="AK7" s="3">
        <f>AK6+$AQ$2</f>
        <v>1106.5218669776007</v>
      </c>
      <c r="AL7" s="3">
        <f t="shared" ref="AL7:AL18" si="3">1/($AL$3*SQRT(2*PI()))*EXP(-1*(AK7-$AL$2)^2/(2*$AL$3^2))</f>
        <v>5.8636862208158079E-5</v>
      </c>
      <c r="AM7" s="3"/>
      <c r="AN7" s="3"/>
      <c r="AO7" s="3"/>
      <c r="AP7" s="3"/>
      <c r="AQ7" s="5"/>
      <c r="AS7" s="2"/>
      <c r="AT7" s="3">
        <f>AT6+$AZ$2</f>
        <v>120988.49076432841</v>
      </c>
      <c r="AU7" s="3">
        <f t="shared" ref="AU7:AU18" si="4">1/($AU$3*SQRT(2*PI()))*EXP(-1*(AT7-$AU$2)^2/(2*$AU$3^2))</f>
        <v>2.9776540217591572E-7</v>
      </c>
      <c r="AV7" s="3"/>
      <c r="AW7" s="3"/>
      <c r="AX7" s="3"/>
      <c r="AY7" s="3"/>
      <c r="AZ7" s="5"/>
      <c r="BB7" s="2"/>
      <c r="BC7" s="3">
        <f>BC6+$BI$2</f>
        <v>159809.02272484641</v>
      </c>
      <c r="BD7" s="3">
        <f t="shared" ref="BD7:BD18" si="5">1/($BD$3*SQRT(2*PI()))*EXP(-1*(BC7-$BD$2)^2/(2*$BD$3^2))</f>
        <v>2.1258058165238438E-7</v>
      </c>
      <c r="BE7" s="3"/>
      <c r="BF7" s="3"/>
      <c r="BG7" s="3"/>
      <c r="BH7" s="3"/>
      <c r="BI7" s="5"/>
    </row>
    <row r="8" spans="1:61">
      <c r="A8">
        <v>267100</v>
      </c>
      <c r="B8">
        <v>577800</v>
      </c>
      <c r="C8">
        <v>345100</v>
      </c>
      <c r="D8">
        <v>1700</v>
      </c>
      <c r="E8">
        <v>338300</v>
      </c>
      <c r="F8">
        <v>341100</v>
      </c>
      <c r="I8" s="2"/>
      <c r="J8" s="3">
        <f>J6+2*$O$2</f>
        <v>121275.32794851738</v>
      </c>
      <c r="K8" s="3">
        <f t="shared" si="0"/>
        <v>6.104067798144867E-7</v>
      </c>
      <c r="L8" s="3"/>
      <c r="M8" s="3"/>
      <c r="N8" s="3"/>
      <c r="O8" s="3"/>
      <c r="P8" s="5"/>
      <c r="R8" s="19"/>
      <c r="S8" s="1">
        <f>S7+$X$2</f>
        <v>298928.12063010485</v>
      </c>
      <c r="T8" s="3">
        <f t="shared" si="1"/>
        <v>4.1644440204370809E-7</v>
      </c>
      <c r="U8" s="3"/>
      <c r="V8" s="3"/>
      <c r="W8" s="3"/>
      <c r="X8" s="3"/>
      <c r="Y8" s="5"/>
      <c r="AA8" s="2"/>
      <c r="AB8" s="3">
        <f t="shared" ref="AB8:AB18" si="6">AB7+$AH$2</f>
        <v>184733.63615845086</v>
      </c>
      <c r="AC8" s="3">
        <f t="shared" si="2"/>
        <v>6.6764482664584076E-7</v>
      </c>
      <c r="AD8" s="3"/>
      <c r="AE8" s="3"/>
      <c r="AF8" s="3"/>
      <c r="AG8" s="3"/>
      <c r="AH8" s="5"/>
      <c r="AJ8" s="2"/>
      <c r="AK8" s="3">
        <f t="shared" ref="AK8:AK18" si="7">AK7+$AQ$2</f>
        <v>1255.9867243513113</v>
      </c>
      <c r="AL8" s="3">
        <f t="shared" si="3"/>
        <v>1.8061425094125348E-4</v>
      </c>
      <c r="AM8" s="3"/>
      <c r="AN8" s="3"/>
      <c r="AO8" s="3"/>
      <c r="AP8" s="3"/>
      <c r="AQ8" s="5"/>
      <c r="AS8" s="2"/>
      <c r="AT8" s="3">
        <f t="shared" ref="AT8:AT18" si="8">AT7+$AZ$2</f>
        <v>150421.56184223195</v>
      </c>
      <c r="AU8" s="3">
        <f t="shared" si="4"/>
        <v>9.1718200880711032E-7</v>
      </c>
      <c r="AV8" s="3"/>
      <c r="AW8" s="3"/>
      <c r="AX8" s="3"/>
      <c r="AY8" s="3"/>
      <c r="AZ8" s="5"/>
      <c r="BB8" s="2"/>
      <c r="BC8" s="3">
        <f t="shared" ref="BC8:BC18" si="9">BC7+$BI$2</f>
        <v>201036.4489491079</v>
      </c>
      <c r="BD8" s="3">
        <f t="shared" si="5"/>
        <v>6.5479428935846942E-7</v>
      </c>
      <c r="BE8" s="3"/>
      <c r="BF8" s="3"/>
      <c r="BG8" s="3"/>
      <c r="BH8" s="3"/>
      <c r="BI8" s="5"/>
    </row>
    <row r="9" spans="1:61">
      <c r="A9">
        <v>337300</v>
      </c>
      <c r="B9">
        <v>561200</v>
      </c>
      <c r="C9">
        <v>337100</v>
      </c>
      <c r="D9">
        <v>1400</v>
      </c>
      <c r="E9">
        <v>257800</v>
      </c>
      <c r="F9">
        <v>341100</v>
      </c>
      <c r="I9" s="2"/>
      <c r="J9" s="3">
        <f t="shared" ref="J9" si="10">J8+$O$2</f>
        <v>165500.7267306188</v>
      </c>
      <c r="K9" s="3">
        <f t="shared" si="0"/>
        <v>1.4642897433669856E-6</v>
      </c>
      <c r="L9" s="3"/>
      <c r="M9" s="3"/>
      <c r="N9" s="3"/>
      <c r="O9" s="3"/>
      <c r="P9" s="5"/>
      <c r="R9" s="19"/>
      <c r="S9" s="1">
        <f t="shared" ref="S9:S18" si="11">S8+$X$2</f>
        <v>363751.85970334784</v>
      </c>
      <c r="T9" s="3">
        <f t="shared" si="1"/>
        <v>9.9899818737355209E-7</v>
      </c>
      <c r="U9" s="3"/>
      <c r="V9" s="3"/>
      <c r="W9" s="3"/>
      <c r="X9" s="3"/>
      <c r="Y9" s="5"/>
      <c r="AA9" s="2"/>
      <c r="AB9" s="3">
        <f t="shared" si="6"/>
        <v>225167.53481114583</v>
      </c>
      <c r="AC9" s="3">
        <f t="shared" si="2"/>
        <v>1.6015966797856533E-6</v>
      </c>
      <c r="AD9" s="3"/>
      <c r="AE9" s="3"/>
      <c r="AF9" s="3"/>
      <c r="AG9" s="3"/>
      <c r="AH9" s="5"/>
      <c r="AJ9" s="2"/>
      <c r="AK9" s="3">
        <f t="shared" si="7"/>
        <v>1405.4515817250219</v>
      </c>
      <c r="AL9" s="3">
        <f t="shared" si="3"/>
        <v>4.3327106432134653E-4</v>
      </c>
      <c r="AM9" s="3"/>
      <c r="AN9" s="3"/>
      <c r="AO9" s="3"/>
      <c r="AP9" s="3"/>
      <c r="AQ9" s="5"/>
      <c r="AS9" s="2"/>
      <c r="AT9" s="3">
        <f t="shared" si="8"/>
        <v>179854.63292013551</v>
      </c>
      <c r="AU9" s="3">
        <f t="shared" si="4"/>
        <v>2.2002052609984906E-6</v>
      </c>
      <c r="AV9" s="3"/>
      <c r="AW9" s="3"/>
      <c r="AX9" s="3"/>
      <c r="AY9" s="3"/>
      <c r="AZ9" s="5"/>
      <c r="BB9" s="2"/>
      <c r="BC9" s="3">
        <f t="shared" si="9"/>
        <v>242263.87517336939</v>
      </c>
      <c r="BD9" s="3">
        <f t="shared" si="5"/>
        <v>1.5707698433727752E-6</v>
      </c>
      <c r="BE9" s="3"/>
      <c r="BF9" s="3"/>
      <c r="BG9" s="3"/>
      <c r="BH9" s="3"/>
      <c r="BI9" s="5"/>
    </row>
    <row r="10" spans="1:61">
      <c r="A10">
        <v>303000</v>
      </c>
      <c r="B10">
        <v>573600</v>
      </c>
      <c r="C10">
        <v>283100</v>
      </c>
      <c r="D10">
        <v>1800</v>
      </c>
      <c r="E10">
        <v>247000</v>
      </c>
      <c r="F10">
        <v>510300</v>
      </c>
      <c r="I10" s="2"/>
      <c r="J10" s="3">
        <f t="shared" ref="J10" si="12">J8+2*$O$2</f>
        <v>209726.12551272023</v>
      </c>
      <c r="K10" s="3">
        <f t="shared" si="0"/>
        <v>2.7356533935548372E-6</v>
      </c>
      <c r="L10" s="3"/>
      <c r="M10" s="3"/>
      <c r="N10" s="3"/>
      <c r="O10" s="3"/>
      <c r="P10" s="5"/>
      <c r="R10" s="19"/>
      <c r="S10" s="1">
        <f t="shared" si="11"/>
        <v>428575.59877659084</v>
      </c>
      <c r="T10" s="3">
        <f t="shared" si="1"/>
        <v>1.8663743250427561E-6</v>
      </c>
      <c r="U10" s="3"/>
      <c r="V10" s="3"/>
      <c r="W10" s="3"/>
      <c r="X10" s="3"/>
      <c r="Y10" s="5"/>
      <c r="AA10" s="2"/>
      <c r="AB10" s="3">
        <f t="shared" si="6"/>
        <v>265601.4334638408</v>
      </c>
      <c r="AC10" s="3">
        <f t="shared" si="2"/>
        <v>2.9921765224464165E-6</v>
      </c>
      <c r="AD10" s="3"/>
      <c r="AE10" s="3"/>
      <c r="AF10" s="3"/>
      <c r="AG10" s="3"/>
      <c r="AH10" s="5"/>
      <c r="AJ10" s="2"/>
      <c r="AK10" s="3">
        <f t="shared" si="7"/>
        <v>1554.9164390987326</v>
      </c>
      <c r="AL10" s="3">
        <f t="shared" si="3"/>
        <v>8.0945691439071219E-4</v>
      </c>
      <c r="AM10" s="3"/>
      <c r="AN10" s="3"/>
      <c r="AO10" s="3"/>
      <c r="AP10" s="3"/>
      <c r="AQ10" s="5"/>
      <c r="AS10" s="2"/>
      <c r="AT10" s="3">
        <f t="shared" si="8"/>
        <v>209287.70399803907</v>
      </c>
      <c r="AU10" s="3">
        <f t="shared" si="4"/>
        <v>4.1105245843815385E-6</v>
      </c>
      <c r="AV10" s="3"/>
      <c r="AW10" s="3"/>
      <c r="AX10" s="3"/>
      <c r="AY10" s="3"/>
      <c r="AZ10" s="5"/>
      <c r="BB10" s="2"/>
      <c r="BC10" s="3">
        <f t="shared" si="9"/>
        <v>283491.30139763089</v>
      </c>
      <c r="BD10" s="3">
        <f t="shared" si="5"/>
        <v>2.9345844099376323E-6</v>
      </c>
      <c r="BE10" s="3"/>
      <c r="BF10" s="3"/>
      <c r="BG10" s="3"/>
      <c r="BH10" s="3"/>
      <c r="BI10" s="5"/>
    </row>
    <row r="11" spans="1:61">
      <c r="A11">
        <v>430200</v>
      </c>
      <c r="B11">
        <v>767000</v>
      </c>
      <c r="C11">
        <v>436000</v>
      </c>
      <c r="D11">
        <v>2400</v>
      </c>
      <c r="E11">
        <v>256400</v>
      </c>
      <c r="F11">
        <v>323200</v>
      </c>
      <c r="I11" s="2"/>
      <c r="J11" s="3">
        <f t="shared" ref="J11" si="13">J10+$O$2</f>
        <v>253951.52429482166</v>
      </c>
      <c r="K11" s="3">
        <f t="shared" si="0"/>
        <v>3.9803522009934361E-6</v>
      </c>
      <c r="L11" s="3"/>
      <c r="M11" s="3"/>
      <c r="N11" s="3"/>
      <c r="O11" s="3"/>
      <c r="P11" s="5"/>
      <c r="R11" s="19"/>
      <c r="S11" s="1">
        <f t="shared" si="11"/>
        <v>493399.33784983383</v>
      </c>
      <c r="T11" s="3">
        <f t="shared" si="1"/>
        <v>2.7155586194010504E-6</v>
      </c>
      <c r="U11" s="3"/>
      <c r="V11" s="3"/>
      <c r="W11" s="3"/>
      <c r="X11" s="3"/>
      <c r="Y11" s="5"/>
      <c r="AA11" s="2"/>
      <c r="AB11" s="3">
        <f t="shared" si="6"/>
        <v>306035.33211653575</v>
      </c>
      <c r="AC11" s="3">
        <f t="shared" si="2"/>
        <v>4.3535911511816808E-6</v>
      </c>
      <c r="AD11" s="3"/>
      <c r="AE11" s="3"/>
      <c r="AF11" s="3"/>
      <c r="AG11" s="3"/>
      <c r="AH11" s="5"/>
      <c r="AJ11" s="2"/>
      <c r="AK11" s="3">
        <f t="shared" si="7"/>
        <v>1704.3812964724432</v>
      </c>
      <c r="AL11" s="3">
        <f t="shared" si="3"/>
        <v>1.1777528609418267E-3</v>
      </c>
      <c r="AM11" s="3"/>
      <c r="AN11" s="3"/>
      <c r="AO11" s="3"/>
      <c r="AP11" s="3"/>
      <c r="AQ11" s="5"/>
      <c r="AS11" s="2"/>
      <c r="AT11" s="3">
        <f t="shared" si="8"/>
        <v>238720.77507594263</v>
      </c>
      <c r="AU11" s="3">
        <f t="shared" si="4"/>
        <v>5.9807779798521882E-6</v>
      </c>
      <c r="AV11" s="3"/>
      <c r="AW11" s="3"/>
      <c r="AX11" s="3"/>
      <c r="AY11" s="3"/>
      <c r="AZ11" s="5"/>
      <c r="BB11" s="2"/>
      <c r="BC11" s="3">
        <f t="shared" si="9"/>
        <v>324718.72762189235</v>
      </c>
      <c r="BD11" s="3">
        <f t="shared" si="5"/>
        <v>4.269795121931675E-6</v>
      </c>
      <c r="BE11" s="3"/>
      <c r="BF11" s="3"/>
      <c r="BG11" s="3"/>
      <c r="BH11" s="3"/>
      <c r="BI11" s="5"/>
    </row>
    <row r="12" spans="1:61">
      <c r="A12">
        <v>318400</v>
      </c>
      <c r="B12">
        <v>675800</v>
      </c>
      <c r="C12">
        <v>305100</v>
      </c>
      <c r="D12">
        <v>1900</v>
      </c>
      <c r="E12">
        <v>220900</v>
      </c>
      <c r="F12">
        <v>358300</v>
      </c>
      <c r="I12" s="2"/>
      <c r="J12" s="3">
        <f t="shared" ref="J12" si="14">J10+2*$O$2</f>
        <v>298176.92307692306</v>
      </c>
      <c r="K12" s="3">
        <f t="shared" si="0"/>
        <v>4.5103299392168482E-6</v>
      </c>
      <c r="L12" s="3"/>
      <c r="M12" s="3"/>
      <c r="N12" s="3"/>
      <c r="O12" s="3"/>
      <c r="P12" s="5"/>
      <c r="R12" s="19"/>
      <c r="S12" s="1">
        <f t="shared" si="11"/>
        <v>558223.07692307688</v>
      </c>
      <c r="T12" s="3">
        <f t="shared" si="1"/>
        <v>3.0771310487865875E-6</v>
      </c>
      <c r="U12" s="3"/>
      <c r="V12" s="3"/>
      <c r="W12" s="3"/>
      <c r="X12" s="3"/>
      <c r="Y12" s="5"/>
      <c r="AA12" s="2"/>
      <c r="AB12" s="3">
        <f t="shared" si="6"/>
        <v>346469.23076923075</v>
      </c>
      <c r="AC12" s="3">
        <f t="shared" si="2"/>
        <v>4.9332650782469461E-6</v>
      </c>
      <c r="AD12" s="3"/>
      <c r="AE12" s="3"/>
      <c r="AF12" s="3"/>
      <c r="AG12" s="3"/>
      <c r="AH12" s="5"/>
      <c r="AJ12" s="2"/>
      <c r="AK12" s="3">
        <f t="shared" si="7"/>
        <v>1853.8461538461538</v>
      </c>
      <c r="AL12" s="3">
        <f t="shared" si="3"/>
        <v>1.3345688324712598E-3</v>
      </c>
      <c r="AM12" s="3"/>
      <c r="AN12" s="3"/>
      <c r="AO12" s="3"/>
      <c r="AP12" s="3"/>
      <c r="AQ12" s="5"/>
      <c r="AS12" s="2"/>
      <c r="AT12" s="3">
        <f t="shared" si="8"/>
        <v>268153.84615384619</v>
      </c>
      <c r="AU12" s="3">
        <f t="shared" si="4"/>
        <v>6.7771093160056431E-6</v>
      </c>
      <c r="AV12" s="3"/>
      <c r="AW12" s="3"/>
      <c r="AX12" s="3"/>
      <c r="AY12" s="3"/>
      <c r="AZ12" s="5"/>
      <c r="BB12" s="2"/>
      <c r="BC12" s="3">
        <f t="shared" si="9"/>
        <v>365946.15384615387</v>
      </c>
      <c r="BD12" s="3">
        <f t="shared" si="5"/>
        <v>4.8383117373291591E-6</v>
      </c>
      <c r="BE12" s="3"/>
      <c r="BF12" s="3"/>
      <c r="BG12" s="3"/>
      <c r="BH12" s="3"/>
      <c r="BI12" s="5"/>
    </row>
    <row r="13" spans="1:61">
      <c r="A13">
        <v>178100</v>
      </c>
      <c r="B13">
        <v>398500</v>
      </c>
      <c r="C13">
        <v>278300</v>
      </c>
      <c r="D13">
        <v>2200</v>
      </c>
      <c r="E13">
        <v>220100</v>
      </c>
      <c r="F13">
        <v>308600</v>
      </c>
      <c r="I13" s="2"/>
      <c r="J13" s="3">
        <f>J12+$O$2</f>
        <v>342402.32185902447</v>
      </c>
      <c r="K13" s="3">
        <f t="shared" si="0"/>
        <v>3.9803522009934361E-6</v>
      </c>
      <c r="L13" s="3"/>
      <c r="M13" s="3"/>
      <c r="N13" s="3"/>
      <c r="O13" s="3"/>
      <c r="P13" s="5"/>
      <c r="R13" s="19"/>
      <c r="S13" s="1">
        <f t="shared" si="11"/>
        <v>623046.81599631987</v>
      </c>
      <c r="T13" s="3">
        <f t="shared" si="1"/>
        <v>2.7155586194010513E-6</v>
      </c>
      <c r="U13" s="3"/>
      <c r="V13" s="3"/>
      <c r="W13" s="3"/>
      <c r="X13" s="3"/>
      <c r="Y13" s="5"/>
      <c r="AA13" s="2"/>
      <c r="AB13" s="3">
        <f t="shared" si="6"/>
        <v>386903.12942192575</v>
      </c>
      <c r="AC13" s="3">
        <f t="shared" si="2"/>
        <v>4.3535911511816808E-6</v>
      </c>
      <c r="AD13" s="3"/>
      <c r="AE13" s="3"/>
      <c r="AF13" s="3"/>
      <c r="AG13" s="3"/>
      <c r="AH13" s="5"/>
      <c r="AJ13" s="2"/>
      <c r="AK13" s="3">
        <f t="shared" si="7"/>
        <v>2003.3110112198644</v>
      </c>
      <c r="AL13" s="3">
        <f t="shared" si="3"/>
        <v>1.1777528609418267E-3</v>
      </c>
      <c r="AM13" s="3"/>
      <c r="AN13" s="3"/>
      <c r="AO13" s="3"/>
      <c r="AP13" s="3"/>
      <c r="AQ13" s="5"/>
      <c r="AS13" s="2"/>
      <c r="AT13" s="3">
        <f t="shared" si="8"/>
        <v>297586.91723174974</v>
      </c>
      <c r="AU13" s="3">
        <f t="shared" si="4"/>
        <v>5.9807779798521823E-6</v>
      </c>
      <c r="AV13" s="3"/>
      <c r="AW13" s="3"/>
      <c r="AX13" s="3"/>
      <c r="AY13" s="3"/>
      <c r="AZ13" s="5"/>
      <c r="BB13" s="2"/>
      <c r="BC13" s="3">
        <f t="shared" si="9"/>
        <v>407173.5800704154</v>
      </c>
      <c r="BD13" s="3">
        <f t="shared" si="5"/>
        <v>4.269795121931675E-6</v>
      </c>
      <c r="BE13" s="3"/>
      <c r="BF13" s="3"/>
      <c r="BG13" s="3"/>
      <c r="BH13" s="3"/>
      <c r="BI13" s="5"/>
    </row>
    <row r="14" spans="1:61">
      <c r="A14">
        <v>111100</v>
      </c>
      <c r="B14">
        <v>292100</v>
      </c>
      <c r="C14">
        <v>274900</v>
      </c>
      <c r="D14">
        <v>2200</v>
      </c>
      <c r="E14">
        <v>232100</v>
      </c>
      <c r="F14">
        <v>310300</v>
      </c>
      <c r="I14" s="2"/>
      <c r="J14" s="3">
        <f>J12+2*$O$2</f>
        <v>386627.72064112592</v>
      </c>
      <c r="K14" s="3">
        <f t="shared" si="0"/>
        <v>2.7356533935548364E-6</v>
      </c>
      <c r="L14" s="3"/>
      <c r="M14" s="3"/>
      <c r="N14" s="3"/>
      <c r="O14" s="3"/>
      <c r="P14" s="5"/>
      <c r="R14" s="19"/>
      <c r="S14" s="1">
        <f t="shared" si="11"/>
        <v>687870.55506956286</v>
      </c>
      <c r="T14" s="3">
        <f t="shared" si="1"/>
        <v>1.8663743250427571E-6</v>
      </c>
      <c r="U14" s="3"/>
      <c r="V14" s="3"/>
      <c r="W14" s="3"/>
      <c r="X14" s="3"/>
      <c r="Y14" s="5"/>
      <c r="AA14" s="2"/>
      <c r="AB14" s="3">
        <f t="shared" si="6"/>
        <v>427337.02807462076</v>
      </c>
      <c r="AC14" s="3">
        <f t="shared" si="2"/>
        <v>2.992176522446414E-6</v>
      </c>
      <c r="AD14" s="3"/>
      <c r="AE14" s="3"/>
      <c r="AF14" s="3"/>
      <c r="AG14" s="3"/>
      <c r="AH14" s="5"/>
      <c r="AJ14" s="2"/>
      <c r="AK14" s="3">
        <f t="shared" si="7"/>
        <v>2152.7758685935751</v>
      </c>
      <c r="AL14" s="3">
        <f t="shared" si="3"/>
        <v>8.0945691439071219E-4</v>
      </c>
      <c r="AM14" s="3"/>
      <c r="AN14" s="3"/>
      <c r="AO14" s="3"/>
      <c r="AP14" s="3"/>
      <c r="AQ14" s="5"/>
      <c r="AS14" s="2"/>
      <c r="AT14" s="3">
        <f t="shared" si="8"/>
        <v>327019.9883096533</v>
      </c>
      <c r="AU14" s="3">
        <f t="shared" si="4"/>
        <v>4.1105245843815308E-6</v>
      </c>
      <c r="AV14" s="3"/>
      <c r="AW14" s="3"/>
      <c r="AX14" s="3"/>
      <c r="AY14" s="3"/>
      <c r="AZ14" s="5"/>
      <c r="BB14" s="2"/>
      <c r="BC14" s="3">
        <f t="shared" si="9"/>
        <v>448401.00629467692</v>
      </c>
      <c r="BD14" s="3">
        <f t="shared" si="5"/>
        <v>2.9345844099376302E-6</v>
      </c>
      <c r="BE14" s="3"/>
      <c r="BF14" s="3"/>
      <c r="BG14" s="3"/>
      <c r="BH14" s="3"/>
      <c r="BI14" s="5"/>
    </row>
    <row r="15" spans="1:61">
      <c r="I15" s="2"/>
      <c r="J15" s="3">
        <f t="shared" ref="J15" si="15">J14+$O$2</f>
        <v>430853.11942322733</v>
      </c>
      <c r="K15" s="3">
        <f t="shared" si="0"/>
        <v>1.4642897433669856E-6</v>
      </c>
      <c r="L15" s="3"/>
      <c r="M15" s="3"/>
      <c r="N15" s="3"/>
      <c r="O15" s="3"/>
      <c r="P15" s="5"/>
      <c r="R15" s="19"/>
      <c r="S15" s="1">
        <f t="shared" si="11"/>
        <v>752694.29414280585</v>
      </c>
      <c r="T15" s="3">
        <f t="shared" si="1"/>
        <v>9.9899818737355273E-7</v>
      </c>
      <c r="U15" s="3"/>
      <c r="V15" s="3"/>
      <c r="W15" s="3"/>
      <c r="X15" s="3"/>
      <c r="Y15" s="5"/>
      <c r="AA15" s="2"/>
      <c r="AB15" s="3">
        <f t="shared" si="6"/>
        <v>467770.92672731576</v>
      </c>
      <c r="AC15" s="3">
        <f t="shared" si="2"/>
        <v>1.601596679785651E-6</v>
      </c>
      <c r="AD15" s="3"/>
      <c r="AE15" s="3"/>
      <c r="AF15" s="3"/>
      <c r="AG15" s="3"/>
      <c r="AH15" s="5"/>
      <c r="AJ15" s="2"/>
      <c r="AK15" s="3">
        <f t="shared" si="7"/>
        <v>2302.2407259672855</v>
      </c>
      <c r="AL15" s="3">
        <f t="shared" si="3"/>
        <v>4.3327106432134707E-4</v>
      </c>
      <c r="AM15" s="3"/>
      <c r="AN15" s="3"/>
      <c r="AO15" s="3"/>
      <c r="AP15" s="3"/>
      <c r="AQ15" s="5"/>
      <c r="AS15" s="2"/>
      <c r="AT15" s="3">
        <f t="shared" si="8"/>
        <v>356453.05938755686</v>
      </c>
      <c r="AU15" s="3">
        <f t="shared" si="4"/>
        <v>2.2002052609984847E-6</v>
      </c>
      <c r="AV15" s="3"/>
      <c r="AW15" s="3"/>
      <c r="AX15" s="3"/>
      <c r="AY15" s="3"/>
      <c r="AZ15" s="5"/>
      <c r="BB15" s="2"/>
      <c r="BC15" s="3">
        <f t="shared" si="9"/>
        <v>489628.43251893844</v>
      </c>
      <c r="BD15" s="3">
        <f t="shared" si="5"/>
        <v>1.5707698433727729E-6</v>
      </c>
      <c r="BE15" s="3"/>
      <c r="BF15" s="3"/>
      <c r="BG15" s="3"/>
      <c r="BH15" s="3"/>
      <c r="BI15" s="5"/>
    </row>
    <row r="16" spans="1:61">
      <c r="I16" s="2"/>
      <c r="J16" s="3">
        <f t="shared" ref="J16" si="16">J14+2*$O$2</f>
        <v>475078.51820532879</v>
      </c>
      <c r="K16" s="3">
        <f t="shared" si="0"/>
        <v>6.1040677981448564E-7</v>
      </c>
      <c r="L16" s="3"/>
      <c r="M16" s="3"/>
      <c r="N16" s="3"/>
      <c r="O16" s="3"/>
      <c r="P16" s="5"/>
      <c r="R16" s="19"/>
      <c r="S16" s="1">
        <f t="shared" si="11"/>
        <v>817518.03321604885</v>
      </c>
      <c r="T16" s="3">
        <f t="shared" si="1"/>
        <v>4.1644440204370846E-7</v>
      </c>
      <c r="U16" s="3"/>
      <c r="V16" s="3"/>
      <c r="W16" s="3"/>
      <c r="X16" s="3"/>
      <c r="Y16" s="5"/>
      <c r="AA16" s="2"/>
      <c r="AB16" s="3">
        <f t="shared" si="6"/>
        <v>508204.82538001076</v>
      </c>
      <c r="AC16" s="3">
        <f t="shared" si="2"/>
        <v>6.6764482664583864E-7</v>
      </c>
      <c r="AD16" s="3"/>
      <c r="AE16" s="3"/>
      <c r="AF16" s="3"/>
      <c r="AG16" s="3"/>
      <c r="AH16" s="5"/>
      <c r="AJ16" s="2"/>
      <c r="AK16" s="3">
        <f t="shared" si="7"/>
        <v>2451.7055833409959</v>
      </c>
      <c r="AL16" s="3">
        <f t="shared" si="3"/>
        <v>1.80614250941254E-4</v>
      </c>
      <c r="AM16" s="3"/>
      <c r="AN16" s="3"/>
      <c r="AO16" s="3"/>
      <c r="AP16" s="3"/>
      <c r="AQ16" s="5"/>
      <c r="AS16" s="2"/>
      <c r="AT16" s="3">
        <f t="shared" si="8"/>
        <v>385886.13046546042</v>
      </c>
      <c r="AU16" s="3">
        <f t="shared" si="4"/>
        <v>9.171820088071065E-7</v>
      </c>
      <c r="AV16" s="3"/>
      <c r="AW16" s="3"/>
      <c r="AX16" s="3"/>
      <c r="AY16" s="3"/>
      <c r="AZ16" s="5"/>
      <c r="BB16" s="2"/>
      <c r="BC16" s="3">
        <f t="shared" si="9"/>
        <v>530855.85874319996</v>
      </c>
      <c r="BD16" s="3">
        <f t="shared" si="5"/>
        <v>6.5479428935846773E-7</v>
      </c>
      <c r="BE16" s="3"/>
      <c r="BF16" s="3"/>
      <c r="BG16" s="3"/>
      <c r="BH16" s="3"/>
      <c r="BI16" s="5"/>
    </row>
    <row r="17" spans="4:61">
      <c r="I17" s="2"/>
      <c r="J17" s="3">
        <f t="shared" ref="J17" si="17">J16+$O$2</f>
        <v>519303.91698743019</v>
      </c>
      <c r="K17" s="3">
        <f t="shared" si="0"/>
        <v>1.9817006715903789E-7</v>
      </c>
      <c r="L17" s="3"/>
      <c r="M17" s="3"/>
      <c r="N17" s="3"/>
      <c r="O17" s="3"/>
      <c r="P17" s="5"/>
      <c r="R17" s="19"/>
      <c r="S17" s="1">
        <f t="shared" si="11"/>
        <v>882341.77228929184</v>
      </c>
      <c r="T17" s="3">
        <f t="shared" si="1"/>
        <v>1.3519970264106259E-7</v>
      </c>
      <c r="U17" s="3"/>
      <c r="V17" s="3"/>
      <c r="W17" s="3"/>
      <c r="X17" s="3"/>
      <c r="Y17" s="5"/>
      <c r="AA17" s="2"/>
      <c r="AB17" s="3">
        <f t="shared" si="6"/>
        <v>548638.72403270577</v>
      </c>
      <c r="AC17" s="3">
        <f t="shared" si="2"/>
        <v>2.1675254028960888E-7</v>
      </c>
      <c r="AD17" s="3"/>
      <c r="AE17" s="3"/>
      <c r="AF17" s="3"/>
      <c r="AG17" s="3"/>
      <c r="AH17" s="5"/>
      <c r="AJ17" s="2"/>
      <c r="AK17" s="3">
        <f t="shared" si="7"/>
        <v>2601.1704407147063</v>
      </c>
      <c r="AL17" s="3">
        <f t="shared" si="3"/>
        <v>5.8636862208158412E-5</v>
      </c>
      <c r="AM17" s="3"/>
      <c r="AN17" s="3"/>
      <c r="AO17" s="3"/>
      <c r="AP17" s="3"/>
      <c r="AQ17" s="5"/>
      <c r="AS17" s="2"/>
      <c r="AT17" s="3">
        <f t="shared" si="8"/>
        <v>415319.20154336398</v>
      </c>
      <c r="AU17" s="3">
        <f t="shared" si="4"/>
        <v>2.9776540217591429E-7</v>
      </c>
      <c r="AV17" s="3"/>
      <c r="AW17" s="3"/>
      <c r="AX17" s="3"/>
      <c r="AY17" s="3"/>
      <c r="AZ17" s="5"/>
      <c r="BB17" s="2"/>
      <c r="BC17" s="3">
        <f t="shared" si="9"/>
        <v>572083.28496746148</v>
      </c>
      <c r="BD17" s="3">
        <f t="shared" si="5"/>
        <v>2.1258058165238343E-7</v>
      </c>
      <c r="BE17" s="3"/>
      <c r="BF17" s="3"/>
      <c r="BG17" s="3"/>
      <c r="BH17" s="3"/>
      <c r="BI17" s="5"/>
    </row>
    <row r="18" spans="4:61">
      <c r="I18" s="2"/>
      <c r="J18" s="3">
        <f>J17+$O$2</f>
        <v>563529.31576953165</v>
      </c>
      <c r="K18" s="3">
        <f t="shared" si="0"/>
        <v>5.0105239681090509E-8</v>
      </c>
      <c r="L18" s="3"/>
      <c r="M18" s="3"/>
      <c r="N18" s="3"/>
      <c r="O18" s="3"/>
      <c r="P18" s="5"/>
      <c r="R18" s="19"/>
      <c r="S18" s="1">
        <f t="shared" si="11"/>
        <v>947165.51136253483</v>
      </c>
      <c r="T18" s="3">
        <f t="shared" si="1"/>
        <v>3.4183838168688211E-8</v>
      </c>
      <c r="U18" s="3"/>
      <c r="V18" s="3"/>
      <c r="W18" s="3"/>
      <c r="X18" s="3"/>
      <c r="Y18" s="5"/>
      <c r="AA18" s="2"/>
      <c r="AB18" s="3">
        <f t="shared" si="6"/>
        <v>589072.62268540077</v>
      </c>
      <c r="AC18" s="3">
        <f t="shared" si="2"/>
        <v>5.4803624676476641E-8</v>
      </c>
      <c r="AD18" s="3"/>
      <c r="AE18" s="3"/>
      <c r="AF18" s="3"/>
      <c r="AG18" s="3"/>
      <c r="AH18" s="5"/>
      <c r="AJ18" s="2"/>
      <c r="AK18" s="3">
        <f t="shared" si="7"/>
        <v>2750.6352980884167</v>
      </c>
      <c r="AL18" s="3">
        <f t="shared" si="3"/>
        <v>1.4825720539969434E-5</v>
      </c>
      <c r="AM18" s="3"/>
      <c r="AN18" s="3"/>
      <c r="AO18" s="3"/>
      <c r="AP18" s="3"/>
      <c r="AQ18" s="5"/>
      <c r="AS18" s="2"/>
      <c r="AT18" s="3">
        <f t="shared" si="8"/>
        <v>444752.27262126753</v>
      </c>
      <c r="AU18" s="3">
        <f t="shared" si="4"/>
        <v>7.528688393079584E-8</v>
      </c>
      <c r="AV18" s="3"/>
      <c r="AW18" s="3"/>
      <c r="AX18" s="3"/>
      <c r="AY18" s="3"/>
      <c r="AZ18" s="5"/>
      <c r="BB18" s="2"/>
      <c r="BC18" s="3">
        <f t="shared" si="9"/>
        <v>613310.71119172301</v>
      </c>
      <c r="BD18" s="3">
        <f t="shared" si="5"/>
        <v>5.3748788340926413E-8</v>
      </c>
      <c r="BE18" s="3"/>
      <c r="BF18" s="3"/>
      <c r="BG18" s="3"/>
      <c r="BH18" s="3"/>
      <c r="BI18" s="5"/>
    </row>
    <row r="19" spans="4:61">
      <c r="I19" s="2"/>
      <c r="J19" s="3"/>
      <c r="K19" s="3"/>
      <c r="L19" s="3"/>
      <c r="M19" s="3"/>
      <c r="N19" s="3"/>
      <c r="O19" s="3"/>
      <c r="P19" s="5"/>
      <c r="R19" s="2"/>
      <c r="S19" s="3"/>
      <c r="T19" s="3"/>
      <c r="U19" s="3"/>
      <c r="V19" s="3"/>
      <c r="W19" s="3"/>
      <c r="X19" s="3"/>
      <c r="Y19" s="5"/>
      <c r="AA19" s="2"/>
      <c r="AB19" s="3"/>
      <c r="AC19" s="3"/>
      <c r="AD19" s="3"/>
      <c r="AE19" s="3"/>
      <c r="AF19" s="3"/>
      <c r="AG19" s="3"/>
      <c r="AH19" s="5"/>
      <c r="AJ19" s="2"/>
      <c r="AK19" s="3"/>
      <c r="AL19" s="3"/>
      <c r="AM19" s="3"/>
      <c r="AN19" s="3"/>
      <c r="AO19" s="3"/>
      <c r="AP19" s="3"/>
      <c r="AQ19" s="5"/>
      <c r="AS19" s="2"/>
      <c r="AT19" s="3"/>
      <c r="AU19" s="3"/>
      <c r="AV19" s="3"/>
      <c r="AW19" s="3"/>
      <c r="AX19" s="3"/>
      <c r="AY19" s="3"/>
      <c r="AZ19" s="5"/>
      <c r="BB19" s="2"/>
      <c r="BC19" s="3"/>
      <c r="BD19" s="3"/>
      <c r="BE19" s="3"/>
      <c r="BF19" s="3"/>
      <c r="BG19" s="3"/>
      <c r="BH19" s="3"/>
      <c r="BI19" s="5"/>
    </row>
    <row r="20" spans="4:61">
      <c r="I20" s="2"/>
      <c r="J20" s="3"/>
      <c r="K20" s="3"/>
      <c r="L20" s="3"/>
      <c r="M20" s="3"/>
      <c r="N20" s="3"/>
      <c r="O20" s="3"/>
      <c r="P20" s="5"/>
      <c r="R20" s="2"/>
      <c r="S20" s="3"/>
      <c r="T20" s="3"/>
      <c r="U20" s="3"/>
      <c r="V20" s="3"/>
      <c r="W20" s="3"/>
      <c r="X20" s="3"/>
      <c r="Y20" s="5"/>
      <c r="AA20" s="2"/>
      <c r="AB20" s="3"/>
      <c r="AC20" s="3"/>
      <c r="AD20" s="3"/>
      <c r="AE20" s="3"/>
      <c r="AF20" s="3"/>
      <c r="AG20" s="3"/>
      <c r="AH20" s="5"/>
      <c r="AJ20" s="2"/>
      <c r="AK20" s="3"/>
      <c r="AL20" s="3"/>
      <c r="AM20" s="3"/>
      <c r="AN20" s="3"/>
      <c r="AO20" s="3"/>
      <c r="AP20" s="3"/>
      <c r="AQ20" s="5"/>
      <c r="AS20" s="2"/>
      <c r="AT20" s="3"/>
      <c r="AU20" s="3"/>
      <c r="AV20" s="3"/>
      <c r="AW20" s="3"/>
      <c r="AX20" s="3"/>
      <c r="AY20" s="3"/>
      <c r="AZ20" s="5"/>
      <c r="BB20" s="2"/>
      <c r="BC20" s="3"/>
      <c r="BD20" s="3"/>
      <c r="BE20" s="3"/>
      <c r="BF20" s="3"/>
      <c r="BG20" s="3"/>
      <c r="BH20" s="3"/>
      <c r="BI20" s="5"/>
    </row>
    <row r="21" spans="4:61">
      <c r="D21">
        <v>0.01</v>
      </c>
      <c r="E21">
        <f>_xlfn.NORM.INV(D21,$K$2,$K$3)</f>
        <v>92409.598206222989</v>
      </c>
      <c r="I21" s="2"/>
      <c r="J21" s="3"/>
      <c r="K21" s="3"/>
      <c r="L21" s="3"/>
      <c r="M21" s="3"/>
      <c r="N21" s="3"/>
      <c r="O21" s="3"/>
      <c r="P21" s="5"/>
      <c r="R21" s="2"/>
      <c r="S21" s="3"/>
      <c r="T21" s="3"/>
      <c r="U21" s="3"/>
      <c r="V21" s="3"/>
      <c r="W21" s="3"/>
      <c r="X21" s="3"/>
      <c r="Y21" s="5"/>
      <c r="AA21" s="2"/>
      <c r="AB21" s="3"/>
      <c r="AC21" s="3"/>
      <c r="AD21" s="3"/>
      <c r="AE21" s="3"/>
      <c r="AF21" s="3"/>
      <c r="AG21" s="3"/>
      <c r="AH21" s="5"/>
      <c r="AJ21" s="2"/>
      <c r="AK21" s="3"/>
      <c r="AL21" s="3"/>
      <c r="AM21" s="3"/>
      <c r="AN21" s="3"/>
      <c r="AO21" s="3"/>
      <c r="AP21" s="3"/>
      <c r="AQ21" s="5"/>
      <c r="AS21" s="2"/>
      <c r="AT21" s="3"/>
      <c r="AU21" s="3"/>
      <c r="AV21" s="3"/>
      <c r="AW21" s="3"/>
      <c r="AX21" s="3"/>
      <c r="AY21" s="3"/>
      <c r="AZ21" s="5"/>
      <c r="BB21" s="2"/>
      <c r="BC21" s="3"/>
      <c r="BD21" s="3"/>
      <c r="BE21" s="3"/>
      <c r="BF21" s="3"/>
      <c r="BG21" s="3"/>
      <c r="BH21" s="3"/>
      <c r="BI21" s="5"/>
    </row>
    <row r="22" spans="4:61">
      <c r="D22">
        <v>0.02</v>
      </c>
      <c r="E22">
        <f t="shared" ref="E22:E85" si="18">_xlfn.NORM.INV(D22,$K$2,$K$3)</f>
        <v>116521.1939349256</v>
      </c>
      <c r="I22" s="2"/>
      <c r="J22" s="3"/>
      <c r="K22" s="3"/>
      <c r="L22" s="3"/>
      <c r="M22" s="3"/>
      <c r="N22" s="3"/>
      <c r="O22" s="3"/>
      <c r="P22" s="5"/>
      <c r="R22" s="2"/>
      <c r="S22" s="3"/>
      <c r="T22" s="3"/>
      <c r="U22" s="3"/>
      <c r="V22" s="3"/>
      <c r="W22" s="3"/>
      <c r="X22" s="3"/>
      <c r="Y22" s="5"/>
      <c r="AA22" s="2"/>
      <c r="AB22" s="3"/>
      <c r="AC22" s="3"/>
      <c r="AD22" s="3"/>
      <c r="AE22" s="3"/>
      <c r="AF22" s="3"/>
      <c r="AG22" s="3"/>
      <c r="AH22" s="5"/>
      <c r="AJ22" s="2"/>
      <c r="AK22" s="3"/>
      <c r="AL22" s="3"/>
      <c r="AM22" s="3"/>
      <c r="AN22" s="3"/>
      <c r="AO22" s="3"/>
      <c r="AP22" s="3"/>
      <c r="AQ22" s="5"/>
      <c r="AS22" s="2"/>
      <c r="AT22" s="3"/>
      <c r="AU22" s="3"/>
      <c r="AV22" s="3"/>
      <c r="AW22" s="3"/>
      <c r="AX22" s="3"/>
      <c r="AY22" s="3"/>
      <c r="AZ22" s="5"/>
      <c r="BB22" s="2"/>
      <c r="BC22" s="3"/>
      <c r="BD22" s="3"/>
      <c r="BE22" s="3"/>
      <c r="BF22" s="3"/>
      <c r="BG22" s="3"/>
      <c r="BH22" s="3"/>
      <c r="BI22" s="5"/>
    </row>
    <row r="23" spans="4:61">
      <c r="D23">
        <v>0.03</v>
      </c>
      <c r="E23">
        <f t="shared" si="18"/>
        <v>131819.22838229011</v>
      </c>
      <c r="I23" s="2"/>
      <c r="J23" s="3"/>
      <c r="K23" s="3"/>
      <c r="L23" s="3"/>
      <c r="M23" s="3"/>
      <c r="N23" s="3"/>
      <c r="O23" s="3"/>
      <c r="P23" s="5"/>
      <c r="R23" s="2"/>
      <c r="S23" s="3"/>
      <c r="T23" s="3"/>
      <c r="U23" s="3"/>
      <c r="V23" s="3"/>
      <c r="W23" s="3"/>
      <c r="X23" s="3"/>
      <c r="Y23" s="5"/>
      <c r="AA23" s="2"/>
      <c r="AB23" s="3"/>
      <c r="AC23" s="3"/>
      <c r="AD23" s="3"/>
      <c r="AE23" s="3"/>
      <c r="AF23" s="3"/>
      <c r="AG23" s="3"/>
      <c r="AH23" s="5"/>
      <c r="AJ23" s="2"/>
      <c r="AK23" s="3"/>
      <c r="AL23" s="3"/>
      <c r="AM23" s="3"/>
      <c r="AN23" s="3"/>
      <c r="AO23" s="3"/>
      <c r="AP23" s="3"/>
      <c r="AQ23" s="5"/>
      <c r="AS23" s="2"/>
      <c r="AT23" s="3"/>
      <c r="AU23" s="3"/>
      <c r="AV23" s="3"/>
      <c r="AW23" s="3"/>
      <c r="AX23" s="3"/>
      <c r="AY23" s="3"/>
      <c r="AZ23" s="5"/>
      <c r="BB23" s="2"/>
      <c r="BC23" s="3"/>
      <c r="BD23" s="3"/>
      <c r="BE23" s="3"/>
      <c r="BF23" s="3"/>
      <c r="BG23" s="3"/>
      <c r="BH23" s="3"/>
      <c r="BI23" s="5"/>
    </row>
    <row r="24" spans="4:61">
      <c r="D24">
        <v>0.04</v>
      </c>
      <c r="E24">
        <f t="shared" si="18"/>
        <v>143327.34379012781</v>
      </c>
      <c r="I24" s="2"/>
      <c r="J24" s="3"/>
      <c r="K24" s="3"/>
      <c r="L24" s="3"/>
      <c r="M24" s="3"/>
      <c r="N24" s="3"/>
      <c r="O24" s="3"/>
      <c r="P24" s="5"/>
      <c r="R24" s="2"/>
      <c r="S24" s="3"/>
      <c r="T24" s="3"/>
      <c r="U24" s="3"/>
      <c r="V24" s="3"/>
      <c r="W24" s="3"/>
      <c r="X24" s="3"/>
      <c r="Y24" s="5"/>
      <c r="AA24" s="2"/>
      <c r="AB24" s="3"/>
      <c r="AC24" s="3"/>
      <c r="AD24" s="3"/>
      <c r="AE24" s="3"/>
      <c r="AF24" s="3"/>
      <c r="AG24" s="3"/>
      <c r="AH24" s="5"/>
      <c r="AJ24" s="2"/>
      <c r="AK24" s="3"/>
      <c r="AL24" s="3"/>
      <c r="AM24" s="3"/>
      <c r="AN24" s="3"/>
      <c r="AO24" s="3"/>
      <c r="AP24" s="3"/>
      <c r="AQ24" s="5"/>
      <c r="AS24" s="2"/>
      <c r="AT24" s="3"/>
      <c r="AU24" s="3"/>
      <c r="AV24" s="3"/>
      <c r="AW24" s="3"/>
      <c r="AX24" s="3"/>
      <c r="AY24" s="3"/>
      <c r="AZ24" s="5"/>
      <c r="BB24" s="2"/>
      <c r="BC24" s="3"/>
      <c r="BD24" s="3"/>
      <c r="BE24" s="3"/>
      <c r="BF24" s="3"/>
      <c r="BG24" s="3"/>
      <c r="BH24" s="3"/>
      <c r="BI24" s="5"/>
    </row>
    <row r="25" spans="4:61">
      <c r="D25">
        <v>0.05</v>
      </c>
      <c r="E25">
        <f t="shared" si="18"/>
        <v>152688.30789669353</v>
      </c>
      <c r="I25" s="2"/>
      <c r="J25" s="3"/>
      <c r="K25" s="3"/>
      <c r="L25" s="3"/>
      <c r="M25" s="3"/>
      <c r="N25" s="3"/>
      <c r="O25" s="3"/>
      <c r="P25" s="5"/>
      <c r="R25" s="2"/>
      <c r="S25" s="3"/>
      <c r="T25" s="3"/>
      <c r="U25" s="3"/>
      <c r="V25" s="3"/>
      <c r="W25" s="3"/>
      <c r="X25" s="3"/>
      <c r="Y25" s="5"/>
      <c r="AA25" s="2"/>
      <c r="AB25" s="3"/>
      <c r="AC25" s="3"/>
      <c r="AD25" s="3"/>
      <c r="AE25" s="3"/>
      <c r="AF25" s="3"/>
      <c r="AG25" s="3"/>
      <c r="AH25" s="5"/>
      <c r="AJ25" s="2"/>
      <c r="AK25" s="3"/>
      <c r="AL25" s="3"/>
      <c r="AM25" s="3"/>
      <c r="AN25" s="3"/>
      <c r="AO25" s="3"/>
      <c r="AP25" s="3"/>
      <c r="AQ25" s="5"/>
      <c r="AS25" s="2"/>
      <c r="AT25" s="3"/>
      <c r="AU25" s="3"/>
      <c r="AV25" s="3"/>
      <c r="AW25" s="3"/>
      <c r="AX25" s="3"/>
      <c r="AY25" s="3"/>
      <c r="AZ25" s="5"/>
      <c r="BB25" s="2"/>
      <c r="BC25" s="3"/>
      <c r="BD25" s="3"/>
      <c r="BE25" s="3"/>
      <c r="BF25" s="3"/>
      <c r="BG25" s="3"/>
      <c r="BH25" s="3"/>
      <c r="BI25" s="5"/>
    </row>
    <row r="26" spans="4:61">
      <c r="D26">
        <v>0.06</v>
      </c>
      <c r="E26">
        <f t="shared" si="18"/>
        <v>160655.95860306884</v>
      </c>
      <c r="I26" s="2"/>
      <c r="J26" s="3"/>
      <c r="K26" s="3"/>
      <c r="L26" s="3"/>
      <c r="M26" s="3"/>
      <c r="N26" s="3"/>
      <c r="O26" s="3"/>
      <c r="P26" s="5"/>
      <c r="R26" s="2"/>
      <c r="S26" s="3"/>
      <c r="T26" s="3"/>
      <c r="U26" s="3"/>
      <c r="V26" s="3"/>
      <c r="W26" s="3"/>
      <c r="X26" s="3"/>
      <c r="Y26" s="5"/>
      <c r="AA26" s="2"/>
      <c r="AB26" s="3"/>
      <c r="AC26" s="3"/>
      <c r="AD26" s="3"/>
      <c r="AE26" s="3"/>
      <c r="AF26" s="3"/>
      <c r="AG26" s="3"/>
      <c r="AH26" s="5"/>
      <c r="AJ26" s="2"/>
      <c r="AK26" s="3"/>
      <c r="AL26" s="3"/>
      <c r="AM26" s="3"/>
      <c r="AN26" s="3"/>
      <c r="AO26" s="3"/>
      <c r="AP26" s="3"/>
      <c r="AQ26" s="5"/>
      <c r="AS26" s="2"/>
      <c r="AT26" s="3"/>
      <c r="AU26" s="3"/>
      <c r="AV26" s="3"/>
      <c r="AW26" s="3"/>
      <c r="AX26" s="3"/>
      <c r="AY26" s="3"/>
      <c r="AZ26" s="5"/>
      <c r="BB26" s="2"/>
      <c r="BC26" s="3"/>
      <c r="BD26" s="3"/>
      <c r="BE26" s="3"/>
      <c r="BF26" s="3"/>
      <c r="BG26" s="3"/>
      <c r="BH26" s="3"/>
      <c r="BI26" s="5"/>
    </row>
    <row r="27" spans="4:61">
      <c r="D27">
        <v>7.0000000000000007E-2</v>
      </c>
      <c r="E27">
        <f t="shared" si="18"/>
        <v>167642.02959638048</v>
      </c>
      <c r="I27" s="2"/>
      <c r="J27" s="3"/>
      <c r="K27" s="3"/>
      <c r="L27" s="3"/>
      <c r="M27" s="3"/>
      <c r="N27" s="3"/>
      <c r="O27" s="3"/>
      <c r="P27" s="5"/>
      <c r="R27" s="2"/>
      <c r="S27" s="3"/>
      <c r="T27" s="3"/>
      <c r="U27" s="3"/>
      <c r="V27" s="3"/>
      <c r="W27" s="3"/>
      <c r="X27" s="3"/>
      <c r="Y27" s="5"/>
      <c r="AA27" s="2"/>
      <c r="AB27" s="3"/>
      <c r="AC27" s="3"/>
      <c r="AD27" s="3"/>
      <c r="AE27" s="3"/>
      <c r="AF27" s="3"/>
      <c r="AG27" s="3"/>
      <c r="AH27" s="5"/>
      <c r="AJ27" s="2"/>
      <c r="AK27" s="3"/>
      <c r="AL27" s="3"/>
      <c r="AM27" s="3"/>
      <c r="AN27" s="3"/>
      <c r="AO27" s="3"/>
      <c r="AP27" s="3"/>
      <c r="AQ27" s="5"/>
      <c r="AS27" s="2"/>
      <c r="AT27" s="3"/>
      <c r="AU27" s="3"/>
      <c r="AV27" s="3"/>
      <c r="AW27" s="3"/>
      <c r="AX27" s="3"/>
      <c r="AY27" s="3"/>
      <c r="AZ27" s="5"/>
      <c r="BB27" s="2"/>
      <c r="BC27" s="3"/>
      <c r="BD27" s="3"/>
      <c r="BE27" s="3"/>
      <c r="BF27" s="3"/>
      <c r="BG27" s="3"/>
      <c r="BH27" s="3"/>
      <c r="BI27" s="5"/>
    </row>
    <row r="28" spans="4:61">
      <c r="D28">
        <v>0.08</v>
      </c>
      <c r="E28">
        <f t="shared" si="18"/>
        <v>173897.22293275688</v>
      </c>
      <c r="I28" s="2"/>
      <c r="J28" s="3"/>
      <c r="K28" s="3"/>
      <c r="L28" s="3"/>
      <c r="M28" s="3"/>
      <c r="N28" s="3"/>
      <c r="O28" s="3"/>
      <c r="P28" s="5"/>
      <c r="R28" s="2"/>
      <c r="S28" s="3"/>
      <c r="T28" s="3"/>
      <c r="U28" s="3"/>
      <c r="V28" s="3"/>
      <c r="W28" s="3"/>
      <c r="X28" s="3"/>
      <c r="Y28" s="5"/>
      <c r="AA28" s="2"/>
      <c r="AB28" s="3"/>
      <c r="AC28" s="3"/>
      <c r="AD28" s="3"/>
      <c r="AE28" s="3"/>
      <c r="AF28" s="3"/>
      <c r="AG28" s="3"/>
      <c r="AH28" s="5"/>
      <c r="AJ28" s="2"/>
      <c r="AK28" s="3"/>
      <c r="AL28" s="3"/>
      <c r="AM28" s="3"/>
      <c r="AN28" s="3"/>
      <c r="AO28" s="3"/>
      <c r="AP28" s="3"/>
      <c r="AQ28" s="5"/>
      <c r="AS28" s="2"/>
      <c r="AT28" s="3"/>
      <c r="AU28" s="3"/>
      <c r="AV28" s="3"/>
      <c r="AW28" s="3"/>
      <c r="AX28" s="3"/>
      <c r="AY28" s="3"/>
      <c r="AZ28" s="5"/>
      <c r="BB28" s="2"/>
      <c r="BC28" s="3"/>
      <c r="BD28" s="3"/>
      <c r="BE28" s="3"/>
      <c r="BF28" s="3"/>
      <c r="BG28" s="3"/>
      <c r="BH28" s="3"/>
      <c r="BI28" s="5"/>
    </row>
    <row r="29" spans="4:61">
      <c r="D29">
        <v>0.09</v>
      </c>
      <c r="E29">
        <f t="shared" si="18"/>
        <v>179586.07100880379</v>
      </c>
      <c r="I29" s="2"/>
      <c r="J29" s="3"/>
      <c r="K29" s="3"/>
      <c r="L29" s="3"/>
      <c r="M29" s="3"/>
      <c r="N29" s="3"/>
      <c r="O29" s="3"/>
      <c r="P29" s="5"/>
      <c r="R29" s="2"/>
      <c r="S29" s="3"/>
      <c r="T29" s="3"/>
      <c r="U29" s="3"/>
      <c r="V29" s="3"/>
      <c r="W29" s="3"/>
      <c r="X29" s="3"/>
      <c r="Y29" s="5"/>
      <c r="AA29" s="2"/>
      <c r="AB29" s="3"/>
      <c r="AC29" s="3"/>
      <c r="AD29" s="3"/>
      <c r="AE29" s="3"/>
      <c r="AF29" s="3"/>
      <c r="AG29" s="3"/>
      <c r="AH29" s="5"/>
      <c r="AJ29" s="2"/>
      <c r="AK29" s="3"/>
      <c r="AL29" s="3"/>
      <c r="AM29" s="3"/>
      <c r="AN29" s="3"/>
      <c r="AO29" s="3"/>
      <c r="AP29" s="3"/>
      <c r="AQ29" s="5"/>
      <c r="AS29" s="2"/>
      <c r="AT29" s="3"/>
      <c r="AU29" s="3"/>
      <c r="AV29" s="3"/>
      <c r="AW29" s="3"/>
      <c r="AX29" s="3"/>
      <c r="AY29" s="3"/>
      <c r="AZ29" s="5"/>
      <c r="BB29" s="2"/>
      <c r="BC29" s="3"/>
      <c r="BD29" s="3"/>
      <c r="BE29" s="3"/>
      <c r="BF29" s="3"/>
      <c r="BG29" s="3"/>
      <c r="BH29" s="3"/>
      <c r="BI29" s="5"/>
    </row>
    <row r="30" spans="4:61">
      <c r="D30">
        <v>0.1</v>
      </c>
      <c r="E30">
        <f t="shared" si="18"/>
        <v>184822.66498485036</v>
      </c>
      <c r="I30" s="2"/>
      <c r="J30" s="3"/>
      <c r="K30" s="3"/>
      <c r="L30" s="3"/>
      <c r="M30" s="3"/>
      <c r="N30" s="3"/>
      <c r="O30" s="3"/>
      <c r="P30" s="5"/>
      <c r="Q30" s="3"/>
      <c r="R30" s="2"/>
      <c r="S30" s="3"/>
      <c r="T30" s="3"/>
      <c r="U30" s="3"/>
      <c r="V30" s="3"/>
      <c r="W30" s="3"/>
      <c r="X30" s="3"/>
      <c r="Y30" s="5"/>
      <c r="AA30" s="2"/>
      <c r="AB30" s="3"/>
      <c r="AC30" s="3"/>
      <c r="AD30" s="3"/>
      <c r="AE30" s="3"/>
      <c r="AF30" s="3"/>
      <c r="AG30" s="3"/>
      <c r="AH30" s="5"/>
      <c r="AJ30" s="2"/>
      <c r="AK30" s="3"/>
      <c r="AL30" s="3"/>
      <c r="AM30" s="3"/>
      <c r="AN30" s="3"/>
      <c r="AO30" s="3"/>
      <c r="AP30" s="3"/>
      <c r="AQ30" s="5"/>
      <c r="AS30" s="2"/>
      <c r="AT30" s="3"/>
      <c r="AU30" s="3"/>
      <c r="AV30" s="3"/>
      <c r="AW30" s="3"/>
      <c r="AX30" s="3"/>
      <c r="AY30" s="3"/>
      <c r="AZ30" s="5"/>
      <c r="BB30" s="2"/>
      <c r="BC30" s="3"/>
      <c r="BD30" s="3"/>
      <c r="BE30" s="3"/>
      <c r="BF30" s="3"/>
      <c r="BG30" s="3"/>
      <c r="BH30" s="3"/>
      <c r="BI30" s="5"/>
    </row>
    <row r="31" spans="4:61">
      <c r="D31">
        <v>0.11</v>
      </c>
      <c r="E31">
        <f t="shared" si="18"/>
        <v>189689.53262476253</v>
      </c>
      <c r="I31" s="2"/>
      <c r="J31" s="3"/>
      <c r="K31" s="3"/>
      <c r="L31" s="3"/>
      <c r="M31" s="3"/>
      <c r="N31" s="3"/>
      <c r="O31" s="3"/>
      <c r="P31" s="5"/>
      <c r="R31" s="2"/>
      <c r="S31" s="3"/>
      <c r="T31" s="3"/>
      <c r="U31" s="3"/>
      <c r="V31" s="3"/>
      <c r="W31" s="3"/>
      <c r="X31" s="3"/>
      <c r="Y31" s="5"/>
      <c r="AA31" s="2"/>
      <c r="AB31" s="3"/>
      <c r="AC31" s="3"/>
      <c r="AD31" s="3"/>
      <c r="AE31" s="3"/>
      <c r="AF31" s="3"/>
      <c r="AG31" s="3"/>
      <c r="AH31" s="5"/>
      <c r="AJ31" s="2"/>
      <c r="AK31" s="3"/>
      <c r="AL31" s="3"/>
      <c r="AM31" s="3"/>
      <c r="AN31" s="3"/>
      <c r="AO31" s="3"/>
      <c r="AP31" s="3"/>
      <c r="AQ31" s="5"/>
      <c r="AS31" s="2"/>
      <c r="AT31" s="3"/>
      <c r="AU31" s="3"/>
      <c r="AV31" s="3"/>
      <c r="AW31" s="3"/>
      <c r="AX31" s="3"/>
      <c r="AY31" s="3"/>
      <c r="AZ31" s="5"/>
      <c r="BB31" s="2"/>
      <c r="BC31" s="3"/>
      <c r="BD31" s="3"/>
      <c r="BE31" s="3"/>
      <c r="BF31" s="3"/>
      <c r="BG31" s="3"/>
      <c r="BH31" s="3"/>
      <c r="BI31" s="5"/>
    </row>
    <row r="32" spans="4:61">
      <c r="D32">
        <v>0.12</v>
      </c>
      <c r="E32">
        <f t="shared" si="18"/>
        <v>194248.40419127321</v>
      </c>
      <c r="I32" s="2"/>
      <c r="J32" s="3"/>
      <c r="K32" s="3"/>
      <c r="L32" s="3"/>
      <c r="M32" s="3"/>
      <c r="N32" s="3"/>
      <c r="O32" s="3"/>
      <c r="P32" s="5"/>
      <c r="R32" s="2"/>
      <c r="S32" s="3"/>
      <c r="T32" s="3"/>
      <c r="U32" s="3"/>
      <c r="V32" s="3"/>
      <c r="W32" s="3"/>
      <c r="X32" s="3"/>
      <c r="Y32" s="5"/>
      <c r="AA32" s="2"/>
      <c r="AB32" s="3"/>
      <c r="AC32" s="3"/>
      <c r="AD32" s="3"/>
      <c r="AE32" s="3"/>
      <c r="AF32" s="3"/>
      <c r="AG32" s="3"/>
      <c r="AH32" s="5"/>
      <c r="AJ32" s="2"/>
      <c r="AK32" s="3"/>
      <c r="AL32" s="3"/>
      <c r="AM32" s="3"/>
      <c r="AN32" s="3"/>
      <c r="AO32" s="3"/>
      <c r="AP32" s="3"/>
      <c r="AQ32" s="5"/>
      <c r="AS32" s="2"/>
      <c r="AT32" s="3"/>
      <c r="AU32" s="3"/>
      <c r="AV32" s="3"/>
      <c r="AW32" s="3"/>
      <c r="AX32" s="3"/>
      <c r="AY32" s="3"/>
      <c r="AZ32" s="5"/>
      <c r="BB32" s="2"/>
      <c r="BC32" s="3"/>
      <c r="BD32" s="3"/>
      <c r="BE32" s="3"/>
      <c r="BF32" s="3"/>
      <c r="BG32" s="3"/>
      <c r="BH32" s="3"/>
      <c r="BI32" s="5"/>
    </row>
    <row r="33" spans="4:61">
      <c r="D33">
        <v>0.13</v>
      </c>
      <c r="E33">
        <f t="shared" si="18"/>
        <v>198546.72934419816</v>
      </c>
      <c r="I33" s="14"/>
      <c r="J33" s="15"/>
      <c r="K33" s="15"/>
      <c r="L33" s="15"/>
      <c r="M33" s="15"/>
      <c r="N33" s="15"/>
      <c r="O33" s="15"/>
      <c r="P33" s="16"/>
      <c r="R33" s="2"/>
      <c r="S33" s="3"/>
      <c r="T33" s="3"/>
      <c r="U33" s="3"/>
      <c r="V33" s="3"/>
      <c r="W33" s="3"/>
      <c r="X33" s="3"/>
      <c r="Y33" s="5"/>
      <c r="AA33" s="2"/>
      <c r="AB33" s="3"/>
      <c r="AC33" s="3"/>
      <c r="AD33" s="3"/>
      <c r="AE33" s="3"/>
      <c r="AF33" s="3"/>
      <c r="AG33" s="3"/>
      <c r="AH33" s="5"/>
      <c r="AJ33" s="2"/>
      <c r="AK33" s="3"/>
      <c r="AL33" s="3"/>
      <c r="AM33" s="3"/>
      <c r="AN33" s="3"/>
      <c r="AO33" s="3"/>
      <c r="AP33" s="3"/>
      <c r="AQ33" s="5"/>
      <c r="AS33" s="2"/>
      <c r="AT33" s="3"/>
      <c r="AU33" s="3"/>
      <c r="AV33" s="3"/>
      <c r="AW33" s="3"/>
      <c r="AX33" s="3"/>
      <c r="AY33" s="3"/>
      <c r="AZ33" s="5"/>
      <c r="BB33" s="2"/>
      <c r="BC33" s="3"/>
      <c r="BD33" s="3"/>
      <c r="BE33" s="3"/>
      <c r="BF33" s="3"/>
      <c r="BG33" s="3"/>
      <c r="BH33" s="3"/>
      <c r="BI33" s="5"/>
    </row>
    <row r="34" spans="4:61">
      <c r="D34">
        <v>0.14000000000000001</v>
      </c>
      <c r="E34">
        <f t="shared" si="18"/>
        <v>202621.8157578063</v>
      </c>
      <c r="I34" s="2"/>
      <c r="J34" s="3"/>
      <c r="K34" s="3"/>
      <c r="L34" s="3"/>
      <c r="M34" s="3"/>
      <c r="N34" s="3"/>
      <c r="O34" s="3"/>
      <c r="P34" s="5"/>
      <c r="R34" s="2"/>
      <c r="S34" s="3"/>
      <c r="T34" s="3"/>
      <c r="U34" s="3"/>
      <c r="V34" s="3"/>
      <c r="W34" s="3"/>
      <c r="X34" s="3"/>
      <c r="Y34" s="5"/>
      <c r="AA34" s="2"/>
      <c r="AB34" s="3"/>
      <c r="AC34" s="3"/>
      <c r="AD34" s="3"/>
      <c r="AE34" s="3"/>
      <c r="AF34" s="3"/>
      <c r="AG34" s="3"/>
      <c r="AH34" s="5"/>
      <c r="AJ34" s="2"/>
      <c r="AK34" s="3"/>
      <c r="AL34" s="3"/>
      <c r="AM34" s="3"/>
      <c r="AN34" s="3"/>
      <c r="AO34" s="3"/>
      <c r="AP34" s="3"/>
      <c r="AQ34" s="5"/>
      <c r="AS34" s="2"/>
      <c r="AT34" s="3"/>
      <c r="AU34" s="3"/>
      <c r="AV34" s="3"/>
      <c r="AW34" s="3"/>
      <c r="AX34" s="3"/>
      <c r="AY34" s="3"/>
      <c r="AZ34" s="5"/>
      <c r="BB34" s="2"/>
      <c r="BC34" s="3"/>
      <c r="BD34" s="3"/>
      <c r="BE34" s="3"/>
      <c r="BF34" s="3"/>
      <c r="BG34" s="3"/>
      <c r="BH34" s="3"/>
      <c r="BI34" s="5"/>
    </row>
    <row r="35" spans="4:61">
      <c r="D35">
        <v>0.15</v>
      </c>
      <c r="E35">
        <f t="shared" si="18"/>
        <v>206503.56315402727</v>
      </c>
      <c r="I35" s="2"/>
      <c r="J35" s="3"/>
      <c r="K35" s="3"/>
      <c r="L35" s="3"/>
      <c r="M35" s="3"/>
      <c r="N35" s="3"/>
      <c r="O35" s="3"/>
      <c r="P35" s="5"/>
      <c r="R35" s="2"/>
      <c r="S35" s="3"/>
      <c r="T35" s="3"/>
      <c r="U35" s="3"/>
      <c r="V35" s="3"/>
      <c r="W35" s="3"/>
      <c r="X35" s="3"/>
      <c r="Y35" s="5"/>
      <c r="AA35" s="2"/>
      <c r="AB35" s="3"/>
      <c r="AC35" s="3"/>
      <c r="AD35" s="3"/>
      <c r="AE35" s="3"/>
      <c r="AF35" s="3"/>
      <c r="AG35" s="3"/>
      <c r="AH35" s="5"/>
      <c r="AJ35" s="2"/>
      <c r="AK35" s="3"/>
      <c r="AL35" s="3"/>
      <c r="AM35" s="3"/>
      <c r="AN35" s="3"/>
      <c r="AO35" s="3"/>
      <c r="AP35" s="3"/>
      <c r="AQ35" s="5"/>
      <c r="AS35" s="2"/>
      <c r="AT35" s="3"/>
      <c r="AU35" s="3"/>
      <c r="AV35" s="3"/>
      <c r="AW35" s="3"/>
      <c r="AX35" s="3"/>
      <c r="AY35" s="3"/>
      <c r="AZ35" s="5"/>
      <c r="BB35" s="2"/>
      <c r="BC35" s="3"/>
      <c r="BD35" s="3"/>
      <c r="BE35" s="3"/>
      <c r="BF35" s="3"/>
      <c r="BG35" s="3"/>
      <c r="BH35" s="3"/>
      <c r="BI35" s="5"/>
    </row>
    <row r="36" spans="4:61">
      <c r="D36">
        <v>0.16</v>
      </c>
      <c r="E36">
        <f t="shared" si="18"/>
        <v>210216.33016301182</v>
      </c>
      <c r="I36" s="2"/>
      <c r="J36" s="3"/>
      <c r="K36" s="3"/>
      <c r="L36" s="3"/>
      <c r="M36" s="3"/>
      <c r="N36" s="3"/>
      <c r="O36" s="3"/>
      <c r="P36" s="5"/>
      <c r="R36" s="2"/>
      <c r="S36" s="3"/>
      <c r="T36" s="3"/>
      <c r="U36" s="3"/>
      <c r="V36" s="3"/>
      <c r="W36" s="3"/>
      <c r="X36" s="3"/>
      <c r="Y36" s="5"/>
      <c r="AA36" s="2"/>
      <c r="AB36" s="3"/>
      <c r="AC36" s="3"/>
      <c r="AD36" s="3"/>
      <c r="AE36" s="3"/>
      <c r="AF36" s="3"/>
      <c r="AG36" s="3"/>
      <c r="AH36" s="5"/>
      <c r="AJ36" s="2"/>
      <c r="AK36" s="3"/>
      <c r="AL36" s="3"/>
      <c r="AM36" s="3"/>
      <c r="AN36" s="3"/>
      <c r="AO36" s="3"/>
      <c r="AP36" s="3"/>
      <c r="AQ36" s="5"/>
      <c r="AS36" s="2"/>
      <c r="AT36" s="3"/>
      <c r="AU36" s="3"/>
      <c r="AV36" s="3"/>
      <c r="AW36" s="3"/>
      <c r="AX36" s="3"/>
      <c r="AY36" s="3"/>
      <c r="AZ36" s="5"/>
      <c r="BB36" s="2"/>
      <c r="BC36" s="3"/>
      <c r="BD36" s="3"/>
      <c r="BE36" s="3"/>
      <c r="BF36" s="3"/>
      <c r="BG36" s="3"/>
      <c r="BH36" s="3"/>
      <c r="BI36" s="5"/>
    </row>
    <row r="37" spans="4:61">
      <c r="D37">
        <v>0.17</v>
      </c>
      <c r="E37">
        <f t="shared" si="18"/>
        <v>213780.24542809254</v>
      </c>
      <c r="I37" s="2"/>
      <c r="J37" s="3"/>
      <c r="K37" s="3"/>
      <c r="L37" s="3"/>
      <c r="M37" s="3"/>
      <c r="N37" s="3"/>
      <c r="O37" s="3"/>
      <c r="P37" s="5"/>
      <c r="R37" s="2"/>
      <c r="S37" s="3"/>
      <c r="T37" s="3"/>
      <c r="U37" s="3"/>
      <c r="V37" s="3"/>
      <c r="W37" s="3"/>
      <c r="X37" s="3"/>
      <c r="Y37" s="5"/>
      <c r="AA37" s="2"/>
      <c r="AB37" s="3"/>
      <c r="AC37" s="3"/>
      <c r="AD37" s="3"/>
      <c r="AE37" s="3"/>
      <c r="AF37" s="3"/>
      <c r="AG37" s="3"/>
      <c r="AH37" s="5"/>
      <c r="AJ37" s="2"/>
      <c r="AK37" s="3"/>
      <c r="AL37" s="3"/>
      <c r="AM37" s="3"/>
      <c r="AN37" s="3"/>
      <c r="AO37" s="3"/>
      <c r="AP37" s="3"/>
      <c r="AQ37" s="5"/>
      <c r="AS37" s="2"/>
      <c r="AT37" s="3"/>
      <c r="AU37" s="3"/>
      <c r="AV37" s="3"/>
      <c r="AW37" s="3"/>
      <c r="AX37" s="3"/>
      <c r="AY37" s="3"/>
      <c r="AZ37" s="5"/>
      <c r="BB37" s="2"/>
      <c r="BC37" s="3"/>
      <c r="BD37" s="3"/>
      <c r="BE37" s="3"/>
      <c r="BF37" s="3"/>
      <c r="BG37" s="3"/>
      <c r="BH37" s="3"/>
      <c r="BI37" s="5"/>
    </row>
    <row r="38" spans="4:61">
      <c r="D38">
        <v>0.18</v>
      </c>
      <c r="E38">
        <f t="shared" si="18"/>
        <v>217212.15099479948</v>
      </c>
      <c r="I38" s="2"/>
      <c r="J38" s="3"/>
      <c r="K38" s="3"/>
      <c r="L38" s="3"/>
      <c r="M38" s="3"/>
      <c r="N38" s="3"/>
      <c r="O38" s="3"/>
      <c r="P38" s="5"/>
      <c r="R38" s="2"/>
      <c r="S38" s="3"/>
      <c r="T38" s="3"/>
      <c r="U38" s="3"/>
      <c r="V38" s="3"/>
      <c r="W38" s="3"/>
      <c r="X38" s="3"/>
      <c r="Y38" s="5"/>
      <c r="AA38" s="2"/>
      <c r="AB38" s="3"/>
      <c r="AC38" s="3"/>
      <c r="AD38" s="3"/>
      <c r="AE38" s="3"/>
      <c r="AF38" s="3"/>
      <c r="AG38" s="3"/>
      <c r="AH38" s="5"/>
      <c r="AJ38" s="2"/>
      <c r="AK38" s="3"/>
      <c r="AL38" s="3"/>
      <c r="AM38" s="3"/>
      <c r="AN38" s="3"/>
      <c r="AO38" s="3"/>
      <c r="AP38" s="3"/>
      <c r="AQ38" s="5"/>
      <c r="AS38" s="2"/>
      <c r="AT38" s="3"/>
      <c r="AU38" s="3"/>
      <c r="AV38" s="3"/>
      <c r="AW38" s="3"/>
      <c r="AX38" s="3"/>
      <c r="AY38" s="3"/>
      <c r="AZ38" s="5"/>
      <c r="BB38" s="2"/>
      <c r="BC38" s="3"/>
      <c r="BD38" s="3"/>
      <c r="BE38" s="3"/>
      <c r="BF38" s="3"/>
      <c r="BG38" s="3"/>
      <c r="BH38" s="3"/>
      <c r="BI38" s="5"/>
    </row>
    <row r="39" spans="4:61">
      <c r="D39">
        <v>0.19</v>
      </c>
      <c r="E39">
        <f t="shared" si="18"/>
        <v>220526.29560098317</v>
      </c>
      <c r="I39" s="2"/>
      <c r="J39" s="3"/>
      <c r="K39" s="3"/>
      <c r="L39" s="3"/>
      <c r="M39" s="3"/>
      <c r="N39" s="3"/>
      <c r="O39" s="3"/>
      <c r="P39" s="5"/>
      <c r="R39" s="2"/>
      <c r="S39" s="3"/>
      <c r="T39" s="3"/>
      <c r="U39" s="3"/>
      <c r="V39" s="3"/>
      <c r="W39" s="3"/>
      <c r="X39" s="3"/>
      <c r="Y39" s="5"/>
      <c r="AA39" s="2"/>
      <c r="AB39" s="3"/>
      <c r="AC39" s="3"/>
      <c r="AD39" s="3"/>
      <c r="AE39" s="3"/>
      <c r="AF39" s="3"/>
      <c r="AG39" s="3"/>
      <c r="AH39" s="5"/>
      <c r="AJ39" s="2"/>
      <c r="AK39" s="3"/>
      <c r="AL39" s="3"/>
      <c r="AM39" s="3"/>
      <c r="AN39" s="3"/>
      <c r="AO39" s="3"/>
      <c r="AP39" s="3"/>
      <c r="AQ39" s="5"/>
      <c r="AS39" s="2"/>
      <c r="AT39" s="3"/>
      <c r="AU39" s="3"/>
      <c r="AV39" s="3"/>
      <c r="AW39" s="3"/>
      <c r="AX39" s="3"/>
      <c r="AY39" s="3"/>
      <c r="AZ39" s="5"/>
      <c r="BB39" s="2"/>
      <c r="BC39" s="3"/>
      <c r="BD39" s="3"/>
      <c r="BE39" s="3"/>
      <c r="BF39" s="3"/>
      <c r="BG39" s="3"/>
      <c r="BH39" s="3"/>
      <c r="BI39" s="5"/>
    </row>
    <row r="40" spans="4:61">
      <c r="D40">
        <v>0.2</v>
      </c>
      <c r="E40">
        <f t="shared" si="18"/>
        <v>223734.85372043052</v>
      </c>
      <c r="I40" s="2"/>
      <c r="J40" s="3"/>
      <c r="K40" s="3"/>
      <c r="L40" s="3"/>
      <c r="M40" s="3"/>
      <c r="N40" s="3"/>
      <c r="O40" s="3"/>
      <c r="P40" s="5"/>
      <c r="R40" s="2"/>
      <c r="S40" s="3"/>
      <c r="T40" s="3"/>
      <c r="U40" s="3"/>
      <c r="V40" s="3"/>
      <c r="W40" s="3"/>
      <c r="X40" s="3"/>
      <c r="Y40" s="5"/>
      <c r="AA40" s="2"/>
      <c r="AB40" s="3"/>
      <c r="AC40" s="3"/>
      <c r="AD40" s="3"/>
      <c r="AE40" s="3"/>
      <c r="AF40" s="3"/>
      <c r="AG40" s="3"/>
      <c r="AH40" s="5"/>
      <c r="AJ40" s="2"/>
      <c r="AK40" s="3"/>
      <c r="AL40" s="3"/>
      <c r="AM40" s="3"/>
      <c r="AN40" s="3"/>
      <c r="AO40" s="3"/>
      <c r="AP40" s="3"/>
      <c r="AQ40" s="5"/>
      <c r="AS40" s="2"/>
      <c r="AT40" s="3"/>
      <c r="AU40" s="3"/>
      <c r="AV40" s="3"/>
      <c r="AW40" s="3"/>
      <c r="AX40" s="3"/>
      <c r="AY40" s="3"/>
      <c r="AZ40" s="5"/>
      <c r="BB40" s="2"/>
      <c r="BC40" s="3"/>
      <c r="BD40" s="3"/>
      <c r="BE40" s="3"/>
      <c r="BF40" s="3"/>
      <c r="BG40" s="3"/>
      <c r="BH40" s="3"/>
      <c r="BI40" s="5"/>
    </row>
    <row r="41" spans="4:61">
      <c r="D41">
        <v>0.21</v>
      </c>
      <c r="E41">
        <f t="shared" si="18"/>
        <v>226848.32060544065</v>
      </c>
      <c r="I41" s="2"/>
      <c r="J41" s="3"/>
      <c r="K41" s="3"/>
      <c r="L41" s="3"/>
      <c r="M41" s="3"/>
      <c r="N41" s="3"/>
      <c r="O41" s="3"/>
      <c r="P41" s="5"/>
      <c r="R41" s="2"/>
      <c r="S41" s="3"/>
      <c r="T41" s="3"/>
      <c r="U41" s="3"/>
      <c r="V41" s="3"/>
      <c r="W41" s="3"/>
      <c r="X41" s="3"/>
      <c r="Y41" s="5"/>
      <c r="AA41" s="2"/>
      <c r="AB41" s="3"/>
      <c r="AC41" s="3"/>
      <c r="AD41" s="3"/>
      <c r="AE41" s="3"/>
      <c r="AF41" s="3"/>
      <c r="AG41" s="3"/>
      <c r="AH41" s="5"/>
      <c r="AJ41" s="2"/>
      <c r="AK41" s="3"/>
      <c r="AL41" s="3"/>
      <c r="AM41" s="3"/>
      <c r="AN41" s="3"/>
      <c r="AO41" s="3"/>
      <c r="AP41" s="3"/>
      <c r="AQ41" s="5"/>
      <c r="AS41" s="2"/>
      <c r="AT41" s="3"/>
      <c r="AU41" s="3"/>
      <c r="AV41" s="3"/>
      <c r="AW41" s="3"/>
      <c r="AX41" s="3"/>
      <c r="AY41" s="3"/>
      <c r="AZ41" s="5"/>
      <c r="BB41" s="2"/>
      <c r="BC41" s="3"/>
      <c r="BD41" s="3"/>
      <c r="BE41" s="3"/>
      <c r="BF41" s="3"/>
      <c r="BG41" s="3"/>
      <c r="BH41" s="3"/>
      <c r="BI41" s="5"/>
    </row>
    <row r="42" spans="4:61">
      <c r="D42">
        <v>0.22</v>
      </c>
      <c r="E42">
        <f t="shared" si="18"/>
        <v>229875.81740826857</v>
      </c>
      <c r="I42" s="2"/>
      <c r="J42" s="3"/>
      <c r="K42" s="3"/>
      <c r="L42" s="3"/>
      <c r="M42" s="3"/>
      <c r="N42" s="3"/>
      <c r="O42" s="3"/>
      <c r="P42" s="5"/>
      <c r="R42" s="2"/>
      <c r="S42" s="3"/>
      <c r="T42" s="3"/>
      <c r="U42" s="3"/>
      <c r="V42" s="3"/>
      <c r="W42" s="3"/>
      <c r="X42" s="3"/>
      <c r="Y42" s="5"/>
      <c r="AA42" s="2"/>
      <c r="AB42" s="3"/>
      <c r="AC42" s="3"/>
      <c r="AD42" s="3"/>
      <c r="AE42" s="3"/>
      <c r="AF42" s="3"/>
      <c r="AG42" s="3"/>
      <c r="AH42" s="5"/>
      <c r="AJ42" s="2"/>
      <c r="AK42" s="3"/>
      <c r="AL42" s="3"/>
      <c r="AM42" s="3"/>
      <c r="AN42" s="3"/>
      <c r="AO42" s="3"/>
      <c r="AP42" s="3"/>
      <c r="AQ42" s="5"/>
      <c r="AS42" s="2"/>
      <c r="AT42" s="3"/>
      <c r="AU42" s="3"/>
      <c r="AV42" s="3"/>
      <c r="AW42" s="3"/>
      <c r="AX42" s="3"/>
      <c r="AY42" s="3"/>
      <c r="AZ42" s="5"/>
      <c r="BB42" s="2"/>
      <c r="BC42" s="3"/>
      <c r="BD42" s="3"/>
      <c r="BE42" s="3"/>
      <c r="BF42" s="3"/>
      <c r="BG42" s="3"/>
      <c r="BH42" s="3"/>
      <c r="BI42" s="5"/>
    </row>
    <row r="43" spans="4:61">
      <c r="D43">
        <v>0.23</v>
      </c>
      <c r="E43">
        <f t="shared" si="18"/>
        <v>232825.3299886926</v>
      </c>
      <c r="I43" s="2"/>
      <c r="J43" s="3"/>
      <c r="K43" s="3"/>
      <c r="L43" s="3"/>
      <c r="M43" s="3"/>
      <c r="N43" s="3"/>
      <c r="O43" s="3"/>
      <c r="P43" s="5"/>
      <c r="R43" s="2"/>
      <c r="S43" s="3"/>
      <c r="T43" s="3"/>
      <c r="U43" s="3"/>
      <c r="V43" s="3"/>
      <c r="W43" s="3"/>
      <c r="X43" s="3"/>
      <c r="Y43" s="5"/>
      <c r="AA43" s="2"/>
      <c r="AB43" s="3"/>
      <c r="AC43" s="3"/>
      <c r="AD43" s="3"/>
      <c r="AE43" s="3"/>
      <c r="AF43" s="3"/>
      <c r="AG43" s="3"/>
      <c r="AH43" s="5"/>
      <c r="AJ43" s="2"/>
      <c r="AK43" s="3"/>
      <c r="AL43" s="3"/>
      <c r="AM43" s="3"/>
      <c r="AN43" s="3"/>
      <c r="AO43" s="3"/>
      <c r="AP43" s="3"/>
      <c r="AQ43" s="5"/>
      <c r="AS43" s="2"/>
      <c r="AT43" s="3"/>
      <c r="AU43" s="3"/>
      <c r="AV43" s="3"/>
      <c r="AW43" s="3"/>
      <c r="AX43" s="3"/>
      <c r="AY43" s="3"/>
      <c r="AZ43" s="5"/>
      <c r="BB43" s="2"/>
      <c r="BC43" s="3"/>
      <c r="BD43" s="3"/>
      <c r="BE43" s="3"/>
      <c r="BF43" s="3"/>
      <c r="BG43" s="3"/>
      <c r="BH43" s="3"/>
      <c r="BI43" s="5"/>
    </row>
    <row r="44" spans="4:61">
      <c r="D44">
        <v>0.24</v>
      </c>
      <c r="E44">
        <f t="shared" si="18"/>
        <v>235703.89807207684</v>
      </c>
      <c r="I44" s="2"/>
      <c r="J44" s="3"/>
      <c r="K44" s="3"/>
      <c r="L44" s="3"/>
      <c r="M44" s="3"/>
      <c r="N44" s="3"/>
      <c r="O44" s="3"/>
      <c r="P44" s="5"/>
      <c r="R44" s="2"/>
      <c r="S44" s="3"/>
      <c r="T44" s="3"/>
      <c r="U44" s="3"/>
      <c r="V44" s="3"/>
      <c r="W44" s="3"/>
      <c r="X44" s="3"/>
      <c r="Y44" s="5"/>
      <c r="AA44" s="2"/>
      <c r="AB44" s="3"/>
      <c r="AC44" s="3"/>
      <c r="AD44" s="3"/>
      <c r="AE44" s="3"/>
      <c r="AF44" s="3"/>
      <c r="AG44" s="3"/>
      <c r="AH44" s="5"/>
      <c r="AJ44" s="2"/>
      <c r="AK44" s="3"/>
      <c r="AL44" s="3"/>
      <c r="AM44" s="3"/>
      <c r="AN44" s="3"/>
      <c r="AO44" s="3"/>
      <c r="AP44" s="3"/>
      <c r="AQ44" s="5"/>
      <c r="AS44" s="2"/>
      <c r="AT44" s="3"/>
      <c r="AU44" s="3"/>
      <c r="AV44" s="3"/>
      <c r="AW44" s="3"/>
      <c r="AX44" s="3"/>
      <c r="AY44" s="3"/>
      <c r="AZ44" s="5"/>
      <c r="BB44" s="2"/>
      <c r="BC44" s="3"/>
      <c r="BD44" s="3"/>
      <c r="BE44" s="3"/>
      <c r="BF44" s="3"/>
      <c r="BG44" s="3"/>
      <c r="BH44" s="3"/>
      <c r="BI44" s="5"/>
    </row>
    <row r="45" spans="4:61">
      <c r="D45">
        <v>0.25</v>
      </c>
      <c r="E45">
        <f t="shared" si="18"/>
        <v>238517.76672319969</v>
      </c>
      <c r="I45" s="2"/>
      <c r="J45" s="3"/>
      <c r="K45" s="3"/>
      <c r="L45" s="3"/>
      <c r="M45" s="3"/>
      <c r="N45" s="3"/>
      <c r="O45" s="3"/>
      <c r="P45" s="5"/>
      <c r="R45" s="2"/>
      <c r="S45" s="3"/>
      <c r="T45" s="3"/>
      <c r="U45" s="3"/>
      <c r="V45" s="3"/>
      <c r="W45" s="3"/>
      <c r="X45" s="3"/>
      <c r="Y45" s="5"/>
      <c r="AA45" s="2"/>
      <c r="AB45" s="3"/>
      <c r="AC45" s="3"/>
      <c r="AD45" s="3"/>
      <c r="AE45" s="3"/>
      <c r="AF45" s="3"/>
      <c r="AG45" s="3"/>
      <c r="AH45" s="5"/>
      <c r="AJ45" s="2"/>
      <c r="AK45" s="3"/>
      <c r="AL45" s="3"/>
      <c r="AM45" s="3"/>
      <c r="AN45" s="3"/>
      <c r="AO45" s="3"/>
      <c r="AP45" s="3"/>
      <c r="AQ45" s="5"/>
      <c r="AS45" s="2"/>
      <c r="AT45" s="3"/>
      <c r="AU45" s="3"/>
      <c r="AV45" s="3"/>
      <c r="AW45" s="3"/>
      <c r="AX45" s="3"/>
      <c r="AY45" s="3"/>
      <c r="AZ45" s="5"/>
      <c r="BB45" s="2"/>
      <c r="BC45" s="3"/>
      <c r="BD45" s="3"/>
      <c r="BE45" s="3"/>
      <c r="BF45" s="3"/>
      <c r="BG45" s="3"/>
      <c r="BH45" s="3"/>
      <c r="BI45" s="5"/>
    </row>
    <row r="46" spans="4:61">
      <c r="D46">
        <v>0.26</v>
      </c>
      <c r="E46">
        <f t="shared" si="18"/>
        <v>241272.50886065414</v>
      </c>
      <c r="I46" s="2"/>
      <c r="J46" s="3"/>
      <c r="K46" s="3"/>
      <c r="L46" s="3"/>
      <c r="M46" s="3"/>
      <c r="N46" s="3"/>
      <c r="O46" s="3"/>
      <c r="P46" s="5"/>
      <c r="R46" s="2"/>
      <c r="S46" s="3"/>
      <c r="T46" s="3"/>
      <c r="U46" s="3"/>
      <c r="V46" s="3"/>
      <c r="W46" s="3"/>
      <c r="X46" s="3"/>
      <c r="Y46" s="5"/>
      <c r="AA46" s="2"/>
      <c r="AB46" s="3"/>
      <c r="AC46" s="3"/>
      <c r="AD46" s="3"/>
      <c r="AE46" s="3"/>
      <c r="AF46" s="3"/>
      <c r="AG46" s="3"/>
      <c r="AH46" s="5"/>
      <c r="AJ46" s="2"/>
      <c r="AK46" s="3"/>
      <c r="AL46" s="3"/>
      <c r="AM46" s="3"/>
      <c r="AN46" s="3"/>
      <c r="AO46" s="3"/>
      <c r="AP46" s="3"/>
      <c r="AQ46" s="5"/>
      <c r="AS46" s="2"/>
      <c r="AT46" s="3"/>
      <c r="AU46" s="3"/>
      <c r="AV46" s="3"/>
      <c r="AW46" s="3"/>
      <c r="AX46" s="3"/>
      <c r="AY46" s="3"/>
      <c r="AZ46" s="5"/>
      <c r="BB46" s="2"/>
      <c r="BC46" s="3"/>
      <c r="BD46" s="3"/>
      <c r="BE46" s="3"/>
      <c r="BF46" s="3"/>
      <c r="BG46" s="3"/>
      <c r="BH46" s="3"/>
      <c r="BI46" s="5"/>
    </row>
    <row r="47" spans="4:61">
      <c r="D47">
        <v>0.27</v>
      </c>
      <c r="E47">
        <f t="shared" si="18"/>
        <v>243973.1252637977</v>
      </c>
      <c r="I47" s="2"/>
      <c r="J47" s="3"/>
      <c r="K47" s="3"/>
      <c r="L47" s="3"/>
      <c r="M47" s="3"/>
      <c r="N47" s="3"/>
      <c r="O47" s="3"/>
      <c r="P47" s="5"/>
      <c r="R47" s="2"/>
      <c r="S47" s="3"/>
      <c r="T47" s="3"/>
      <c r="U47" s="3"/>
      <c r="V47" s="3"/>
      <c r="W47" s="3"/>
      <c r="X47" s="3"/>
      <c r="Y47" s="5"/>
      <c r="AA47" s="2"/>
      <c r="AB47" s="3"/>
      <c r="AC47" s="3"/>
      <c r="AD47" s="3"/>
      <c r="AE47" s="3"/>
      <c r="AF47" s="3"/>
      <c r="AG47" s="3"/>
      <c r="AH47" s="5"/>
      <c r="AJ47" s="2"/>
      <c r="AK47" s="3"/>
      <c r="AL47" s="3"/>
      <c r="AM47" s="3"/>
      <c r="AN47" s="3"/>
      <c r="AO47" s="3"/>
      <c r="AP47" s="3"/>
      <c r="AQ47" s="5"/>
      <c r="AS47" s="2"/>
      <c r="AT47" s="3"/>
      <c r="AU47" s="3"/>
      <c r="AV47" s="3"/>
      <c r="AW47" s="3"/>
      <c r="AX47" s="3"/>
      <c r="AY47" s="3"/>
      <c r="AZ47" s="5"/>
      <c r="BB47" s="2"/>
      <c r="BC47" s="3"/>
      <c r="BD47" s="3"/>
      <c r="BE47" s="3"/>
      <c r="BF47" s="3"/>
      <c r="BG47" s="3"/>
      <c r="BH47" s="3"/>
      <c r="BI47" s="5"/>
    </row>
    <row r="48" spans="4:61">
      <c r="D48">
        <v>0.28000000000000003</v>
      </c>
      <c r="E48">
        <f t="shared" si="18"/>
        <v>246624.12690526186</v>
      </c>
      <c r="I48" s="2"/>
      <c r="J48" s="3"/>
      <c r="K48" s="3"/>
      <c r="L48" s="3"/>
      <c r="M48" s="3"/>
      <c r="N48" s="3"/>
      <c r="O48" s="3"/>
      <c r="P48" s="5"/>
      <c r="R48" s="2"/>
      <c r="S48" s="3"/>
      <c r="T48" s="3"/>
      <c r="U48" s="3"/>
      <c r="V48" s="3"/>
      <c r="W48" s="3"/>
      <c r="X48" s="3"/>
      <c r="Y48" s="5"/>
      <c r="AA48" s="2"/>
      <c r="AB48" s="3"/>
      <c r="AC48" s="3"/>
      <c r="AD48" s="3"/>
      <c r="AE48" s="3"/>
      <c r="AF48" s="3"/>
      <c r="AG48" s="3"/>
      <c r="AH48" s="5"/>
      <c r="AJ48" s="2"/>
      <c r="AK48" s="3"/>
      <c r="AL48" s="3"/>
      <c r="AM48" s="3"/>
      <c r="AN48" s="3"/>
      <c r="AO48" s="3"/>
      <c r="AP48" s="3"/>
      <c r="AQ48" s="5"/>
      <c r="AS48" s="2"/>
      <c r="AT48" s="3"/>
      <c r="AU48" s="3"/>
      <c r="AV48" s="3"/>
      <c r="AW48" s="3"/>
      <c r="AX48" s="3"/>
      <c r="AY48" s="3"/>
      <c r="AZ48" s="5"/>
      <c r="BB48" s="2"/>
      <c r="BC48" s="3"/>
      <c r="BD48" s="3"/>
      <c r="BE48" s="3"/>
      <c r="BF48" s="3"/>
      <c r="BG48" s="3"/>
      <c r="BH48" s="3"/>
      <c r="BI48" s="5"/>
    </row>
    <row r="49" spans="4:61" ht="15.75" thickBot="1">
      <c r="D49">
        <v>0.28999999999999998</v>
      </c>
      <c r="E49">
        <f t="shared" si="18"/>
        <v>249229.60327238106</v>
      </c>
      <c r="I49" s="6"/>
      <c r="J49" s="7"/>
      <c r="K49" s="7"/>
      <c r="L49" s="7"/>
      <c r="M49" s="7"/>
      <c r="N49" s="7"/>
      <c r="O49" s="7"/>
      <c r="P49" s="8"/>
      <c r="R49" s="6"/>
      <c r="S49" s="7"/>
      <c r="T49" s="7"/>
      <c r="U49" s="7"/>
      <c r="V49" s="7"/>
      <c r="W49" s="7"/>
      <c r="X49" s="7"/>
      <c r="Y49" s="8"/>
      <c r="AA49" s="6"/>
      <c r="AB49" s="7"/>
      <c r="AC49" s="7"/>
      <c r="AD49" s="7"/>
      <c r="AE49" s="7"/>
      <c r="AF49" s="7"/>
      <c r="AG49" s="7"/>
      <c r="AH49" s="8"/>
      <c r="AJ49" s="6"/>
      <c r="AK49" s="7"/>
      <c r="AL49" s="7"/>
      <c r="AM49" s="7"/>
      <c r="AN49" s="7"/>
      <c r="AO49" s="7"/>
      <c r="AP49" s="7"/>
      <c r="AQ49" s="8"/>
      <c r="AS49" s="6"/>
      <c r="AT49" s="7"/>
      <c r="AU49" s="7"/>
      <c r="AV49" s="7"/>
      <c r="AW49" s="7"/>
      <c r="AX49" s="7"/>
      <c r="AY49" s="7"/>
      <c r="AZ49" s="8"/>
      <c r="BB49" s="6"/>
      <c r="BC49" s="7"/>
      <c r="BD49" s="7"/>
      <c r="BE49" s="7"/>
      <c r="BF49" s="7"/>
      <c r="BG49" s="7"/>
      <c r="BH49" s="7"/>
      <c r="BI49" s="8"/>
    </row>
    <row r="50" spans="4:61">
      <c r="D50">
        <v>0.3</v>
      </c>
      <c r="E50">
        <f t="shared" si="18"/>
        <v>251793.27948481997</v>
      </c>
    </row>
    <row r="51" spans="4:61">
      <c r="D51">
        <v>0.31</v>
      </c>
      <c r="E51">
        <f t="shared" si="18"/>
        <v>254318.56438155379</v>
      </c>
      <c r="R51">
        <v>0.05</v>
      </c>
      <c r="S51">
        <f>_xlfn.NORM.INV(R51,$T$2,$T$3)</f>
        <v>344971.95226871758</v>
      </c>
      <c r="AA51">
        <v>0.05</v>
      </c>
      <c r="AB51">
        <f>_xlfn.NORM.INV(AA51,$AC$2,$AC$3)</f>
        <v>213453.54106788358</v>
      </c>
      <c r="AJ51">
        <v>0.05</v>
      </c>
      <c r="AK51">
        <f>_xlfn.NORM.INV(AJ51,$AL$2,$AL$3)</f>
        <v>1362.1505283402889</v>
      </c>
      <c r="AS51">
        <v>0.05</v>
      </c>
      <c r="AT51">
        <f>_xlfn.NORM.INV(AS51,$AU$2,$AU$3)</f>
        <v>171327.65872422585</v>
      </c>
      <c r="BB51">
        <v>0.05</v>
      </c>
      <c r="BC51">
        <f>_xlfn.NORM.INV(BB51,$BD$2,$BD$3)</f>
        <v>230319.99073645234</v>
      </c>
    </row>
    <row r="52" spans="4:61">
      <c r="D52">
        <v>0.32</v>
      </c>
      <c r="E52">
        <f t="shared" si="18"/>
        <v>256808.59127542493</v>
      </c>
      <c r="R52">
        <v>0.1</v>
      </c>
      <c r="S52">
        <f t="shared" ref="S52:S69" si="19">_xlfn.NORM.INV(R52,$T$2,$T$3)</f>
        <v>392073.14833553834</v>
      </c>
      <c r="AA52">
        <v>0.1</v>
      </c>
      <c r="AB52">
        <f t="shared" ref="AB52:AB69" si="20">_xlfn.NORM.INV(AA52,$AC$2,$AC$3)</f>
        <v>242832.97853036481</v>
      </c>
      <c r="AJ52">
        <v>0.1</v>
      </c>
      <c r="AK52">
        <f t="shared" ref="AK52:AK69" si="21">_xlfn.NORM.INV(AJ52,$AL$2,$AL$3)</f>
        <v>1470.7523099237951</v>
      </c>
      <c r="AS52">
        <v>0.1</v>
      </c>
      <c r="AT52">
        <f t="shared" ref="AT52:AT69" si="22">_xlfn.NORM.INV(AS52,$AU$2,$AU$3)</f>
        <v>192713.84951650054</v>
      </c>
      <c r="BB52">
        <v>0.1</v>
      </c>
      <c r="BC52">
        <f t="shared" ref="BC52:BC69" si="23">_xlfn.NORM.INV(BB52,$BD$2,$BD$3)</f>
        <v>260276.00860400021</v>
      </c>
    </row>
    <row r="53" spans="4:61">
      <c r="D53">
        <v>0.33</v>
      </c>
      <c r="E53">
        <f t="shared" si="18"/>
        <v>259266.25271413225</v>
      </c>
      <c r="R53">
        <v>0.15</v>
      </c>
      <c r="S53">
        <f t="shared" si="19"/>
        <v>423852.10170839232</v>
      </c>
      <c r="AA53">
        <v>0.15</v>
      </c>
      <c r="AB53">
        <f t="shared" si="20"/>
        <v>262655.14550710865</v>
      </c>
      <c r="AJ53">
        <v>0.15</v>
      </c>
      <c r="AK53">
        <f t="shared" si="21"/>
        <v>1544.0254163700722</v>
      </c>
      <c r="AS53">
        <v>0.15</v>
      </c>
      <c r="AT53">
        <f t="shared" si="22"/>
        <v>207143.01091287972</v>
      </c>
      <c r="BB53">
        <v>0.15</v>
      </c>
      <c r="BC53">
        <f t="shared" si="23"/>
        <v>280487.19164272089</v>
      </c>
    </row>
    <row r="54" spans="4:61">
      <c r="D54">
        <v>0.34</v>
      </c>
      <c r="E54">
        <f t="shared" si="18"/>
        <v>261694.23031200375</v>
      </c>
      <c r="R54">
        <v>0.2</v>
      </c>
      <c r="S54">
        <f t="shared" si="19"/>
        <v>449109.00643581385</v>
      </c>
      <c r="AA54">
        <v>0.2</v>
      </c>
      <c r="AB54">
        <f t="shared" si="20"/>
        <v>278409.17544474406</v>
      </c>
      <c r="AJ54">
        <v>0.2</v>
      </c>
      <c r="AK54">
        <f t="shared" si="21"/>
        <v>1602.2605585688298</v>
      </c>
      <c r="AS54">
        <v>0.2</v>
      </c>
      <c r="AT54">
        <f t="shared" si="22"/>
        <v>218610.85097699723</v>
      </c>
      <c r="BB54">
        <v>0.2</v>
      </c>
      <c r="BC54">
        <f t="shared" si="23"/>
        <v>296550.39921435528</v>
      </c>
    </row>
    <row r="55" spans="4:61">
      <c r="D55">
        <v>0.35</v>
      </c>
      <c r="E55">
        <f t="shared" si="18"/>
        <v>264095.02050536306</v>
      </c>
      <c r="R55">
        <v>0.25</v>
      </c>
      <c r="S55">
        <f t="shared" si="19"/>
        <v>470777.18177450151</v>
      </c>
      <c r="AA55">
        <v>0.25</v>
      </c>
      <c r="AB55">
        <f t="shared" si="20"/>
        <v>291924.73036581092</v>
      </c>
      <c r="AJ55">
        <v>0.25</v>
      </c>
      <c r="AK55">
        <f t="shared" si="21"/>
        <v>1652.2211252199795</v>
      </c>
      <c r="AS55">
        <v>0.25</v>
      </c>
      <c r="AT55">
        <f t="shared" si="22"/>
        <v>228449.23663616876</v>
      </c>
      <c r="BB55">
        <v>0.25</v>
      </c>
      <c r="BC55">
        <f t="shared" si="23"/>
        <v>310331.20101569482</v>
      </c>
    </row>
    <row r="56" spans="4:61">
      <c r="D56">
        <v>0.36</v>
      </c>
      <c r="E56">
        <f t="shared" si="18"/>
        <v>266470.95691995329</v>
      </c>
      <c r="R56">
        <v>0.3</v>
      </c>
      <c r="S56">
        <f t="shared" si="19"/>
        <v>490235.87291175511</v>
      </c>
      <c r="AA56">
        <v>0.3</v>
      </c>
      <c r="AB56">
        <f t="shared" si="20"/>
        <v>304062.11640071432</v>
      </c>
      <c r="AJ56">
        <v>0.3</v>
      </c>
      <c r="AK56">
        <f t="shared" si="21"/>
        <v>1697.0872581689378</v>
      </c>
      <c r="AS56">
        <v>0.3</v>
      </c>
      <c r="AT56">
        <f t="shared" si="22"/>
        <v>237284.41102619647</v>
      </c>
      <c r="BB56">
        <v>0.3</v>
      </c>
      <c r="BC56">
        <f t="shared" si="23"/>
        <v>322706.78694688255</v>
      </c>
    </row>
    <row r="57" spans="4:61">
      <c r="D57">
        <v>0.37</v>
      </c>
      <c r="E57">
        <f t="shared" si="18"/>
        <v>268824.2299102369</v>
      </c>
      <c r="R57">
        <v>0.35</v>
      </c>
      <c r="S57">
        <f t="shared" si="19"/>
        <v>508267.25017510791</v>
      </c>
      <c r="AA57">
        <v>0.35</v>
      </c>
      <c r="AB57">
        <f t="shared" si="20"/>
        <v>315309.21339416521</v>
      </c>
      <c r="AJ57">
        <v>0.35</v>
      </c>
      <c r="AK57">
        <f t="shared" si="21"/>
        <v>1738.6624167365962</v>
      </c>
      <c r="AS57">
        <v>0.35</v>
      </c>
      <c r="AT57">
        <f t="shared" si="22"/>
        <v>245471.51680275635</v>
      </c>
      <c r="BB57">
        <v>0.35</v>
      </c>
      <c r="BC57">
        <f t="shared" si="23"/>
        <v>334174.61164312181</v>
      </c>
    </row>
    <row r="58" spans="4:61">
      <c r="D58">
        <v>0.38</v>
      </c>
      <c r="E58">
        <f t="shared" si="18"/>
        <v>271156.90372899012</v>
      </c>
      <c r="R58">
        <v>0.4</v>
      </c>
      <c r="S58">
        <f t="shared" si="19"/>
        <v>525377.26390580274</v>
      </c>
      <c r="AA58">
        <v>0.4</v>
      </c>
      <c r="AB58">
        <f t="shared" si="20"/>
        <v>325981.60858493717</v>
      </c>
      <c r="AJ58">
        <v>0.4</v>
      </c>
      <c r="AK58">
        <f t="shared" si="21"/>
        <v>1778.1131765736836</v>
      </c>
      <c r="AS58">
        <v>0.4</v>
      </c>
      <c r="AT58">
        <f t="shared" si="22"/>
        <v>253240.27956589221</v>
      </c>
      <c r="BB58">
        <v>0.4</v>
      </c>
      <c r="BC58">
        <f t="shared" si="23"/>
        <v>345056.45583883079</v>
      </c>
    </row>
    <row r="59" spans="4:61">
      <c r="D59">
        <v>0.39</v>
      </c>
      <c r="E59">
        <f t="shared" si="18"/>
        <v>273470.93170518271</v>
      </c>
      <c r="R59">
        <v>0.45</v>
      </c>
      <c r="S59">
        <f t="shared" si="19"/>
        <v>541931.40020282567</v>
      </c>
      <c r="AA59">
        <v>0.45</v>
      </c>
      <c r="AB59">
        <f t="shared" si="20"/>
        <v>336307.27444263233</v>
      </c>
      <c r="AJ59">
        <v>0.45</v>
      </c>
      <c r="AK59">
        <f t="shared" si="21"/>
        <v>1816.2822432759897</v>
      </c>
      <c r="AS59">
        <v>0.45</v>
      </c>
      <c r="AT59">
        <f t="shared" si="22"/>
        <v>260756.64744638515</v>
      </c>
      <c r="BB59">
        <v>0.45</v>
      </c>
      <c r="BC59">
        <f t="shared" si="23"/>
        <v>355584.76603273605</v>
      </c>
    </row>
    <row r="60" spans="4:61">
      <c r="D60">
        <v>0.4</v>
      </c>
      <c r="E60">
        <f t="shared" si="18"/>
        <v>275768.16974398121</v>
      </c>
      <c r="R60">
        <v>0.5</v>
      </c>
      <c r="S60">
        <f t="shared" si="19"/>
        <v>558223.07692307688</v>
      </c>
      <c r="AA60">
        <v>0.5</v>
      </c>
      <c r="AB60">
        <f t="shared" si="20"/>
        <v>346469.23076923075</v>
      </c>
      <c r="AJ60">
        <v>0.5</v>
      </c>
      <c r="AK60">
        <f t="shared" si="21"/>
        <v>1853.8461538461538</v>
      </c>
      <c r="AS60">
        <v>0.5</v>
      </c>
      <c r="AT60">
        <f t="shared" si="22"/>
        <v>268153.84615384613</v>
      </c>
      <c r="BB60">
        <v>0.5</v>
      </c>
      <c r="BC60">
        <f t="shared" si="23"/>
        <v>365946.15384615387</v>
      </c>
    </row>
    <row r="61" spans="4:61">
      <c r="D61">
        <v>0.41</v>
      </c>
      <c r="E61">
        <f t="shared" si="18"/>
        <v>278050.38841128547</v>
      </c>
      <c r="R61">
        <v>0.55000000000000004</v>
      </c>
      <c r="S61">
        <f t="shared" si="19"/>
        <v>574514.75364332809</v>
      </c>
      <c r="AA61">
        <v>0.55000000000000004</v>
      </c>
      <c r="AB61">
        <f t="shared" si="20"/>
        <v>356631.18709582917</v>
      </c>
      <c r="AJ61">
        <v>0.55000000000000004</v>
      </c>
      <c r="AK61">
        <f t="shared" si="21"/>
        <v>1891.4100644163179</v>
      </c>
      <c r="AS61">
        <v>0.55000000000000004</v>
      </c>
      <c r="AT61">
        <f t="shared" si="22"/>
        <v>275551.04486130708</v>
      </c>
      <c r="BB61">
        <v>0.55000000000000004</v>
      </c>
      <c r="BC61">
        <f t="shared" si="23"/>
        <v>376307.5416595717</v>
      </c>
    </row>
    <row r="62" spans="4:61">
      <c r="D62">
        <v>0.42</v>
      </c>
      <c r="E62">
        <f t="shared" si="18"/>
        <v>280319.28382381459</v>
      </c>
      <c r="R62">
        <v>0.6</v>
      </c>
      <c r="S62">
        <f t="shared" si="19"/>
        <v>591068.88994035101</v>
      </c>
      <c r="AA62">
        <v>0.6</v>
      </c>
      <c r="AB62">
        <f t="shared" si="20"/>
        <v>366956.85295352433</v>
      </c>
      <c r="AJ62">
        <v>0.6</v>
      </c>
      <c r="AK62">
        <f t="shared" si="21"/>
        <v>1929.579131118624</v>
      </c>
      <c r="AS62">
        <v>0.6</v>
      </c>
      <c r="AT62">
        <f t="shared" si="22"/>
        <v>283067.41274180001</v>
      </c>
      <c r="BB62">
        <v>0.6</v>
      </c>
      <c r="BC62">
        <f t="shared" si="23"/>
        <v>386835.85185347695</v>
      </c>
    </row>
    <row r="63" spans="4:61">
      <c r="D63">
        <v>0.43</v>
      </c>
      <c r="E63">
        <f t="shared" si="18"/>
        <v>282576.48753233574</v>
      </c>
      <c r="R63">
        <v>0.65</v>
      </c>
      <c r="S63">
        <f t="shared" si="19"/>
        <v>608178.90367104579</v>
      </c>
      <c r="AA63">
        <v>0.65</v>
      </c>
      <c r="AB63">
        <f t="shared" si="20"/>
        <v>377629.24814429629</v>
      </c>
      <c r="AJ63">
        <v>0.65</v>
      </c>
      <c r="AK63">
        <f t="shared" si="21"/>
        <v>1969.0298909557114</v>
      </c>
      <c r="AS63">
        <v>0.65</v>
      </c>
      <c r="AT63">
        <f t="shared" si="22"/>
        <v>290836.17550493591</v>
      </c>
      <c r="BB63">
        <v>0.65</v>
      </c>
      <c r="BC63">
        <f t="shared" si="23"/>
        <v>397717.69604918594</v>
      </c>
    </row>
    <row r="64" spans="4:61">
      <c r="D64">
        <v>0.44</v>
      </c>
      <c r="E64">
        <f t="shared" si="18"/>
        <v>284823.57555859111</v>
      </c>
      <c r="R64">
        <v>0.7</v>
      </c>
      <c r="S64">
        <f t="shared" si="19"/>
        <v>626210.28093439864</v>
      </c>
      <c r="AA64">
        <v>0.7</v>
      </c>
      <c r="AB64">
        <f t="shared" si="20"/>
        <v>388876.34513774718</v>
      </c>
      <c r="AJ64">
        <v>0.7</v>
      </c>
      <c r="AK64">
        <f t="shared" si="21"/>
        <v>2010.6050495233699</v>
      </c>
      <c r="AS64">
        <v>0.7</v>
      </c>
      <c r="AT64">
        <f t="shared" si="22"/>
        <v>299023.28128149576</v>
      </c>
      <c r="BB64">
        <v>0.7</v>
      </c>
      <c r="BC64">
        <f t="shared" si="23"/>
        <v>409185.52074542519</v>
      </c>
    </row>
    <row r="65" spans="4:55">
      <c r="D65">
        <v>0.45</v>
      </c>
      <c r="E65">
        <f t="shared" si="18"/>
        <v>287062.07672459981</v>
      </c>
      <c r="R65">
        <v>0.75</v>
      </c>
      <c r="S65">
        <f t="shared" si="19"/>
        <v>645668.97207165218</v>
      </c>
      <c r="AA65">
        <v>0.75</v>
      </c>
      <c r="AB65">
        <f t="shared" si="20"/>
        <v>401013.73117265059</v>
      </c>
      <c r="AJ65">
        <v>0.75</v>
      </c>
      <c r="AK65">
        <f t="shared" si="21"/>
        <v>2055.4711824723281</v>
      </c>
      <c r="AS65">
        <v>0.75</v>
      </c>
      <c r="AT65">
        <f t="shared" si="22"/>
        <v>307858.45567152346</v>
      </c>
      <c r="BB65">
        <v>0.75</v>
      </c>
      <c r="BC65">
        <f t="shared" si="23"/>
        <v>421561.10667661292</v>
      </c>
    </row>
    <row r="66" spans="4:55">
      <c r="D66">
        <v>0.46</v>
      </c>
      <c r="E66">
        <f t="shared" si="18"/>
        <v>289293.48039534333</v>
      </c>
      <c r="R66">
        <v>0.8</v>
      </c>
      <c r="S66">
        <f t="shared" si="19"/>
        <v>667337.14741033991</v>
      </c>
      <c r="AA66">
        <v>0.8</v>
      </c>
      <c r="AB66">
        <f t="shared" si="20"/>
        <v>414529.28609371744</v>
      </c>
      <c r="AJ66">
        <v>0.8</v>
      </c>
      <c r="AK66">
        <f t="shared" si="21"/>
        <v>2105.4317491234779</v>
      </c>
      <c r="AS66">
        <v>0.8</v>
      </c>
      <c r="AT66">
        <f t="shared" si="22"/>
        <v>317696.84133069502</v>
      </c>
      <c r="BB66">
        <v>0.8</v>
      </c>
      <c r="BC66">
        <f t="shared" si="23"/>
        <v>435341.90847795247</v>
      </c>
    </row>
    <row r="67" spans="4:55">
      <c r="D67">
        <v>0.47</v>
      </c>
      <c r="E67">
        <f t="shared" si="18"/>
        <v>291519.24374164554</v>
      </c>
      <c r="R67">
        <v>0.85</v>
      </c>
      <c r="S67">
        <f t="shared" si="19"/>
        <v>692594.05213776138</v>
      </c>
      <c r="AA67">
        <v>0.85</v>
      </c>
      <c r="AB67">
        <f t="shared" si="20"/>
        <v>430283.31603135285</v>
      </c>
      <c r="AJ67">
        <v>0.85</v>
      </c>
      <c r="AK67">
        <f t="shared" si="21"/>
        <v>2163.6668913222352</v>
      </c>
      <c r="AS67">
        <v>0.85</v>
      </c>
      <c r="AT67">
        <f t="shared" si="22"/>
        <v>329164.68139481253</v>
      </c>
      <c r="BB67">
        <v>0.85</v>
      </c>
      <c r="BC67">
        <f t="shared" si="23"/>
        <v>451405.11604958685</v>
      </c>
    </row>
    <row r="68" spans="4:55">
      <c r="D68">
        <v>0.48</v>
      </c>
      <c r="E68">
        <f t="shared" si="18"/>
        <v>293740.79861876456</v>
      </c>
      <c r="R68">
        <v>0.9</v>
      </c>
      <c r="S68">
        <f t="shared" si="19"/>
        <v>724373.00551061542</v>
      </c>
      <c r="AA68">
        <v>0.9</v>
      </c>
      <c r="AB68">
        <f t="shared" si="20"/>
        <v>450105.48300809669</v>
      </c>
      <c r="AJ68">
        <v>0.9</v>
      </c>
      <c r="AK68">
        <f t="shared" si="21"/>
        <v>2236.9399977685125</v>
      </c>
      <c r="AS68">
        <v>0.9</v>
      </c>
      <c r="AT68">
        <f t="shared" si="22"/>
        <v>343593.84279119171</v>
      </c>
      <c r="BB68">
        <v>0.9</v>
      </c>
      <c r="BC68">
        <f t="shared" si="23"/>
        <v>471616.29908830754</v>
      </c>
    </row>
    <row r="69" spans="4:55">
      <c r="D69">
        <v>0.49</v>
      </c>
      <c r="E69">
        <f t="shared" si="18"/>
        <v>295959.55814737623</v>
      </c>
      <c r="R69">
        <v>0.95</v>
      </c>
      <c r="S69">
        <f t="shared" si="19"/>
        <v>771474.20157743606</v>
      </c>
      <c r="AA69">
        <v>0.95</v>
      </c>
      <c r="AB69">
        <f t="shared" si="20"/>
        <v>479484.92047057784</v>
      </c>
      <c r="AJ69">
        <v>0.95</v>
      </c>
      <c r="AK69">
        <f t="shared" si="21"/>
        <v>2345.5417793520182</v>
      </c>
      <c r="AS69">
        <v>0.95</v>
      </c>
      <c r="AT69">
        <f t="shared" si="22"/>
        <v>364980.03358346631</v>
      </c>
      <c r="BB69">
        <v>0.95</v>
      </c>
      <c r="BC69">
        <f t="shared" si="23"/>
        <v>501572.31695585535</v>
      </c>
    </row>
    <row r="70" spans="4:55">
      <c r="D70">
        <v>0.5</v>
      </c>
      <c r="E70">
        <f t="shared" si="18"/>
        <v>298176.92307692306</v>
      </c>
    </row>
    <row r="71" spans="4:55">
      <c r="D71">
        <v>0.51</v>
      </c>
      <c r="E71">
        <f t="shared" si="18"/>
        <v>300394.2880064699</v>
      </c>
    </row>
    <row r="72" spans="4:55">
      <c r="D72">
        <v>0.52</v>
      </c>
      <c r="E72">
        <f t="shared" si="18"/>
        <v>302613.04753508157</v>
      </c>
    </row>
    <row r="73" spans="4:55">
      <c r="D73">
        <v>0.53</v>
      </c>
      <c r="E73">
        <f t="shared" si="18"/>
        <v>304834.60241220059</v>
      </c>
    </row>
    <row r="74" spans="4:55">
      <c r="D74">
        <v>0.54</v>
      </c>
      <c r="E74">
        <f t="shared" si="18"/>
        <v>307060.3657585028</v>
      </c>
    </row>
    <row r="75" spans="4:55">
      <c r="D75">
        <v>0.55000000000000004</v>
      </c>
      <c r="E75">
        <f t="shared" si="18"/>
        <v>309291.76942924631</v>
      </c>
    </row>
    <row r="76" spans="4:55">
      <c r="D76">
        <v>0.56000000000000005</v>
      </c>
      <c r="E76">
        <f t="shared" si="18"/>
        <v>311530.27059525502</v>
      </c>
    </row>
    <row r="77" spans="4:55">
      <c r="D77">
        <v>0.56999999999999995</v>
      </c>
      <c r="E77">
        <f t="shared" si="18"/>
        <v>313777.35862151039</v>
      </c>
    </row>
    <row r="78" spans="4:55">
      <c r="D78">
        <v>0.57999999999999996</v>
      </c>
      <c r="E78">
        <f t="shared" si="18"/>
        <v>316034.56233003153</v>
      </c>
    </row>
    <row r="79" spans="4:55">
      <c r="D79">
        <v>0.59</v>
      </c>
      <c r="E79">
        <f t="shared" si="18"/>
        <v>318303.45774256065</v>
      </c>
    </row>
    <row r="80" spans="4:55">
      <c r="D80">
        <v>0.6</v>
      </c>
      <c r="E80">
        <f t="shared" si="18"/>
        <v>320585.67640986491</v>
      </c>
    </row>
    <row r="81" spans="4:5">
      <c r="D81">
        <v>0.61</v>
      </c>
      <c r="E81">
        <f t="shared" si="18"/>
        <v>322882.91444866342</v>
      </c>
    </row>
    <row r="82" spans="4:5">
      <c r="D82">
        <v>0.62</v>
      </c>
      <c r="E82">
        <f t="shared" si="18"/>
        <v>325196.94242485601</v>
      </c>
    </row>
    <row r="83" spans="4:5">
      <c r="D83">
        <v>0.63</v>
      </c>
      <c r="E83">
        <f t="shared" si="18"/>
        <v>327529.61624360923</v>
      </c>
    </row>
    <row r="84" spans="4:5">
      <c r="D84">
        <v>0.64</v>
      </c>
      <c r="E84">
        <f t="shared" si="18"/>
        <v>329882.88923389284</v>
      </c>
    </row>
    <row r="85" spans="4:5">
      <c r="D85">
        <v>0.65</v>
      </c>
      <c r="E85">
        <f t="shared" si="18"/>
        <v>332258.82564848306</v>
      </c>
    </row>
    <row r="86" spans="4:5">
      <c r="D86">
        <v>0.66</v>
      </c>
      <c r="E86">
        <f t="shared" ref="E86:E119" si="24">_xlfn.NORM.INV(D86,$K$2,$K$3)</f>
        <v>334659.61584184237</v>
      </c>
    </row>
    <row r="87" spans="4:5">
      <c r="D87">
        <v>0.67</v>
      </c>
      <c r="E87">
        <f t="shared" si="24"/>
        <v>337087.59343971394</v>
      </c>
    </row>
    <row r="88" spans="4:5">
      <c r="D88">
        <v>0.68</v>
      </c>
      <c r="E88">
        <f t="shared" si="24"/>
        <v>339545.2548784212</v>
      </c>
    </row>
    <row r="89" spans="4:5">
      <c r="D89">
        <v>0.69</v>
      </c>
      <c r="E89">
        <f t="shared" si="24"/>
        <v>342035.28177229234</v>
      </c>
    </row>
    <row r="90" spans="4:5">
      <c r="D90">
        <v>0.7</v>
      </c>
      <c r="E90">
        <f t="shared" si="24"/>
        <v>344560.56666902616</v>
      </c>
    </row>
    <row r="91" spans="4:5">
      <c r="D91">
        <v>0.71</v>
      </c>
      <c r="E91">
        <f t="shared" si="24"/>
        <v>347124.242881465</v>
      </c>
    </row>
    <row r="92" spans="4:5">
      <c r="D92">
        <v>0.72</v>
      </c>
      <c r="E92">
        <f t="shared" si="24"/>
        <v>349729.7192485843</v>
      </c>
    </row>
    <row r="93" spans="4:5">
      <c r="D93">
        <v>0.73</v>
      </c>
      <c r="E93">
        <f t="shared" si="24"/>
        <v>352380.72089004843</v>
      </c>
    </row>
    <row r="94" spans="4:5">
      <c r="D94">
        <v>0.74</v>
      </c>
      <c r="E94">
        <f t="shared" si="24"/>
        <v>355081.33729319199</v>
      </c>
    </row>
    <row r="95" spans="4:5">
      <c r="D95">
        <v>0.75</v>
      </c>
      <c r="E95">
        <f t="shared" si="24"/>
        <v>357836.07943064644</v>
      </c>
    </row>
    <row r="96" spans="4:5">
      <c r="D96">
        <v>0.76</v>
      </c>
      <c r="E96">
        <f t="shared" si="24"/>
        <v>360649.94808176928</v>
      </c>
    </row>
    <row r="97" spans="4:5">
      <c r="D97">
        <v>0.77</v>
      </c>
      <c r="E97">
        <f t="shared" si="24"/>
        <v>363528.51616515353</v>
      </c>
    </row>
    <row r="98" spans="4:5">
      <c r="D98">
        <v>0.78</v>
      </c>
      <c r="E98">
        <f t="shared" si="24"/>
        <v>366478.02874557755</v>
      </c>
    </row>
    <row r="99" spans="4:5">
      <c r="D99">
        <v>0.79</v>
      </c>
      <c r="E99">
        <f t="shared" si="24"/>
        <v>369505.52554840548</v>
      </c>
    </row>
    <row r="100" spans="4:5">
      <c r="D100">
        <v>0.8</v>
      </c>
      <c r="E100">
        <f t="shared" si="24"/>
        <v>372618.99243341561</v>
      </c>
    </row>
    <row r="101" spans="4:5">
      <c r="D101">
        <v>0.81</v>
      </c>
      <c r="E101">
        <f t="shared" si="24"/>
        <v>375827.55055286299</v>
      </c>
    </row>
    <row r="102" spans="4:5">
      <c r="D102">
        <v>0.82</v>
      </c>
      <c r="E102">
        <f t="shared" si="24"/>
        <v>379141.69515904645</v>
      </c>
    </row>
    <row r="103" spans="4:5">
      <c r="D103">
        <v>0.83</v>
      </c>
      <c r="E103">
        <f t="shared" si="24"/>
        <v>382573.60072575358</v>
      </c>
    </row>
    <row r="104" spans="4:5">
      <c r="D104">
        <v>0.84</v>
      </c>
      <c r="E104">
        <f t="shared" si="24"/>
        <v>386137.51599083433</v>
      </c>
    </row>
    <row r="105" spans="4:5">
      <c r="D105">
        <v>0.85</v>
      </c>
      <c r="E105">
        <f t="shared" si="24"/>
        <v>389850.28299981885</v>
      </c>
    </row>
    <row r="106" spans="4:5">
      <c r="D106">
        <v>0.86</v>
      </c>
      <c r="E106">
        <f t="shared" si="24"/>
        <v>393732.03039603983</v>
      </c>
    </row>
    <row r="107" spans="4:5">
      <c r="D107">
        <v>0.87</v>
      </c>
      <c r="E107">
        <f t="shared" si="24"/>
        <v>397807.116809648</v>
      </c>
    </row>
    <row r="108" spans="4:5">
      <c r="D108">
        <v>0.88</v>
      </c>
      <c r="E108">
        <f t="shared" si="24"/>
        <v>402105.44196257292</v>
      </c>
    </row>
    <row r="109" spans="4:5">
      <c r="D109">
        <v>0.89</v>
      </c>
      <c r="E109">
        <f t="shared" si="24"/>
        <v>406664.31352908362</v>
      </c>
    </row>
    <row r="110" spans="4:5">
      <c r="D110">
        <v>0.9</v>
      </c>
      <c r="E110">
        <f t="shared" si="24"/>
        <v>411531.1811689958</v>
      </c>
    </row>
    <row r="111" spans="4:5">
      <c r="D111">
        <v>0.91</v>
      </c>
      <c r="E111">
        <f t="shared" si="24"/>
        <v>416767.77514504234</v>
      </c>
    </row>
    <row r="112" spans="4:5">
      <c r="D112">
        <v>0.92</v>
      </c>
      <c r="E112">
        <f t="shared" si="24"/>
        <v>422456.62322108902</v>
      </c>
    </row>
    <row r="113" spans="4:5">
      <c r="D113">
        <v>0.93</v>
      </c>
      <c r="E113">
        <f t="shared" si="24"/>
        <v>428711.8165574657</v>
      </c>
    </row>
    <row r="114" spans="4:5">
      <c r="D114">
        <v>0.94</v>
      </c>
      <c r="E114">
        <f t="shared" si="24"/>
        <v>435697.88755077729</v>
      </c>
    </row>
    <row r="115" spans="4:5">
      <c r="D115">
        <v>0.95</v>
      </c>
      <c r="E115">
        <f t="shared" si="24"/>
        <v>443665.53825715254</v>
      </c>
    </row>
    <row r="116" spans="4:5">
      <c r="D116">
        <v>0.96</v>
      </c>
      <c r="E116">
        <f t="shared" si="24"/>
        <v>453026.50236371835</v>
      </c>
    </row>
    <row r="117" spans="4:5">
      <c r="D117">
        <v>0.97</v>
      </c>
      <c r="E117">
        <f t="shared" si="24"/>
        <v>464534.61777155596</v>
      </c>
    </row>
    <row r="118" spans="4:5">
      <c r="D118">
        <v>0.98</v>
      </c>
      <c r="E118">
        <f t="shared" si="24"/>
        <v>479832.65221892047</v>
      </c>
    </row>
    <row r="119" spans="4:5">
      <c r="D119">
        <v>0.99</v>
      </c>
      <c r="E119">
        <f t="shared" si="24"/>
        <v>503944.24794762314</v>
      </c>
    </row>
  </sheetData>
  <sortState ref="A21:A35">
    <sortCondition ref="A21"/>
  </sortState>
  <mergeCells count="6">
    <mergeCell ref="BB1:BI1"/>
    <mergeCell ref="I1:P1"/>
    <mergeCell ref="R1:Y1"/>
    <mergeCell ref="AA1:AH1"/>
    <mergeCell ref="AJ1:AQ1"/>
    <mergeCell ref="AS1:A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opLeftCell="A9" workbookViewId="0">
      <selection activeCell="M26" sqref="M26"/>
    </sheetView>
  </sheetViews>
  <sheetFormatPr defaultRowHeight="15"/>
  <cols>
    <col min="1" max="1" width="7" customWidth="1"/>
    <col min="2" max="2" width="10.7109375" customWidth="1"/>
    <col min="3" max="3" width="7" bestFit="1" customWidth="1"/>
    <col min="4" max="4" width="7.28515625" customWidth="1"/>
    <col min="5" max="5" width="7" bestFit="1" customWidth="1"/>
    <col min="6" max="6" width="8" bestFit="1" customWidth="1"/>
  </cols>
  <sheetData>
    <row r="1" spans="1:29">
      <c r="A1">
        <v>590500</v>
      </c>
      <c r="B1">
        <v>1326600</v>
      </c>
      <c r="C1">
        <v>554700</v>
      </c>
      <c r="D1">
        <v>2000</v>
      </c>
      <c r="E1">
        <v>439800</v>
      </c>
      <c r="F1">
        <v>633500</v>
      </c>
      <c r="H1">
        <v>354000</v>
      </c>
      <c r="I1">
        <v>549400</v>
      </c>
      <c r="J1">
        <v>309400</v>
      </c>
      <c r="K1">
        <v>1500</v>
      </c>
      <c r="L1">
        <v>273600</v>
      </c>
      <c r="M1">
        <v>327600</v>
      </c>
      <c r="O1" s="27"/>
      <c r="P1" s="27">
        <v>1</v>
      </c>
      <c r="Q1" s="27">
        <v>2</v>
      </c>
      <c r="R1" s="27">
        <v>3</v>
      </c>
      <c r="S1" s="27">
        <v>4</v>
      </c>
      <c r="T1" s="27">
        <v>5</v>
      </c>
      <c r="U1" s="27">
        <v>6</v>
      </c>
      <c r="W1" s="27"/>
      <c r="X1" s="27">
        <v>1</v>
      </c>
      <c r="Y1" s="27">
        <v>2</v>
      </c>
      <c r="Z1" s="27">
        <v>3</v>
      </c>
      <c r="AA1" s="27">
        <v>4</v>
      </c>
      <c r="AB1" s="27">
        <v>5</v>
      </c>
      <c r="AC1" s="27">
        <v>6</v>
      </c>
    </row>
    <row r="2" spans="1:29">
      <c r="A2">
        <v>585400</v>
      </c>
      <c r="B2">
        <v>1270500</v>
      </c>
      <c r="C2">
        <v>564600</v>
      </c>
      <c r="D2">
        <v>1400</v>
      </c>
      <c r="E2">
        <v>459800</v>
      </c>
      <c r="F2">
        <v>672800</v>
      </c>
      <c r="H2">
        <v>289400</v>
      </c>
      <c r="I2">
        <v>534400</v>
      </c>
      <c r="J2">
        <v>548500</v>
      </c>
      <c r="K2">
        <v>1500</v>
      </c>
      <c r="L2">
        <v>219200</v>
      </c>
      <c r="M2">
        <v>307200</v>
      </c>
      <c r="O2" s="27" t="s">
        <v>11</v>
      </c>
      <c r="P2" s="27">
        <f>AVERAGE(A1:A13)</f>
        <v>402261.53846153844</v>
      </c>
      <c r="Q2" s="27">
        <f t="shared" ref="Q2:U2" si="0">AVERAGE(B1:B13)</f>
        <v>927938.4615384615</v>
      </c>
      <c r="R2" s="27">
        <f t="shared" si="0"/>
        <v>608138.4615384615</v>
      </c>
      <c r="S2" s="27">
        <f t="shared" si="0"/>
        <v>1861.5384615384614</v>
      </c>
      <c r="T2" s="27">
        <f t="shared" si="0"/>
        <v>467107.69230769231</v>
      </c>
      <c r="U2" s="27">
        <f t="shared" si="0"/>
        <v>712369.23076923075</v>
      </c>
      <c r="W2" s="27" t="s">
        <v>14</v>
      </c>
      <c r="X2" s="27">
        <f>H1:H13</f>
        <v>289400</v>
      </c>
      <c r="Y2" s="27">
        <f t="shared" ref="Y2:AC2" si="1">I1:I13</f>
        <v>534400</v>
      </c>
      <c r="Z2" s="27">
        <f t="shared" si="1"/>
        <v>548500</v>
      </c>
      <c r="AA2" s="27">
        <f t="shared" si="1"/>
        <v>1500</v>
      </c>
      <c r="AB2" s="27">
        <f t="shared" si="1"/>
        <v>219200</v>
      </c>
      <c r="AC2" s="27">
        <f t="shared" si="1"/>
        <v>307200</v>
      </c>
    </row>
    <row r="3" spans="1:29">
      <c r="A3">
        <v>572500</v>
      </c>
      <c r="B3">
        <v>1222700</v>
      </c>
      <c r="C3">
        <v>589700</v>
      </c>
      <c r="D3">
        <v>1300</v>
      </c>
      <c r="E3">
        <v>481400</v>
      </c>
      <c r="F3">
        <v>634600</v>
      </c>
      <c r="H3">
        <v>266400</v>
      </c>
      <c r="I3">
        <v>509400</v>
      </c>
      <c r="J3">
        <v>341300</v>
      </c>
      <c r="K3">
        <v>2000</v>
      </c>
      <c r="L3">
        <v>220900</v>
      </c>
      <c r="M3">
        <v>309000</v>
      </c>
      <c r="O3" s="27" t="s">
        <v>12</v>
      </c>
      <c r="P3" s="27">
        <f>_xlfn.STDEV.S(A1:A13)</f>
        <v>191028.65639506173</v>
      </c>
      <c r="Q3" s="27">
        <f t="shared" ref="Q3:U3" si="2">_xlfn.STDEV.S(B1:B13)</f>
        <v>527838.25259016221</v>
      </c>
      <c r="R3" s="27">
        <f t="shared" si="2"/>
        <v>190815.84288899042</v>
      </c>
      <c r="S3" s="27">
        <f t="shared" si="2"/>
        <v>1023.5057901956894</v>
      </c>
      <c r="T3" s="27">
        <f t="shared" si="2"/>
        <v>142098.48967962593</v>
      </c>
      <c r="U3" s="27">
        <f t="shared" si="2"/>
        <v>250957.06931868973</v>
      </c>
      <c r="W3" s="27" t="s">
        <v>15</v>
      </c>
      <c r="X3" s="27">
        <f>_xlfn.STDEV.S(H1:H13)</f>
        <v>88450.797564202847</v>
      </c>
      <c r="Y3" s="27">
        <f t="shared" ref="Y3:AC3" si="3">_xlfn.STDEV.S(I1:I13)</f>
        <v>129647.47814648603</v>
      </c>
      <c r="Z3" s="27">
        <f t="shared" si="3"/>
        <v>80867.797305389948</v>
      </c>
      <c r="AA3" s="27">
        <f t="shared" si="3"/>
        <v>298.92971474742126</v>
      </c>
      <c r="AB3" s="27">
        <f t="shared" si="3"/>
        <v>58866.142155807087</v>
      </c>
      <c r="AC3" s="27">
        <f t="shared" si="3"/>
        <v>82454.852448522986</v>
      </c>
    </row>
    <row r="4" spans="1:29">
      <c r="A4">
        <v>618700</v>
      </c>
      <c r="B4">
        <v>1304400</v>
      </c>
      <c r="C4">
        <v>602700</v>
      </c>
      <c r="D4">
        <v>1300</v>
      </c>
      <c r="E4">
        <v>470700</v>
      </c>
      <c r="F4">
        <v>683500</v>
      </c>
      <c r="H4">
        <v>261200</v>
      </c>
      <c r="I4">
        <v>531000</v>
      </c>
      <c r="J4">
        <v>307100</v>
      </c>
      <c r="K4">
        <v>1900</v>
      </c>
      <c r="L4">
        <v>402400</v>
      </c>
      <c r="M4">
        <v>502000</v>
      </c>
      <c r="O4" s="27" t="s">
        <v>13</v>
      </c>
      <c r="P4" s="27">
        <v>13</v>
      </c>
      <c r="Q4" s="27">
        <v>13</v>
      </c>
      <c r="R4" s="27">
        <v>13</v>
      </c>
      <c r="S4" s="27">
        <v>13</v>
      </c>
      <c r="T4" s="27">
        <v>13</v>
      </c>
      <c r="U4" s="27">
        <v>13</v>
      </c>
      <c r="W4" s="27" t="s">
        <v>13</v>
      </c>
      <c r="X4" s="27">
        <v>13</v>
      </c>
      <c r="Y4" s="27">
        <v>13</v>
      </c>
      <c r="Z4" s="27">
        <v>13</v>
      </c>
      <c r="AA4" s="27">
        <v>13</v>
      </c>
      <c r="AB4" s="27">
        <v>13</v>
      </c>
      <c r="AC4" s="27">
        <v>13</v>
      </c>
    </row>
    <row r="5" spans="1:29" ht="15.75" thickBot="1">
      <c r="A5">
        <v>627200</v>
      </c>
      <c r="B5">
        <v>1311700</v>
      </c>
      <c r="C5">
        <v>547300</v>
      </c>
      <c r="D5">
        <v>1600</v>
      </c>
      <c r="E5">
        <v>473600</v>
      </c>
      <c r="F5">
        <v>1020700</v>
      </c>
      <c r="H5">
        <v>430700</v>
      </c>
      <c r="I5">
        <v>763900</v>
      </c>
      <c r="J5">
        <v>440100</v>
      </c>
      <c r="K5">
        <v>1900</v>
      </c>
      <c r="L5">
        <v>351500</v>
      </c>
      <c r="M5">
        <v>511300</v>
      </c>
    </row>
    <row r="6" spans="1:29" ht="15.75" thickBot="1">
      <c r="A6">
        <v>431400</v>
      </c>
      <c r="B6">
        <v>1160800</v>
      </c>
      <c r="C6">
        <v>725800</v>
      </c>
      <c r="D6">
        <v>1900</v>
      </c>
      <c r="E6">
        <v>442300</v>
      </c>
      <c r="F6">
        <v>678300</v>
      </c>
      <c r="H6">
        <v>329400</v>
      </c>
      <c r="I6">
        <v>522800</v>
      </c>
      <c r="J6">
        <v>298100</v>
      </c>
      <c r="K6">
        <v>1700</v>
      </c>
      <c r="L6">
        <v>245800</v>
      </c>
      <c r="M6">
        <v>307300</v>
      </c>
      <c r="W6" s="31" t="s">
        <v>21</v>
      </c>
      <c r="X6" s="32" t="s">
        <v>22</v>
      </c>
      <c r="Y6" s="32" t="s">
        <v>23</v>
      </c>
      <c r="Z6" s="33" t="s">
        <v>24</v>
      </c>
    </row>
    <row r="7" spans="1:29" ht="18.75" thickBot="1">
      <c r="A7">
        <v>217900</v>
      </c>
      <c r="B7">
        <v>1951000</v>
      </c>
      <c r="C7">
        <v>565600</v>
      </c>
      <c r="D7">
        <v>5000</v>
      </c>
      <c r="E7">
        <v>460500</v>
      </c>
      <c r="F7">
        <v>636300</v>
      </c>
      <c r="H7">
        <v>267100</v>
      </c>
      <c r="I7">
        <v>577800</v>
      </c>
      <c r="J7">
        <v>345100</v>
      </c>
      <c r="K7">
        <v>1700</v>
      </c>
      <c r="L7">
        <v>338300</v>
      </c>
      <c r="M7">
        <v>341100</v>
      </c>
      <c r="O7" s="28"/>
      <c r="P7" s="29">
        <v>1</v>
      </c>
      <c r="Q7" s="29">
        <v>2</v>
      </c>
      <c r="R7" s="29">
        <v>3</v>
      </c>
      <c r="S7" s="29">
        <v>4</v>
      </c>
      <c r="T7" s="29">
        <v>5</v>
      </c>
      <c r="U7" s="30">
        <v>6</v>
      </c>
      <c r="W7" s="35">
        <v>24</v>
      </c>
      <c r="X7" s="36" t="s">
        <v>18</v>
      </c>
      <c r="Y7" s="36" t="s">
        <v>19</v>
      </c>
      <c r="Z7" s="37" t="s">
        <v>20</v>
      </c>
    </row>
    <row r="8" spans="1:29" ht="15.75" thickBot="1">
      <c r="A8">
        <v>123700</v>
      </c>
      <c r="B8">
        <v>299700</v>
      </c>
      <c r="C8">
        <v>627700</v>
      </c>
      <c r="D8">
        <v>1800</v>
      </c>
      <c r="E8">
        <v>455300</v>
      </c>
      <c r="F8">
        <v>654400</v>
      </c>
      <c r="H8">
        <v>337300</v>
      </c>
      <c r="I8">
        <v>561200</v>
      </c>
      <c r="J8">
        <v>337100</v>
      </c>
      <c r="K8">
        <v>1400</v>
      </c>
      <c r="L8">
        <v>257800</v>
      </c>
      <c r="M8">
        <v>341100</v>
      </c>
      <c r="O8" s="31" t="s">
        <v>16</v>
      </c>
      <c r="P8" s="32">
        <f>(ABS(P2-X2))/SQRT(P3^2/P4+X3^2/X4)</f>
        <v>1.9330356281645338</v>
      </c>
      <c r="Q8" s="32">
        <f t="shared" ref="Q8:U8" si="4">(ABS(Q2-Y2))/SQRT(Q3^2/Q4+Y3^2/Y4)</f>
        <v>2.6105839937812072</v>
      </c>
      <c r="R8" s="32">
        <f t="shared" si="4"/>
        <v>1.0375644307038978</v>
      </c>
      <c r="S8" s="32">
        <f t="shared" si="4"/>
        <v>1.2225331406993647</v>
      </c>
      <c r="T8" s="32">
        <f t="shared" si="4"/>
        <v>5.8113893921869852</v>
      </c>
      <c r="U8" s="34">
        <f t="shared" si="4"/>
        <v>5.5302922963663663</v>
      </c>
    </row>
    <row r="9" spans="1:29" ht="15.75" thickBot="1">
      <c r="A9">
        <v>185600</v>
      </c>
      <c r="B9">
        <v>408700</v>
      </c>
      <c r="C9">
        <v>860000</v>
      </c>
      <c r="D9">
        <v>1800</v>
      </c>
      <c r="E9">
        <v>668500</v>
      </c>
      <c r="F9">
        <v>1037700</v>
      </c>
      <c r="H9">
        <v>303000</v>
      </c>
      <c r="I9">
        <v>573600</v>
      </c>
      <c r="J9">
        <v>283100</v>
      </c>
      <c r="K9">
        <v>1800</v>
      </c>
      <c r="L9">
        <v>247000</v>
      </c>
      <c r="M9">
        <v>510300</v>
      </c>
      <c r="O9" s="31" t="s">
        <v>17</v>
      </c>
      <c r="P9" s="33">
        <v>24</v>
      </c>
    </row>
    <row r="10" spans="1:29">
      <c r="A10">
        <v>220700</v>
      </c>
      <c r="B10">
        <v>442000</v>
      </c>
      <c r="C10">
        <v>864700</v>
      </c>
      <c r="D10">
        <v>2500</v>
      </c>
      <c r="E10">
        <v>679300</v>
      </c>
      <c r="F10">
        <v>984300</v>
      </c>
      <c r="H10">
        <v>430200</v>
      </c>
      <c r="I10">
        <v>767000</v>
      </c>
      <c r="J10">
        <v>436000</v>
      </c>
      <c r="K10">
        <v>2400</v>
      </c>
      <c r="L10">
        <v>256400</v>
      </c>
      <c r="M10">
        <v>323200</v>
      </c>
    </row>
    <row r="11" spans="1:29">
      <c r="A11">
        <v>230600</v>
      </c>
      <c r="B11">
        <v>388300</v>
      </c>
      <c r="C11">
        <v>850800</v>
      </c>
      <c r="D11">
        <v>1400</v>
      </c>
      <c r="E11">
        <v>619700</v>
      </c>
      <c r="F11">
        <v>1035700</v>
      </c>
      <c r="H11">
        <v>318400</v>
      </c>
      <c r="I11">
        <v>675800</v>
      </c>
      <c r="J11">
        <v>305100</v>
      </c>
      <c r="K11">
        <v>1900</v>
      </c>
      <c r="L11">
        <v>220900</v>
      </c>
      <c r="M11">
        <v>358300</v>
      </c>
      <c r="O11">
        <f>TTEST(A1:A13,H1:H13,2,1)</f>
        <v>0.10211275522576289</v>
      </c>
      <c r="P11">
        <f t="shared" ref="P11:U11" si="5">TTEST(B1:B13,I1:I13,2,1)</f>
        <v>2.822271242909247E-2</v>
      </c>
      <c r="Q11">
        <f t="shared" si="5"/>
        <v>4.3665663488168423E-4</v>
      </c>
      <c r="R11">
        <f t="shared" si="5"/>
        <v>0.98059679375067066</v>
      </c>
      <c r="S11">
        <f t="shared" si="5"/>
        <v>4.2660101397686592E-4</v>
      </c>
      <c r="T11">
        <f t="shared" si="5"/>
        <v>9.0943848721672518E-5</v>
      </c>
    </row>
    <row r="12" spans="1:29">
      <c r="A12">
        <v>513800</v>
      </c>
      <c r="B12">
        <v>410000</v>
      </c>
      <c r="C12">
        <v>317500</v>
      </c>
      <c r="D12">
        <v>1100</v>
      </c>
      <c r="E12">
        <v>202400</v>
      </c>
      <c r="F12">
        <v>327300</v>
      </c>
      <c r="H12">
        <v>178100</v>
      </c>
      <c r="I12">
        <v>398500</v>
      </c>
      <c r="J12">
        <v>278300</v>
      </c>
      <c r="K12">
        <v>2200</v>
      </c>
      <c r="L12">
        <v>220100</v>
      </c>
      <c r="M12">
        <v>308600</v>
      </c>
    </row>
    <row r="13" spans="1:29">
      <c r="A13">
        <v>311400</v>
      </c>
      <c r="B13">
        <v>566800</v>
      </c>
      <c r="C13">
        <v>234700</v>
      </c>
      <c r="D13">
        <v>1100</v>
      </c>
      <c r="E13">
        <v>219100</v>
      </c>
      <c r="F13">
        <v>261700</v>
      </c>
      <c r="H13">
        <v>111100</v>
      </c>
      <c r="I13">
        <v>292100</v>
      </c>
      <c r="J13">
        <v>274900</v>
      </c>
      <c r="K13">
        <v>2200</v>
      </c>
      <c r="L13">
        <v>232100</v>
      </c>
      <c r="M13">
        <v>310300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temp</vt:lpstr>
      <vt:lpstr>СТЬЮДЕНТ</vt:lpstr>
      <vt:lpstr>temp!temp</vt:lpstr>
      <vt:lpstr>СТЬЮДЕНТ!temp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Евгений</cp:lastModifiedBy>
  <dcterms:created xsi:type="dcterms:W3CDTF">2020-04-05T12:08:20Z</dcterms:created>
  <dcterms:modified xsi:type="dcterms:W3CDTF">2020-04-05T20:24:00Z</dcterms:modified>
</cp:coreProperties>
</file>