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Учеба\Учеба 3 курс 2 семестр\Studies\ЭКОНОМЕТРИКА\Лабы\"/>
    </mc:Choice>
  </mc:AlternateContent>
  <xr:revisionPtr revIDLastSave="0" documentId="13_ncr:1_{987415FE-6976-422B-8196-0B504BFA38D0}" xr6:coauthVersionLast="47" xr6:coauthVersionMax="47" xr10:uidLastSave="{00000000-0000-0000-0000-000000000000}"/>
  <bookViews>
    <workbookView xWindow="-120" yWindow="-120" windowWidth="29040" windowHeight="15840" xr2:uid="{00000000-000D-0000-FFFF-FFFF00000000}"/>
  </bookViews>
  <sheets>
    <sheet name="Лист1" sheetId="1" r:id="rId1"/>
  </sheets>
  <definedNames>
    <definedName name="solver_adj" localSheetId="0" hidden="1">Лист1!$F$3:$F$4</definedName>
    <definedName name="solver_cvg" localSheetId="0" hidden="1">0.0001</definedName>
    <definedName name="solver_drv" localSheetId="0" hidden="1">2</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Лист1!$F$2</definedName>
    <definedName name="solver_pre" localSheetId="0" hidden="1">0.000001</definedName>
    <definedName name="solver_rbv" localSheetId="0" hidden="1">2</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7" i="1" l="1"/>
  <c r="C66"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65" i="1"/>
  <c r="L23" i="1"/>
  <c r="J26" i="1" s="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2" i="1"/>
  <c r="Q62" i="1" s="1"/>
  <c r="I23" i="1"/>
  <c r="I22" i="1"/>
  <c r="P4" i="1"/>
  <c r="P10" i="1"/>
  <c r="P16" i="1"/>
  <c r="P22" i="1"/>
  <c r="P28" i="1"/>
  <c r="P34" i="1"/>
  <c r="P40" i="1"/>
  <c r="P46" i="1"/>
  <c r="P52" i="1"/>
  <c r="P58" i="1"/>
  <c r="H2" i="1"/>
  <c r="H4" i="1"/>
  <c r="H5" i="1"/>
  <c r="H7" i="1"/>
  <c r="H8" i="1"/>
  <c r="H10" i="1"/>
  <c r="H11" i="1"/>
  <c r="H13" i="1"/>
  <c r="H14" i="1"/>
  <c r="H16" i="1"/>
  <c r="H17" i="1"/>
  <c r="H19" i="1"/>
  <c r="H20" i="1"/>
  <c r="H22" i="1"/>
  <c r="H23" i="1"/>
  <c r="H25" i="1"/>
  <c r="H26" i="1"/>
  <c r="H28" i="1"/>
  <c r="H29" i="1"/>
  <c r="H31" i="1"/>
  <c r="H32" i="1"/>
  <c r="H34" i="1"/>
  <c r="H35" i="1"/>
  <c r="H37" i="1"/>
  <c r="H38" i="1"/>
  <c r="H40" i="1"/>
  <c r="H41" i="1"/>
  <c r="H43" i="1"/>
  <c r="H44" i="1"/>
  <c r="H46" i="1"/>
  <c r="H47" i="1"/>
  <c r="H49" i="1"/>
  <c r="H50" i="1"/>
  <c r="H52" i="1"/>
  <c r="H53" i="1"/>
  <c r="H55" i="1"/>
  <c r="H56" i="1"/>
  <c r="H58" i="1"/>
  <c r="H59" i="1"/>
  <c r="H61" i="1"/>
  <c r="J11" i="1"/>
  <c r="J10" i="1"/>
  <c r="L3" i="1"/>
  <c r="J3" i="1"/>
  <c r="G3" i="1"/>
  <c r="G4" i="1"/>
  <c r="G5" i="1"/>
  <c r="P5" i="1" s="1"/>
  <c r="G6" i="1"/>
  <c r="P6" i="1" s="1"/>
  <c r="G7" i="1"/>
  <c r="G8" i="1"/>
  <c r="G9" i="1"/>
  <c r="P9" i="1" s="1"/>
  <c r="G10" i="1"/>
  <c r="G11" i="1"/>
  <c r="P11" i="1" s="1"/>
  <c r="G12" i="1"/>
  <c r="P12" i="1" s="1"/>
  <c r="G13" i="1"/>
  <c r="G14" i="1"/>
  <c r="P14" i="1" s="1"/>
  <c r="G15" i="1"/>
  <c r="P15" i="1" s="1"/>
  <c r="G16" i="1"/>
  <c r="G17" i="1"/>
  <c r="P17" i="1" s="1"/>
  <c r="G18" i="1"/>
  <c r="P18" i="1" s="1"/>
  <c r="G19" i="1"/>
  <c r="G20" i="1"/>
  <c r="G21" i="1"/>
  <c r="P21" i="1" s="1"/>
  <c r="G22" i="1"/>
  <c r="G23" i="1"/>
  <c r="P23" i="1" s="1"/>
  <c r="G24" i="1"/>
  <c r="P24" i="1" s="1"/>
  <c r="G25" i="1"/>
  <c r="G26" i="1"/>
  <c r="G27" i="1"/>
  <c r="G28" i="1"/>
  <c r="G29" i="1"/>
  <c r="P29" i="1" s="1"/>
  <c r="G30" i="1"/>
  <c r="P30" i="1" s="1"/>
  <c r="G31" i="1"/>
  <c r="G32" i="1"/>
  <c r="G33" i="1"/>
  <c r="P33" i="1" s="1"/>
  <c r="G34" i="1"/>
  <c r="G35" i="1"/>
  <c r="P35" i="1" s="1"/>
  <c r="G36" i="1"/>
  <c r="P36" i="1" s="1"/>
  <c r="G37" i="1"/>
  <c r="G38" i="1"/>
  <c r="P38" i="1" s="1"/>
  <c r="G39" i="1"/>
  <c r="P39" i="1" s="1"/>
  <c r="G40" i="1"/>
  <c r="G41" i="1"/>
  <c r="P41" i="1" s="1"/>
  <c r="G42" i="1"/>
  <c r="P42" i="1" s="1"/>
  <c r="G43" i="1"/>
  <c r="G44" i="1"/>
  <c r="G45" i="1"/>
  <c r="P45" i="1" s="1"/>
  <c r="G46" i="1"/>
  <c r="G47" i="1"/>
  <c r="P47" i="1" s="1"/>
  <c r="G48" i="1"/>
  <c r="P48" i="1" s="1"/>
  <c r="G49" i="1"/>
  <c r="G50" i="1"/>
  <c r="G51" i="1"/>
  <c r="G52" i="1"/>
  <c r="G53" i="1"/>
  <c r="P53" i="1" s="1"/>
  <c r="G54" i="1"/>
  <c r="P54" i="1" s="1"/>
  <c r="G55" i="1"/>
  <c r="G56" i="1"/>
  <c r="P56" i="1" s="1"/>
  <c r="G57" i="1"/>
  <c r="P57" i="1" s="1"/>
  <c r="G58" i="1"/>
  <c r="G59" i="1"/>
  <c r="P59" i="1" s="1"/>
  <c r="G60" i="1"/>
  <c r="P60" i="1" s="1"/>
  <c r="G61" i="1"/>
  <c r="G2" i="1"/>
  <c r="P2" i="1" s="1"/>
  <c r="P51" i="1" l="1"/>
  <c r="P27" i="1"/>
  <c r="P3" i="1"/>
  <c r="P62" i="1" s="1"/>
  <c r="K10" i="1" s="1"/>
  <c r="L10" i="1" s="1"/>
  <c r="J17" i="1" s="1"/>
  <c r="P49" i="1"/>
  <c r="P31" i="1"/>
  <c r="H57" i="1"/>
  <c r="H51" i="1"/>
  <c r="H45" i="1"/>
  <c r="H39" i="1"/>
  <c r="H33" i="1"/>
  <c r="H27" i="1"/>
  <c r="H21" i="1"/>
  <c r="H15" i="1"/>
  <c r="H9" i="1"/>
  <c r="H3" i="1"/>
  <c r="H60" i="1"/>
  <c r="H54" i="1"/>
  <c r="H48" i="1"/>
  <c r="H42" i="1"/>
  <c r="H36" i="1"/>
  <c r="H30" i="1"/>
  <c r="H24" i="1"/>
  <c r="H18" i="1"/>
  <c r="H12" i="1"/>
  <c r="H6" i="1"/>
  <c r="P50" i="1"/>
  <c r="P44" i="1"/>
  <c r="P32" i="1"/>
  <c r="P26" i="1"/>
  <c r="P20" i="1"/>
  <c r="P8" i="1"/>
  <c r="J14" i="1"/>
  <c r="L22" i="1"/>
  <c r="J25" i="1" s="1"/>
  <c r="L2" i="1"/>
  <c r="O55" i="1" s="1"/>
  <c r="P55" i="1"/>
  <c r="P37" i="1"/>
  <c r="P25" i="1"/>
  <c r="P19" i="1"/>
  <c r="P7" i="1"/>
  <c r="J2" i="1"/>
  <c r="P61" i="1"/>
  <c r="P43" i="1"/>
  <c r="P13" i="1"/>
  <c r="J4" i="1"/>
  <c r="O24" i="1" l="1"/>
  <c r="O60" i="1"/>
  <c r="O20" i="1"/>
  <c r="O25" i="1"/>
  <c r="O26" i="1"/>
  <c r="O21" i="1"/>
  <c r="O18" i="1"/>
  <c r="O54" i="1"/>
  <c r="O8" i="1"/>
  <c r="O13" i="1"/>
  <c r="J22" i="1"/>
  <c r="K22" i="1" s="1"/>
  <c r="J23" i="1"/>
  <c r="O16" i="1"/>
  <c r="O34" i="1"/>
  <c r="O58" i="1"/>
  <c r="O53" i="1"/>
  <c r="O4" i="1"/>
  <c r="O40" i="1"/>
  <c r="O17" i="1"/>
  <c r="O35" i="1"/>
  <c r="O59" i="1"/>
  <c r="O22" i="1"/>
  <c r="O11" i="1"/>
  <c r="O29" i="1"/>
  <c r="O41" i="1"/>
  <c r="O10" i="1"/>
  <c r="O28" i="1"/>
  <c r="O46" i="1"/>
  <c r="O52" i="1"/>
  <c r="O5" i="1"/>
  <c r="O23" i="1"/>
  <c r="O47" i="1"/>
  <c r="O33" i="1"/>
  <c r="L4" i="1"/>
  <c r="O14" i="1"/>
  <c r="O32" i="1"/>
  <c r="O31" i="1"/>
  <c r="O50" i="1"/>
  <c r="O37" i="1"/>
  <c r="O3" i="1"/>
  <c r="O45" i="1"/>
  <c r="O36" i="1"/>
  <c r="O38" i="1"/>
  <c r="O44" i="1"/>
  <c r="O9" i="1"/>
  <c r="O57" i="1"/>
  <c r="O6" i="1"/>
  <c r="O42" i="1"/>
  <c r="O56" i="1"/>
  <c r="O19" i="1"/>
  <c r="O43" i="1"/>
  <c r="O27" i="1"/>
  <c r="M22" i="1"/>
  <c r="O39" i="1"/>
  <c r="O30" i="1"/>
  <c r="O15" i="1"/>
  <c r="O2" i="1"/>
  <c r="O12" i="1"/>
  <c r="O48" i="1"/>
  <c r="O61" i="1"/>
  <c r="O7" i="1"/>
  <c r="O49" i="1"/>
  <c r="O51" i="1"/>
  <c r="O62" i="1" l="1"/>
  <c r="K9" i="1" s="1"/>
  <c r="K23" i="1"/>
  <c r="N23" i="1"/>
  <c r="M23" i="1"/>
  <c r="N2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2"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3" i="1"/>
  <c r="C2" i="1"/>
  <c r="L9" i="1" l="1"/>
  <c r="M9" i="1" s="1"/>
  <c r="N9" i="1" s="1"/>
  <c r="K11" i="1"/>
  <c r="J15" i="1" s="1"/>
  <c r="J16" i="1" s="1"/>
  <c r="F2" i="1"/>
</calcChain>
</file>

<file path=xl/sharedStrings.xml><?xml version="1.0" encoding="utf-8"?>
<sst xmlns="http://schemas.openxmlformats.org/spreadsheetml/2006/main" count="48" uniqueCount="46">
  <si>
    <t>Стандартная ошибка</t>
  </si>
  <si>
    <t>Сумма=</t>
  </si>
  <si>
    <t>t</t>
  </si>
  <si>
    <t>Y</t>
  </si>
  <si>
    <t>t^2</t>
  </si>
  <si>
    <t>a=</t>
  </si>
  <si>
    <t>b=</t>
  </si>
  <si>
    <t>F(Y)</t>
  </si>
  <si>
    <t xml:space="preserve">Сумма F(Y)= </t>
  </si>
  <si>
    <t>Предсказываем Y</t>
  </si>
  <si>
    <t>Остатки</t>
  </si>
  <si>
    <t>Дисперсии</t>
  </si>
  <si>
    <t>Значение дисперсий</t>
  </si>
  <si>
    <t>Средние значения</t>
  </si>
  <si>
    <t>Значения средних значений</t>
  </si>
  <si>
    <t>Дисперсионный анализ</t>
  </si>
  <si>
    <t>df</t>
  </si>
  <si>
    <t>SS</t>
  </si>
  <si>
    <t>MS</t>
  </si>
  <si>
    <t>F</t>
  </si>
  <si>
    <t>Значимость F</t>
  </si>
  <si>
    <t>Регрессия</t>
  </si>
  <si>
    <t>Остаток</t>
  </si>
  <si>
    <t>Итого</t>
  </si>
  <si>
    <t>Для SS1</t>
  </si>
  <si>
    <t>Для SS2</t>
  </si>
  <si>
    <t>Множественный R</t>
  </si>
  <si>
    <t>R-квадрат</t>
  </si>
  <si>
    <t>Нормированный R-квадрат</t>
  </si>
  <si>
    <t>Наблюдения</t>
  </si>
  <si>
    <t>Регрессионная статистика</t>
  </si>
  <si>
    <t>Таблица 3</t>
  </si>
  <si>
    <t>Коэффициенты</t>
  </si>
  <si>
    <t>t-статистика</t>
  </si>
  <si>
    <t>P значение</t>
  </si>
  <si>
    <t>Нижние 95%</t>
  </si>
  <si>
    <t>Верхние 95%</t>
  </si>
  <si>
    <t>Для tср</t>
  </si>
  <si>
    <t>tтаб а=</t>
  </si>
  <si>
    <t>tтаб б=</t>
  </si>
  <si>
    <t>Наблюдение</t>
  </si>
  <si>
    <t>Предсказанное Y</t>
  </si>
  <si>
    <t>Пояснение</t>
  </si>
  <si>
    <t>1.Коэффициент корреляции - это числовая мера, которая измеряет степень линейной зависимости между двумя переменными. Когда значения одной переменной изменяются, коэффициент корреляции позволяет оценить, насколько и в каком направлении изменяются значения другой переменной. Он обозначается буквой rr и может принимать значения от -1 до 1: 2. Метод наименьших квадратов (МНК) - это математический метод, который используется для оценки параметров модели, минимизируя сумму квадратов разностей между фактическими и предсказанными значениями (остатками). 3. F-распределение — это вероятностное распределение, которое часто используется в статистике для тестирования гипотез о равенстве дисперсий двух выборок или для сравнения дисперсий внутри нескольких групп. F-распределение параметризовано двумя степенями свободы: степени свободы для числителя (междугрупповая дисперсия) и степени свободы для знаменателя (внутригрупповая дисперсия). F-распределение широко используется в анализе дисперсии (ANOVA) и в регрессионном анализе для оценки значимости регрессионных коэффициентов.
Если X1X1​ и X2X2​ — случайные величины, распределенные по хи-квадрат с df1df1​ и df2df2​ степенями свободы соответственно, то случайная величина FF определяется как:
F=X1df1X2df2F=df2​X2​​df1​X1​​​
(t-распределение):
t-распределение (распределение Стьюдента) — это семейство вероятностных распределений, используемых в статистике для оценки средних значений в случае малых выборок, когда данные не являются нормально распределенными. t-распределение параметризовано степенями свободы. Чем меньше степеней свободы, тем «тяжелее» хвосты у распределения, и чем ближе к нормальному распределению при большом количестве степеней свободы.
t-распределение используется, например, при проведении t-тестов, которые позволяют оценить, есть ли статистически значимые различия между средними значениями двух групп.
4. Гетероскедастичность:
Гетероскедастичность относится к ситуации, когда изменчивость (дисперсия) случайных ошибок в модели не остается постоянной по всем значениям независимой переменной. То есть, дисперсия случайных ошибок может изменяться в зависимости от уровня значений предиктора. Гетероскедастичность может влиять на точность и эффективность оценок параметров модели.
Визуально гетероскедастичность может проявляться в виде распределения ошибок с увеличивающейся или уменьшающейся изменчивостью вдоль диапазона значений независимой переменной.
Автокорреляция:
Автокорреляция означает наличие корреляции между последовательными наблюдениями во времени или между значениями некоторой переменной и её лагами (предыдущими значениями). В контексте временных рядов это может означать, что значения переменной зависят от предыдущих значений.
Автокорреляция может быть положительной (если значения в какой-то момент времени связаны с более ранними положительными значениями) или отрицательной (если значения в какой-то момент времени связаны с более ранними отрицательными значениями).
В контексте регрессионного анализа, автокорреляция в остатках может привести к несостоятельности оценок коэффициентов и неверным выводам о статистической значимости этих коэффициентов.
Обе эти явления могут быть проблемами при статистическом анализе, и, если они присутствуют, необходимо принимать соответствующие меры, такие как использование поправок, изменение спецификации модели или применение других методов обработки данных.</t>
  </si>
  <si>
    <t>Гомоскедастичность (или гомоскедастичность) — это свойство случайных ошибок в регрессионной модели, при котором дисперсия ошибок остается постоянной по всем уровням значений независимой переменной. То есть, гомоскедастичность подразумевает однородность дисперсии случайных ошибок.
В контексте регрессионного анализа гомоскедастичность является одним из ключевых предположений. Если ошибки гомоскедастичны, то оценки параметров модели (коэффициенты регрессии) являются эффективными и состоятельными. Это также позволяет корректно оценивать доверительные интервалы и проводить тесты гипотез относительно этих параметров.
Визуально гомоскедастичность можно проверить, построив график остатков от предсказанных значений. Если график показывает равномерную изменчивость остатков вдоль значений предсказаний, то говорят о гомоскедастичности. Если, наоборот, изменчивость остатков меняется в зависимости от уровня предсказанных значений, это может свидетельствовать о наличии гетероскедастичности.</t>
  </si>
  <si>
    <t>Таблица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</si>
</sst>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charset val="204"/>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14">
    <xf numFmtId="0" fontId="0" fillId="0" borderId="0" xfId="0"/>
    <xf numFmtId="0" fontId="0" fillId="0" borderId="1" xfId="0" applyBorder="1"/>
    <xf numFmtId="0" fontId="0" fillId="2" borderId="1" xfId="0" applyFill="1" applyBorder="1"/>
    <xf numFmtId="0" fontId="0" fillId="0" borderId="0" xfId="0" applyFill="1" applyBorder="1"/>
    <xf numFmtId="0" fontId="0" fillId="0" borderId="0" xfId="0" applyBorder="1"/>
    <xf numFmtId="0" fontId="0" fillId="0" borderId="0" xfId="0" applyAlignment="1">
      <alignment horizontal="center"/>
    </xf>
    <xf numFmtId="0" fontId="1" fillId="0" borderId="2" xfId="0" applyFont="1" applyBorder="1" applyAlignment="1">
      <alignment horizontal="center"/>
    </xf>
    <xf numFmtId="0" fontId="0" fillId="0" borderId="0" xfId="0" applyFill="1"/>
    <xf numFmtId="0" fontId="0" fillId="0" borderId="4"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0" borderId="0" xfId="0" applyAlignment="1">
      <alignment horizontal="left" vertical="top" wrapText="1"/>
    </xf>
    <xf numFmtId="0" fontId="0" fillId="0" borderId="0" xfId="0" applyAlignment="1">
      <alignment vertical="top" wrapText="1"/>
    </xf>
    <xf numFmtId="0" fontId="0" fillId="0" borderId="6" xfId="0"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8</xdr:col>
      <xdr:colOff>85725</xdr:colOff>
      <xdr:row>0</xdr:row>
      <xdr:rowOff>161925</xdr:rowOff>
    </xdr:from>
    <xdr:to>
      <xdr:col>8</xdr:col>
      <xdr:colOff>333375</xdr:colOff>
      <xdr:row>2</xdr:row>
      <xdr:rowOff>57150</xdr:rowOff>
    </xdr:to>
    <xdr:pic>
      <xdr:nvPicPr>
        <xdr:cNvPr id="5" name="Рисунок 4">
          <a:extLst>
            <a:ext uri="{FF2B5EF4-FFF2-40B4-BE49-F238E27FC236}">
              <a16:creationId xmlns:a16="http://schemas.microsoft.com/office/drawing/2014/main" id="{91CBE0D6-71D8-4E53-B53B-2F31B1D115CD}"/>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0" y="161925"/>
          <a:ext cx="247650"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333375</xdr:colOff>
      <xdr:row>1</xdr:row>
      <xdr:rowOff>152400</xdr:rowOff>
    </xdr:from>
    <xdr:to>
      <xdr:col>8</xdr:col>
      <xdr:colOff>533400</xdr:colOff>
      <xdr:row>3</xdr:row>
      <xdr:rowOff>38100</xdr:rowOff>
    </xdr:to>
    <xdr:pic>
      <xdr:nvPicPr>
        <xdr:cNvPr id="7" name="Рисунок 6">
          <a:extLst>
            <a:ext uri="{FF2B5EF4-FFF2-40B4-BE49-F238E27FC236}">
              <a16:creationId xmlns:a16="http://schemas.microsoft.com/office/drawing/2014/main" id="{BAF4E3A0-BD6C-4EC6-B2EE-DB0B39ECC6BF}"/>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962650" y="342900"/>
          <a:ext cx="200025"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514350</xdr:colOff>
      <xdr:row>2</xdr:row>
      <xdr:rowOff>171450</xdr:rowOff>
    </xdr:from>
    <xdr:to>
      <xdr:col>8</xdr:col>
      <xdr:colOff>714375</xdr:colOff>
      <xdr:row>4</xdr:row>
      <xdr:rowOff>28575</xdr:rowOff>
    </xdr:to>
    <xdr:pic>
      <xdr:nvPicPr>
        <xdr:cNvPr id="8" name="Рисунок 7">
          <a:extLst>
            <a:ext uri="{FF2B5EF4-FFF2-40B4-BE49-F238E27FC236}">
              <a16:creationId xmlns:a16="http://schemas.microsoft.com/office/drawing/2014/main" id="{737C760C-9D9B-45D2-96EF-36F126ED499F}"/>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143625" y="552450"/>
          <a:ext cx="2000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428625</xdr:colOff>
      <xdr:row>0</xdr:row>
      <xdr:rowOff>161925</xdr:rowOff>
    </xdr:from>
    <xdr:to>
      <xdr:col>10</xdr:col>
      <xdr:colOff>533400</xdr:colOff>
      <xdr:row>2</xdr:row>
      <xdr:rowOff>19050</xdr:rowOff>
    </xdr:to>
    <xdr:pic>
      <xdr:nvPicPr>
        <xdr:cNvPr id="10" name="Рисунок 9">
          <a:extLst>
            <a:ext uri="{FF2B5EF4-FFF2-40B4-BE49-F238E27FC236}">
              <a16:creationId xmlns:a16="http://schemas.microsoft.com/office/drawing/2014/main" id="{576BE59E-EB5A-422E-8F93-9B962ED6E866}"/>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191500" y="161925"/>
          <a:ext cx="10477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476250</xdr:colOff>
      <xdr:row>2</xdr:row>
      <xdr:rowOff>0</xdr:rowOff>
    </xdr:from>
    <xdr:to>
      <xdr:col>10</xdr:col>
      <xdr:colOff>552450</xdr:colOff>
      <xdr:row>3</xdr:row>
      <xdr:rowOff>47625</xdr:rowOff>
    </xdr:to>
    <xdr:pic>
      <xdr:nvPicPr>
        <xdr:cNvPr id="11" name="Рисунок 10">
          <a:extLst>
            <a:ext uri="{FF2B5EF4-FFF2-40B4-BE49-F238E27FC236}">
              <a16:creationId xmlns:a16="http://schemas.microsoft.com/office/drawing/2014/main" id="{2DFECAFE-4AD2-4A00-B5DE-0340B9557421}"/>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239125" y="381000"/>
          <a:ext cx="76200"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457200</xdr:colOff>
      <xdr:row>3</xdr:row>
      <xdr:rowOff>9525</xdr:rowOff>
    </xdr:from>
    <xdr:to>
      <xdr:col>10</xdr:col>
      <xdr:colOff>590550</xdr:colOff>
      <xdr:row>4</xdr:row>
      <xdr:rowOff>57150</xdr:rowOff>
    </xdr:to>
    <xdr:pic>
      <xdr:nvPicPr>
        <xdr:cNvPr id="12" name="Рисунок 11">
          <a:extLst>
            <a:ext uri="{FF2B5EF4-FFF2-40B4-BE49-F238E27FC236}">
              <a16:creationId xmlns:a16="http://schemas.microsoft.com/office/drawing/2014/main" id="{75394428-D4B9-4F60-952A-B4FE2A5B55FC}"/>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220075" y="581025"/>
          <a:ext cx="133350"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00"/>
  <sheetViews>
    <sheetView tabSelected="1" topLeftCell="A166" workbookViewId="0">
      <selection activeCell="D181" sqref="D181"/>
    </sheetView>
  </sheetViews>
  <sheetFormatPr defaultRowHeight="15" x14ac:dyDescent="0.25"/>
  <cols>
    <col min="1" max="1" width="12.85546875" bestFit="1" customWidth="1"/>
    <col min="2" max="2" width="16.5703125" bestFit="1" customWidth="1"/>
    <col min="3" max="3" width="12" style="4" bestFit="1" customWidth="1"/>
    <col min="4" max="4" width="12" bestFit="1" customWidth="1"/>
    <col min="5" max="5" width="12.28515625" bestFit="1" customWidth="1"/>
    <col min="6" max="6" width="12" bestFit="1" customWidth="1"/>
    <col min="7" max="7" width="17" bestFit="1" customWidth="1"/>
    <col min="8" max="8" width="12.7109375" bestFit="1" customWidth="1"/>
    <col min="9" max="9" width="26.28515625" bestFit="1" customWidth="1"/>
    <col min="10" max="10" width="20.140625" bestFit="1" customWidth="1"/>
    <col min="11" max="11" width="18.140625" bestFit="1" customWidth="1"/>
    <col min="12" max="12" width="27.140625" bestFit="1" customWidth="1"/>
    <col min="13" max="13" width="12.7109375" bestFit="1" customWidth="1"/>
    <col min="14" max="14" width="14.7109375" bestFit="1" customWidth="1"/>
    <col min="15" max="16" width="12" bestFit="1" customWidth="1"/>
    <col min="17" max="17" width="7.7109375" bestFit="1" customWidth="1"/>
  </cols>
  <sheetData>
    <row r="1" spans="1:17" x14ac:dyDescent="0.25">
      <c r="A1" s="2" t="s">
        <v>2</v>
      </c>
      <c r="B1" s="2" t="s">
        <v>3</v>
      </c>
      <c r="C1" s="3" t="s">
        <v>4</v>
      </c>
      <c r="D1" t="s">
        <v>7</v>
      </c>
      <c r="G1" t="s">
        <v>9</v>
      </c>
      <c r="H1" t="s">
        <v>10</v>
      </c>
      <c r="I1" t="s">
        <v>11</v>
      </c>
      <c r="J1" t="s">
        <v>12</v>
      </c>
      <c r="K1" t="s">
        <v>13</v>
      </c>
      <c r="L1" t="s">
        <v>14</v>
      </c>
      <c r="O1" t="s">
        <v>24</v>
      </c>
      <c r="P1" t="s">
        <v>25</v>
      </c>
      <c r="Q1" t="s">
        <v>37</v>
      </c>
    </row>
    <row r="2" spans="1:17" x14ac:dyDescent="0.25">
      <c r="A2" s="1">
        <v>1</v>
      </c>
      <c r="B2" s="1">
        <v>205.66</v>
      </c>
      <c r="C2" s="4">
        <f>A2^2</f>
        <v>1</v>
      </c>
      <c r="D2">
        <f>(B2-$F$3-$F$4*A2)^2</f>
        <v>153.43370771263071</v>
      </c>
      <c r="E2" s="4" t="s">
        <v>8</v>
      </c>
      <c r="F2">
        <f>SUM(D2:D61)</f>
        <v>1970.9859667324267</v>
      </c>
      <c r="G2">
        <f>$F$3+$F$4*A2</f>
        <v>218.04683606546203</v>
      </c>
      <c r="H2">
        <f>B2-G2</f>
        <v>-12.386836065462035</v>
      </c>
      <c r="J2">
        <f>VARPA(G2:G61)</f>
        <v>136.83026597288327</v>
      </c>
      <c r="L2">
        <f>AVERAGE(G2:G61)</f>
        <v>237.97250000001623</v>
      </c>
      <c r="O2">
        <f>(G2-$L$2)^2</f>
        <v>397.03208323279375</v>
      </c>
      <c r="P2">
        <f>(G2-B2)^2</f>
        <v>153.43370771263099</v>
      </c>
      <c r="Q2">
        <f>A2^2</f>
        <v>1</v>
      </c>
    </row>
    <row r="3" spans="1:17" x14ac:dyDescent="0.25">
      <c r="A3" s="1">
        <v>2</v>
      </c>
      <c r="B3" s="1">
        <v>218.51</v>
      </c>
      <c r="C3" s="4">
        <f>A3^2</f>
        <v>4</v>
      </c>
      <c r="D3">
        <f t="shared" ref="D3:D61" si="0">(B3-$F$3-$F$4*A3)^2</f>
        <v>4.506377511901518E-2</v>
      </c>
      <c r="E3" t="s">
        <v>5</v>
      </c>
      <c r="F3">
        <v>217.37138983039239</v>
      </c>
      <c r="G3">
        <f t="shared" ref="G3:G61" si="1">$F$3+$F$4*A3</f>
        <v>218.72228230053165</v>
      </c>
      <c r="H3">
        <f>G3-B3</f>
        <v>0.21228230053165476</v>
      </c>
      <c r="J3">
        <f>VARPA(A2:A61)</f>
        <v>299.91666666666669</v>
      </c>
      <c r="L3">
        <f>AVERAGE(A2:A61)</f>
        <v>30.5</v>
      </c>
      <c r="O3">
        <f t="shared" ref="O3:O61" si="2">(G3-$L$2)^2</f>
        <v>370.57088147754939</v>
      </c>
      <c r="P3">
        <f t="shared" ref="P3:P61" si="3">(G3-B3)^2</f>
        <v>4.5063775119011787E-2</v>
      </c>
      <c r="Q3">
        <f t="shared" ref="Q3:Q61" si="4">A3^2</f>
        <v>4</v>
      </c>
    </row>
    <row r="4" spans="1:17" x14ac:dyDescent="0.25">
      <c r="A4" s="1">
        <v>3</v>
      </c>
      <c r="B4" s="1">
        <v>219.96</v>
      </c>
      <c r="C4" s="4">
        <f t="shared" ref="C4:C61" si="5">A4^2</f>
        <v>9</v>
      </c>
      <c r="D4">
        <f t="shared" si="0"/>
        <v>0.31614919967708294</v>
      </c>
      <c r="E4" t="s">
        <v>6</v>
      </c>
      <c r="F4">
        <v>0.67544623506963264</v>
      </c>
      <c r="G4">
        <f t="shared" si="1"/>
        <v>219.39772853560129</v>
      </c>
      <c r="H4">
        <f t="shared" ref="H4:H61" si="6">B4-G4</f>
        <v>0.56227146439871944</v>
      </c>
      <c r="J4">
        <f>VARPA(H2:H61)</f>
        <v>32.849716041346092</v>
      </c>
      <c r="L4">
        <f>AVERAGE(H2:H61)</f>
        <v>7.0760766682061178E-3</v>
      </c>
      <c r="O4">
        <f t="shared" si="2"/>
        <v>345.02213495524342</v>
      </c>
      <c r="P4">
        <f t="shared" si="3"/>
        <v>0.31614919967708044</v>
      </c>
      <c r="Q4">
        <f t="shared" si="4"/>
        <v>9</v>
      </c>
    </row>
    <row r="5" spans="1:17" x14ac:dyDescent="0.25">
      <c r="A5" s="1">
        <v>4</v>
      </c>
      <c r="B5" s="1">
        <v>219.96</v>
      </c>
      <c r="C5" s="4">
        <f t="shared" si="5"/>
        <v>16</v>
      </c>
      <c r="D5">
        <f t="shared" si="0"/>
        <v>1.2808528716413291E-2</v>
      </c>
      <c r="G5">
        <f t="shared" si="1"/>
        <v>220.07317477067093</v>
      </c>
      <c r="H5">
        <f t="shared" si="6"/>
        <v>-0.11317477067092341</v>
      </c>
      <c r="O5">
        <f t="shared" si="2"/>
        <v>320.38584366587696</v>
      </c>
      <c r="P5">
        <f t="shared" si="3"/>
        <v>1.2808528716416105E-2</v>
      </c>
      <c r="Q5">
        <f t="shared" si="4"/>
        <v>16</v>
      </c>
    </row>
    <row r="6" spans="1:17" ht="15.75" thickBot="1" x14ac:dyDescent="0.3">
      <c r="A6" s="1">
        <v>5</v>
      </c>
      <c r="B6" s="1">
        <v>219.96</v>
      </c>
      <c r="C6" s="4">
        <f t="shared" si="5"/>
        <v>25</v>
      </c>
      <c r="D6">
        <f t="shared" si="0"/>
        <v>0.62192309069522655</v>
      </c>
      <c r="G6">
        <f t="shared" si="1"/>
        <v>220.74862100574055</v>
      </c>
      <c r="H6">
        <f t="shared" si="6"/>
        <v>-0.78862100574053784</v>
      </c>
      <c r="O6">
        <f t="shared" si="2"/>
        <v>296.662007609451</v>
      </c>
      <c r="P6">
        <f t="shared" si="3"/>
        <v>0.62192309069521745</v>
      </c>
      <c r="Q6">
        <f t="shared" si="4"/>
        <v>25</v>
      </c>
    </row>
    <row r="7" spans="1:17" ht="15.75" thickBot="1" x14ac:dyDescent="0.3">
      <c r="A7" s="1">
        <v>6</v>
      </c>
      <c r="B7" s="1">
        <v>219.27</v>
      </c>
      <c r="C7" s="4">
        <f t="shared" si="5"/>
        <v>36</v>
      </c>
      <c r="D7">
        <f t="shared" si="0"/>
        <v>4.6400056779315557</v>
      </c>
      <c r="G7">
        <f t="shared" si="1"/>
        <v>221.42406724081019</v>
      </c>
      <c r="H7">
        <f t="shared" si="6"/>
        <v>-2.1540672408101784</v>
      </c>
      <c r="I7" s="8" t="s">
        <v>15</v>
      </c>
      <c r="J7" s="9"/>
      <c r="K7" s="9"/>
      <c r="L7" s="9"/>
      <c r="M7" s="9"/>
      <c r="N7" s="10"/>
      <c r="O7">
        <f t="shared" si="2"/>
        <v>273.85062678596353</v>
      </c>
      <c r="P7">
        <f t="shared" si="3"/>
        <v>4.6400056779315753</v>
      </c>
      <c r="Q7">
        <f t="shared" si="4"/>
        <v>36</v>
      </c>
    </row>
    <row r="8" spans="1:17" x14ac:dyDescent="0.25">
      <c r="A8" s="1">
        <v>7</v>
      </c>
      <c r="B8" s="1">
        <v>222.18</v>
      </c>
      <c r="C8" s="4">
        <f t="shared" si="5"/>
        <v>49</v>
      </c>
      <c r="D8">
        <f t="shared" si="0"/>
        <v>6.4780805649498506E-3</v>
      </c>
      <c r="G8">
        <f t="shared" si="1"/>
        <v>222.0995134758798</v>
      </c>
      <c r="H8">
        <f t="shared" si="6"/>
        <v>8.048652412020374E-2</v>
      </c>
      <c r="I8" s="6"/>
      <c r="J8" s="6" t="s">
        <v>16</v>
      </c>
      <c r="K8" s="6" t="s">
        <v>17</v>
      </c>
      <c r="L8" s="6" t="s">
        <v>18</v>
      </c>
      <c r="M8" s="6" t="s">
        <v>19</v>
      </c>
      <c r="N8" s="6" t="s">
        <v>20</v>
      </c>
      <c r="O8">
        <f t="shared" si="2"/>
        <v>251.95170119541646</v>
      </c>
      <c r="P8">
        <f t="shared" si="3"/>
        <v>6.4780805649521387E-3</v>
      </c>
      <c r="Q8">
        <f t="shared" si="4"/>
        <v>49</v>
      </c>
    </row>
    <row r="9" spans="1:17" x14ac:dyDescent="0.25">
      <c r="A9" s="1">
        <v>8</v>
      </c>
      <c r="B9" s="1">
        <v>222.11</v>
      </c>
      <c r="C9" s="4">
        <f t="shared" si="5"/>
        <v>64</v>
      </c>
      <c r="D9">
        <f t="shared" si="0"/>
        <v>0.44217141718595726</v>
      </c>
      <c r="G9">
        <f t="shared" si="1"/>
        <v>222.77495971094945</v>
      </c>
      <c r="H9">
        <f t="shared" si="6"/>
        <v>-0.66495971094943229</v>
      </c>
      <c r="I9" t="s">
        <v>21</v>
      </c>
      <c r="J9">
        <v>1</v>
      </c>
      <c r="K9">
        <f>O62</f>
        <v>8209.8159583729957</v>
      </c>
      <c r="L9">
        <f>K9/J9</f>
        <v>8209.8159583729957</v>
      </c>
      <c r="M9">
        <f>L9/L10</f>
        <v>241.58940429953691</v>
      </c>
      <c r="N9" s="7">
        <f>FDIST(M9,J9,J10)</f>
        <v>2.4182541327899721E-22</v>
      </c>
      <c r="O9">
        <f t="shared" si="2"/>
        <v>230.96523083780798</v>
      </c>
      <c r="P9">
        <f t="shared" si="3"/>
        <v>0.44217141718595254</v>
      </c>
      <c r="Q9">
        <f t="shared" si="4"/>
        <v>64</v>
      </c>
    </row>
    <row r="10" spans="1:17" x14ac:dyDescent="0.25">
      <c r="A10" s="1">
        <v>9</v>
      </c>
      <c r="B10" s="1">
        <v>209.98</v>
      </c>
      <c r="C10" s="4">
        <f t="shared" si="5"/>
        <v>81</v>
      </c>
      <c r="D10">
        <f t="shared" si="0"/>
        <v>181.4518363505465</v>
      </c>
      <c r="G10">
        <f t="shared" si="1"/>
        <v>223.45040594601909</v>
      </c>
      <c r="H10">
        <f t="shared" si="6"/>
        <v>-13.470405946019099</v>
      </c>
      <c r="I10" t="s">
        <v>22</v>
      </c>
      <c r="J10">
        <f>60-1-1</f>
        <v>58</v>
      </c>
      <c r="K10">
        <f>P62</f>
        <v>1970.9859667324265</v>
      </c>
      <c r="L10">
        <f>K10/J10</f>
        <v>33.982516667800454</v>
      </c>
      <c r="O10">
        <f t="shared" si="2"/>
        <v>210.89121571313899</v>
      </c>
      <c r="P10">
        <f t="shared" si="3"/>
        <v>181.4518363505467</v>
      </c>
      <c r="Q10">
        <f t="shared" si="4"/>
        <v>81</v>
      </c>
    </row>
    <row r="11" spans="1:17" x14ac:dyDescent="0.25">
      <c r="A11" s="1">
        <v>10</v>
      </c>
      <c r="B11" s="1">
        <v>214.65</v>
      </c>
      <c r="C11" s="4">
        <f t="shared" si="5"/>
        <v>100</v>
      </c>
      <c r="D11">
        <f t="shared" si="0"/>
        <v>89.791774557843624</v>
      </c>
      <c r="G11">
        <f t="shared" si="1"/>
        <v>224.1258521810887</v>
      </c>
      <c r="H11">
        <f t="shared" si="6"/>
        <v>-9.4758521810886975</v>
      </c>
      <c r="I11" s="4" t="s">
        <v>23</v>
      </c>
      <c r="J11" s="4">
        <f>J9+J10</f>
        <v>59</v>
      </c>
      <c r="K11" s="4">
        <f>K9+K10</f>
        <v>10180.801925105423</v>
      </c>
      <c r="L11" s="4"/>
      <c r="M11" s="4"/>
      <c r="N11" s="4"/>
      <c r="O11">
        <f t="shared" si="2"/>
        <v>191.72965582141032</v>
      </c>
      <c r="P11">
        <f t="shared" si="3"/>
        <v>89.791774557843425</v>
      </c>
      <c r="Q11">
        <f t="shared" si="4"/>
        <v>100</v>
      </c>
    </row>
    <row r="12" spans="1:17" ht="15.75" thickBot="1" x14ac:dyDescent="0.3">
      <c r="A12" s="1">
        <v>11</v>
      </c>
      <c r="B12" s="1">
        <v>214.65</v>
      </c>
      <c r="C12" s="4">
        <f t="shared" si="5"/>
        <v>121</v>
      </c>
      <c r="D12">
        <f t="shared" si="0"/>
        <v>103.04885953389886</v>
      </c>
      <c r="G12">
        <f t="shared" si="1"/>
        <v>224.80129841615835</v>
      </c>
      <c r="H12">
        <f t="shared" si="6"/>
        <v>-10.15129841615834</v>
      </c>
      <c r="O12">
        <f t="shared" si="2"/>
        <v>173.48055116262032</v>
      </c>
      <c r="P12">
        <f t="shared" si="3"/>
        <v>103.04885953389883</v>
      </c>
      <c r="Q12">
        <f t="shared" si="4"/>
        <v>121</v>
      </c>
    </row>
    <row r="13" spans="1:17" ht="15.75" thickBot="1" x14ac:dyDescent="0.3">
      <c r="A13" s="1">
        <v>12</v>
      </c>
      <c r="B13" s="1">
        <v>214.65</v>
      </c>
      <c r="C13" s="4">
        <f t="shared" si="5"/>
        <v>144</v>
      </c>
      <c r="D13">
        <f t="shared" si="0"/>
        <v>117.21839974289355</v>
      </c>
      <c r="G13">
        <f t="shared" si="1"/>
        <v>225.47674465122799</v>
      </c>
      <c r="H13">
        <f t="shared" si="6"/>
        <v>-10.826744651227983</v>
      </c>
      <c r="I13" s="8" t="s">
        <v>30</v>
      </c>
      <c r="J13" s="9"/>
      <c r="K13" s="9"/>
      <c r="L13" s="9"/>
      <c r="M13" s="9"/>
      <c r="N13" s="10"/>
      <c r="O13">
        <f t="shared" si="2"/>
        <v>156.14390173676983</v>
      </c>
      <c r="P13">
        <f t="shared" si="3"/>
        <v>117.21839974289374</v>
      </c>
      <c r="Q13">
        <f t="shared" si="4"/>
        <v>144</v>
      </c>
    </row>
    <row r="14" spans="1:17" x14ac:dyDescent="0.25">
      <c r="A14" s="1">
        <v>13</v>
      </c>
      <c r="B14" s="1">
        <v>223.71</v>
      </c>
      <c r="C14" s="4">
        <f t="shared" si="5"/>
        <v>169</v>
      </c>
      <c r="D14">
        <f t="shared" si="0"/>
        <v>5.964296325115078</v>
      </c>
      <c r="G14">
        <f t="shared" si="1"/>
        <v>226.1521908862976</v>
      </c>
      <c r="H14">
        <f t="shared" si="6"/>
        <v>-2.4421908862975954</v>
      </c>
      <c r="I14" t="s">
        <v>26</v>
      </c>
      <c r="J14">
        <f>CORREL(B2:B61,G2:G61)</f>
        <v>0.89799871820424237</v>
      </c>
      <c r="O14">
        <f t="shared" si="2"/>
        <v>139.71970754385953</v>
      </c>
      <c r="P14">
        <f t="shared" si="3"/>
        <v>5.9642963251150345</v>
      </c>
      <c r="Q14">
        <f t="shared" si="4"/>
        <v>169</v>
      </c>
    </row>
    <row r="15" spans="1:17" x14ac:dyDescent="0.25">
      <c r="A15" s="1">
        <v>14</v>
      </c>
      <c r="B15" s="1">
        <v>237.41</v>
      </c>
      <c r="C15" s="4">
        <f t="shared" si="5"/>
        <v>196</v>
      </c>
      <c r="D15">
        <f t="shared" si="0"/>
        <v>111.98640409506443</v>
      </c>
      <c r="G15">
        <f t="shared" si="1"/>
        <v>226.82763712136725</v>
      </c>
      <c r="H15">
        <f t="shared" si="6"/>
        <v>10.58236287863275</v>
      </c>
      <c r="I15" t="s">
        <v>27</v>
      </c>
      <c r="J15">
        <f>K9/K11</f>
        <v>0.80640169789846716</v>
      </c>
      <c r="O15">
        <f t="shared" si="2"/>
        <v>124.207968583888</v>
      </c>
      <c r="P15">
        <f t="shared" si="3"/>
        <v>111.98640409506443</v>
      </c>
      <c r="Q15">
        <f t="shared" si="4"/>
        <v>196</v>
      </c>
    </row>
    <row r="16" spans="1:17" x14ac:dyDescent="0.25">
      <c r="A16" s="1">
        <v>15</v>
      </c>
      <c r="B16" s="1">
        <v>242.84</v>
      </c>
      <c r="C16" s="4">
        <f t="shared" si="5"/>
        <v>225</v>
      </c>
      <c r="D16">
        <f t="shared" si="0"/>
        <v>235.2210121316036</v>
      </c>
      <c r="G16">
        <f t="shared" si="1"/>
        <v>227.50308335643689</v>
      </c>
      <c r="H16">
        <f t="shared" si="6"/>
        <v>15.336916643563114</v>
      </c>
      <c r="I16" t="s">
        <v>28</v>
      </c>
      <c r="J16">
        <f>J15-J14*(1-J15)/(60-J14-1)</f>
        <v>0.80340952855320635</v>
      </c>
      <c r="O16">
        <f t="shared" si="2"/>
        <v>109.60868485685602</v>
      </c>
      <c r="P16">
        <f t="shared" si="3"/>
        <v>235.22101213160326</v>
      </c>
      <c r="Q16">
        <f t="shared" si="4"/>
        <v>225</v>
      </c>
    </row>
    <row r="17" spans="1:17" x14ac:dyDescent="0.25">
      <c r="A17" s="1">
        <v>16</v>
      </c>
      <c r="B17" s="1">
        <v>233.59</v>
      </c>
      <c r="C17" s="4">
        <f t="shared" si="5"/>
        <v>256</v>
      </c>
      <c r="D17">
        <f t="shared" si="0"/>
        <v>29.284011982000731</v>
      </c>
      <c r="G17">
        <f t="shared" si="1"/>
        <v>228.1785295915065</v>
      </c>
      <c r="H17">
        <f t="shared" si="6"/>
        <v>5.4114704084934999</v>
      </c>
      <c r="I17" t="s">
        <v>0</v>
      </c>
      <c r="J17">
        <f>L10^0.5</f>
        <v>5.8294525187019453</v>
      </c>
      <c r="O17">
        <f t="shared" si="2"/>
        <v>95.921856362764089</v>
      </c>
      <c r="P17">
        <f t="shared" si="3"/>
        <v>29.284011982000806</v>
      </c>
      <c r="Q17">
        <f t="shared" si="4"/>
        <v>256</v>
      </c>
    </row>
    <row r="18" spans="1:17" x14ac:dyDescent="0.25">
      <c r="A18" s="1">
        <v>17</v>
      </c>
      <c r="B18" s="1">
        <v>234.3</v>
      </c>
      <c r="C18" s="4">
        <f t="shared" si="5"/>
        <v>289</v>
      </c>
      <c r="D18">
        <f t="shared" si="0"/>
        <v>29.659179297517131</v>
      </c>
      <c r="G18">
        <f t="shared" si="1"/>
        <v>228.85397582657615</v>
      </c>
      <c r="H18">
        <f t="shared" si="6"/>
        <v>5.446024173423865</v>
      </c>
      <c r="I18" t="s">
        <v>29</v>
      </c>
      <c r="J18">
        <v>60</v>
      </c>
      <c r="O18">
        <f t="shared" si="2"/>
        <v>83.147483101611073</v>
      </c>
      <c r="P18">
        <f t="shared" si="3"/>
        <v>29.659179297517092</v>
      </c>
      <c r="Q18">
        <f t="shared" si="4"/>
        <v>289</v>
      </c>
    </row>
    <row r="19" spans="1:17" ht="15.75" thickBot="1" x14ac:dyDescent="0.3">
      <c r="A19" s="1">
        <v>18</v>
      </c>
      <c r="B19" s="1">
        <v>234.3</v>
      </c>
      <c r="C19" s="4">
        <f t="shared" si="5"/>
        <v>324</v>
      </c>
      <c r="D19">
        <f t="shared" si="0"/>
        <v>22.758413865912157</v>
      </c>
      <c r="G19">
        <f t="shared" si="1"/>
        <v>229.52942206164579</v>
      </c>
      <c r="H19">
        <f t="shared" si="6"/>
        <v>4.7705779383542222</v>
      </c>
      <c r="O19">
        <f t="shared" si="2"/>
        <v>71.285565073397578</v>
      </c>
      <c r="P19">
        <f t="shared" si="3"/>
        <v>22.758413865912022</v>
      </c>
      <c r="Q19">
        <f t="shared" si="4"/>
        <v>324</v>
      </c>
    </row>
    <row r="20" spans="1:17" ht="15.75" thickBot="1" x14ac:dyDescent="0.3">
      <c r="A20" s="1">
        <v>19</v>
      </c>
      <c r="B20" s="1">
        <v>234.3</v>
      </c>
      <c r="C20" s="4">
        <f t="shared" si="5"/>
        <v>361</v>
      </c>
      <c r="D20">
        <f t="shared" si="0"/>
        <v>16.770103667246648</v>
      </c>
      <c r="G20">
        <f t="shared" si="1"/>
        <v>230.2048682967154</v>
      </c>
      <c r="H20">
        <f t="shared" si="6"/>
        <v>4.0951317032846077</v>
      </c>
      <c r="I20" s="8" t="s">
        <v>31</v>
      </c>
      <c r="J20" s="9"/>
      <c r="K20" s="9"/>
      <c r="L20" s="9"/>
      <c r="M20" s="9"/>
      <c r="N20" s="10"/>
      <c r="O20">
        <f t="shared" si="2"/>
        <v>60.336102278124024</v>
      </c>
      <c r="P20">
        <f t="shared" si="3"/>
        <v>16.770103667246694</v>
      </c>
      <c r="Q20">
        <f t="shared" si="4"/>
        <v>361</v>
      </c>
    </row>
    <row r="21" spans="1:17" x14ac:dyDescent="0.25">
      <c r="A21" s="1">
        <v>20</v>
      </c>
      <c r="B21" s="1">
        <v>235.6</v>
      </c>
      <c r="C21" s="4">
        <f t="shared" si="5"/>
        <v>400</v>
      </c>
      <c r="D21">
        <f t="shared" si="0"/>
        <v>22.275430918879401</v>
      </c>
      <c r="G21">
        <f t="shared" si="1"/>
        <v>230.88031453178505</v>
      </c>
      <c r="H21">
        <f t="shared" si="6"/>
        <v>4.7196854682149478</v>
      </c>
      <c r="I21" t="s">
        <v>32</v>
      </c>
      <c r="J21" t="s">
        <v>0</v>
      </c>
      <c r="K21" t="s">
        <v>33</v>
      </c>
      <c r="L21" t="s">
        <v>34</v>
      </c>
      <c r="M21" t="s">
        <v>35</v>
      </c>
      <c r="N21" t="s">
        <v>36</v>
      </c>
      <c r="O21">
        <f t="shared" si="2"/>
        <v>50.299094715789508</v>
      </c>
      <c r="P21">
        <f t="shared" si="3"/>
        <v>22.275430918879351</v>
      </c>
      <c r="Q21">
        <f t="shared" si="4"/>
        <v>400</v>
      </c>
    </row>
    <row r="22" spans="1:17" x14ac:dyDescent="0.25">
      <c r="A22" s="1">
        <v>21</v>
      </c>
      <c r="B22" s="1">
        <v>241.2</v>
      </c>
      <c r="C22" s="4">
        <f t="shared" si="5"/>
        <v>441</v>
      </c>
      <c r="D22">
        <f t="shared" si="0"/>
        <v>93.011350386139341</v>
      </c>
      <c r="G22">
        <f t="shared" si="1"/>
        <v>231.55576076685466</v>
      </c>
      <c r="H22">
        <f t="shared" si="6"/>
        <v>9.6442392331453277</v>
      </c>
      <c r="I22">
        <f>F3</f>
        <v>217.37138983039239</v>
      </c>
      <c r="J22">
        <f>((J4/J10)*(1+(Q62/J3)))^0.5</f>
        <v>11.830134309510575</v>
      </c>
      <c r="K22">
        <f>I22/J22</f>
        <v>18.374380555903027</v>
      </c>
      <c r="L22">
        <f>TDIST(I22,1,2)</f>
        <v>2.9286985826749473E-3</v>
      </c>
      <c r="M22">
        <f>I22-J25*J22</f>
        <v>-2354.1613469081312</v>
      </c>
      <c r="N22">
        <f>I22+J25*J22</f>
        <v>2788.9041265689157</v>
      </c>
      <c r="O22">
        <f t="shared" si="2"/>
        <v>41.174542386394862</v>
      </c>
      <c r="P22">
        <f t="shared" si="3"/>
        <v>93.011350386139583</v>
      </c>
      <c r="Q22">
        <f t="shared" si="4"/>
        <v>441</v>
      </c>
    </row>
    <row r="23" spans="1:17" x14ac:dyDescent="0.25">
      <c r="A23" s="1">
        <v>22</v>
      </c>
      <c r="B23" s="1">
        <v>234.21</v>
      </c>
      <c r="C23" s="4">
        <f t="shared" si="5"/>
        <v>484</v>
      </c>
      <c r="D23">
        <f t="shared" si="0"/>
        <v>3.9156217292334197</v>
      </c>
      <c r="G23">
        <f t="shared" si="1"/>
        <v>232.2312070019243</v>
      </c>
      <c r="H23">
        <f t="shared" si="6"/>
        <v>1.9787929980757042</v>
      </c>
      <c r="I23">
        <f>F4</f>
        <v>0.67544623506963264</v>
      </c>
      <c r="J23">
        <f>((J4/J10)*(1/J3))^0.5</f>
        <v>4.3456176563141977E-2</v>
      </c>
      <c r="K23">
        <f>I23/J23</f>
        <v>15.54315838366974</v>
      </c>
      <c r="L23">
        <f>TDIST(I23,1,2)</f>
        <v>0.62181210114171181</v>
      </c>
      <c r="M23">
        <f>I23-J26*J23</f>
        <v>0.64609392421953715</v>
      </c>
      <c r="N23">
        <f>I23+J26*J23</f>
        <v>0.70479854591972813</v>
      </c>
      <c r="O23">
        <f t="shared" si="2"/>
        <v>32.962445289939325</v>
      </c>
      <c r="P23">
        <f t="shared" si="3"/>
        <v>3.9156217292334339</v>
      </c>
      <c r="Q23">
        <f t="shared" si="4"/>
        <v>484</v>
      </c>
    </row>
    <row r="24" spans="1:17" x14ac:dyDescent="0.25">
      <c r="A24" s="1">
        <v>23</v>
      </c>
      <c r="B24" s="1">
        <v>234.21</v>
      </c>
      <c r="C24" s="4">
        <f t="shared" si="5"/>
        <v>529</v>
      </c>
      <c r="D24">
        <f t="shared" si="0"/>
        <v>1.6987127846383967</v>
      </c>
      <c r="G24">
        <f t="shared" si="1"/>
        <v>232.90665323699395</v>
      </c>
      <c r="H24">
        <f t="shared" si="6"/>
        <v>1.3033467630060613</v>
      </c>
      <c r="O24">
        <f t="shared" si="2"/>
        <v>25.662803426423299</v>
      </c>
      <c r="P24">
        <f t="shared" si="3"/>
        <v>1.6987127846383783</v>
      </c>
      <c r="Q24">
        <f t="shared" si="4"/>
        <v>529</v>
      </c>
    </row>
    <row r="25" spans="1:17" x14ac:dyDescent="0.25">
      <c r="A25" s="1">
        <v>24</v>
      </c>
      <c r="B25" s="1">
        <v>235.45</v>
      </c>
      <c r="C25" s="4">
        <f t="shared" si="5"/>
        <v>576</v>
      </c>
      <c r="D25">
        <f t="shared" si="0"/>
        <v>3.4890523822651449</v>
      </c>
      <c r="G25">
        <f t="shared" si="1"/>
        <v>233.58209947206356</v>
      </c>
      <c r="H25">
        <f t="shared" si="6"/>
        <v>1.8679005279364276</v>
      </c>
      <c r="I25" t="s">
        <v>38</v>
      </c>
      <c r="J25">
        <f>TINV(L22,1)</f>
        <v>217.37138983039242</v>
      </c>
      <c r="O25">
        <f t="shared" si="2"/>
        <v>19.275616795847032</v>
      </c>
      <c r="P25">
        <f t="shared" si="3"/>
        <v>3.4890523822651849</v>
      </c>
      <c r="Q25">
        <f t="shared" si="4"/>
        <v>576</v>
      </c>
    </row>
    <row r="26" spans="1:17" x14ac:dyDescent="0.25">
      <c r="A26" s="1">
        <v>25</v>
      </c>
      <c r="B26" s="1">
        <v>235.45</v>
      </c>
      <c r="C26" s="4">
        <f t="shared" si="5"/>
        <v>625</v>
      </c>
      <c r="D26">
        <f t="shared" si="0"/>
        <v>1.4219472405764235</v>
      </c>
      <c r="G26">
        <f t="shared" si="1"/>
        <v>234.2575457071332</v>
      </c>
      <c r="H26">
        <f t="shared" si="6"/>
        <v>1.1924542928667847</v>
      </c>
      <c r="I26" t="s">
        <v>39</v>
      </c>
      <c r="J26">
        <f>TINV(L23,1)</f>
        <v>0.67544623506963264</v>
      </c>
      <c r="O26">
        <f t="shared" si="2"/>
        <v>13.80088539820999</v>
      </c>
      <c r="P26">
        <f t="shared" si="3"/>
        <v>1.4219472405764235</v>
      </c>
      <c r="Q26">
        <f t="shared" si="4"/>
        <v>625</v>
      </c>
    </row>
    <row r="27" spans="1:17" x14ac:dyDescent="0.25">
      <c r="A27" s="1">
        <v>26</v>
      </c>
      <c r="B27" s="1">
        <v>235.45</v>
      </c>
      <c r="C27" s="4">
        <f t="shared" si="5"/>
        <v>676</v>
      </c>
      <c r="D27">
        <f t="shared" si="0"/>
        <v>0.26729733182718379</v>
      </c>
      <c r="G27">
        <f t="shared" si="1"/>
        <v>234.93299194220285</v>
      </c>
      <c r="H27">
        <f t="shared" si="6"/>
        <v>0.51700805779714187</v>
      </c>
      <c r="O27">
        <f t="shared" si="2"/>
        <v>9.2386092335124577</v>
      </c>
      <c r="P27">
        <f t="shared" si="3"/>
        <v>0.2672973318271728</v>
      </c>
      <c r="Q27">
        <f t="shared" si="4"/>
        <v>676</v>
      </c>
    </row>
    <row r="28" spans="1:17" x14ac:dyDescent="0.25">
      <c r="A28" s="1">
        <v>27</v>
      </c>
      <c r="B28" s="1">
        <v>236.08</v>
      </c>
      <c r="C28" s="4">
        <f t="shared" si="5"/>
        <v>729</v>
      </c>
      <c r="D28">
        <f t="shared" si="0"/>
        <v>0.22237055265412384</v>
      </c>
      <c r="G28">
        <f t="shared" si="1"/>
        <v>235.60843817727246</v>
      </c>
      <c r="H28">
        <f t="shared" si="6"/>
        <v>0.47156182272755132</v>
      </c>
      <c r="O28">
        <f t="shared" si="2"/>
        <v>5.588788301754569</v>
      </c>
      <c r="P28">
        <f t="shared" si="3"/>
        <v>0.22237055265413053</v>
      </c>
      <c r="Q28">
        <f t="shared" si="4"/>
        <v>729</v>
      </c>
    </row>
    <row r="29" spans="1:17" x14ac:dyDescent="0.25">
      <c r="A29" s="1">
        <v>28</v>
      </c>
      <c r="B29" s="1">
        <v>246.72</v>
      </c>
      <c r="C29" s="4">
        <f t="shared" si="5"/>
        <v>784</v>
      </c>
      <c r="D29">
        <f t="shared" si="0"/>
        <v>108.91250855895609</v>
      </c>
      <c r="G29">
        <f t="shared" si="1"/>
        <v>236.2838844123421</v>
      </c>
      <c r="H29">
        <f t="shared" si="6"/>
        <v>10.436115587657895</v>
      </c>
      <c r="O29">
        <f t="shared" si="2"/>
        <v>2.8514226029360183</v>
      </c>
      <c r="P29">
        <f t="shared" si="3"/>
        <v>108.91250855895609</v>
      </c>
      <c r="Q29">
        <f t="shared" si="4"/>
        <v>784</v>
      </c>
    </row>
    <row r="30" spans="1:17" x14ac:dyDescent="0.25">
      <c r="A30" s="1">
        <v>29</v>
      </c>
      <c r="B30" s="1">
        <v>244.14</v>
      </c>
      <c r="C30" s="4">
        <f t="shared" si="5"/>
        <v>841</v>
      </c>
      <c r="D30">
        <f t="shared" si="0"/>
        <v>51.56201235120016</v>
      </c>
      <c r="G30">
        <f t="shared" si="1"/>
        <v>236.95933064741175</v>
      </c>
      <c r="H30">
        <f t="shared" si="6"/>
        <v>7.1806693525882395</v>
      </c>
      <c r="O30">
        <f t="shared" si="2"/>
        <v>1.0265121370569781</v>
      </c>
      <c r="P30">
        <f t="shared" si="3"/>
        <v>51.562012351200003</v>
      </c>
      <c r="Q30">
        <f t="shared" si="4"/>
        <v>841</v>
      </c>
    </row>
    <row r="31" spans="1:17" x14ac:dyDescent="0.25">
      <c r="A31" s="1">
        <v>30</v>
      </c>
      <c r="B31" s="1">
        <v>240.08</v>
      </c>
      <c r="C31" s="4">
        <f t="shared" si="5"/>
        <v>900</v>
      </c>
      <c r="D31">
        <f t="shared" si="0"/>
        <v>5.9791160944475967</v>
      </c>
      <c r="G31">
        <f t="shared" si="1"/>
        <v>237.63477688248136</v>
      </c>
      <c r="H31">
        <f t="shared" si="6"/>
        <v>2.4452231175186512</v>
      </c>
      <c r="O31">
        <f t="shared" si="2"/>
        <v>0.11405690411746761</v>
      </c>
      <c r="P31">
        <f t="shared" si="3"/>
        <v>5.9791160944476314</v>
      </c>
      <c r="Q31">
        <f t="shared" si="4"/>
        <v>900</v>
      </c>
    </row>
    <row r="32" spans="1:17" x14ac:dyDescent="0.25">
      <c r="A32" s="1">
        <v>31</v>
      </c>
      <c r="B32" s="1">
        <v>238.83</v>
      </c>
      <c r="C32" s="4">
        <f t="shared" si="5"/>
        <v>961</v>
      </c>
      <c r="D32">
        <f t="shared" si="0"/>
        <v>0.27016800752841391</v>
      </c>
      <c r="G32">
        <f t="shared" si="1"/>
        <v>238.310223117551</v>
      </c>
      <c r="H32">
        <f t="shared" si="6"/>
        <v>0.51977688244900833</v>
      </c>
      <c r="O32">
        <f t="shared" si="2"/>
        <v>0.11405690411741001</v>
      </c>
      <c r="P32">
        <f t="shared" si="3"/>
        <v>0.27016800752841019</v>
      </c>
      <c r="Q32">
        <f t="shared" si="4"/>
        <v>961</v>
      </c>
    </row>
    <row r="33" spans="1:17" x14ac:dyDescent="0.25">
      <c r="A33" s="1">
        <v>32</v>
      </c>
      <c r="B33" s="1">
        <v>238.83</v>
      </c>
      <c r="C33" s="4">
        <f t="shared" si="5"/>
        <v>1024</v>
      </c>
      <c r="D33">
        <f t="shared" si="0"/>
        <v>2.4232947345323028E-2</v>
      </c>
      <c r="G33">
        <f t="shared" si="1"/>
        <v>238.98566935262062</v>
      </c>
      <c r="H33">
        <f t="shared" si="6"/>
        <v>-0.15566935262060611</v>
      </c>
      <c r="O33">
        <f t="shared" si="2"/>
        <v>1.0265121370568053</v>
      </c>
      <c r="P33">
        <f t="shared" si="3"/>
        <v>2.4232947345318605E-2</v>
      </c>
      <c r="Q33">
        <f t="shared" si="4"/>
        <v>1024</v>
      </c>
    </row>
    <row r="34" spans="1:17" x14ac:dyDescent="0.25">
      <c r="A34" s="1">
        <v>33</v>
      </c>
      <c r="B34" s="1">
        <v>238.83</v>
      </c>
      <c r="C34" s="4">
        <f t="shared" si="5"/>
        <v>1089</v>
      </c>
      <c r="D34">
        <f t="shared" si="0"/>
        <v>0.69075312010171386</v>
      </c>
      <c r="G34">
        <f t="shared" si="1"/>
        <v>239.66111558769026</v>
      </c>
      <c r="H34">
        <f t="shared" si="6"/>
        <v>-0.83111558769024896</v>
      </c>
      <c r="O34">
        <f t="shared" si="2"/>
        <v>2.8514226029357301</v>
      </c>
      <c r="P34">
        <f t="shared" si="3"/>
        <v>0.69075312010170786</v>
      </c>
      <c r="Q34">
        <f t="shared" si="4"/>
        <v>1089</v>
      </c>
    </row>
    <row r="35" spans="1:17" x14ac:dyDescent="0.25">
      <c r="A35" s="1">
        <v>34</v>
      </c>
      <c r="B35" s="1">
        <v>235.58</v>
      </c>
      <c r="C35" s="4">
        <f t="shared" si="5"/>
        <v>1156</v>
      </c>
      <c r="D35">
        <f t="shared" si="0"/>
        <v>22.624880373736836</v>
      </c>
      <c r="G35">
        <f t="shared" si="1"/>
        <v>240.3365618227599</v>
      </c>
      <c r="H35">
        <f t="shared" si="6"/>
        <v>-4.7565618227598918</v>
      </c>
      <c r="O35">
        <f t="shared" si="2"/>
        <v>5.5887883017541657</v>
      </c>
      <c r="P35">
        <f t="shared" si="3"/>
        <v>22.624880373736904</v>
      </c>
      <c r="Q35">
        <f t="shared" si="4"/>
        <v>1156</v>
      </c>
    </row>
    <row r="36" spans="1:17" x14ac:dyDescent="0.25">
      <c r="A36" s="1">
        <v>35</v>
      </c>
      <c r="B36" s="1">
        <v>238.72</v>
      </c>
      <c r="C36" s="4">
        <f t="shared" si="5"/>
        <v>1225</v>
      </c>
      <c r="D36">
        <f t="shared" si="0"/>
        <v>5.2533009371554966</v>
      </c>
      <c r="G36">
        <f t="shared" si="1"/>
        <v>241.01200805782952</v>
      </c>
      <c r="H36">
        <f t="shared" si="6"/>
        <v>-2.2920080578295199</v>
      </c>
      <c r="O36">
        <f t="shared" si="2"/>
        <v>9.238609233511939</v>
      </c>
      <c r="P36">
        <f t="shared" si="3"/>
        <v>5.2533009371554478</v>
      </c>
      <c r="Q36">
        <f t="shared" si="4"/>
        <v>1225</v>
      </c>
    </row>
    <row r="37" spans="1:17" x14ac:dyDescent="0.25">
      <c r="A37" s="1">
        <v>36</v>
      </c>
      <c r="B37" s="1">
        <v>239.37</v>
      </c>
      <c r="C37" s="4">
        <f t="shared" si="5"/>
        <v>1296</v>
      </c>
      <c r="D37">
        <f t="shared" si="0"/>
        <v>5.3705943996767322</v>
      </c>
      <c r="G37">
        <f t="shared" si="1"/>
        <v>241.68745429289916</v>
      </c>
      <c r="H37">
        <f t="shared" si="6"/>
        <v>-2.3174542928991571</v>
      </c>
      <c r="O37">
        <f t="shared" si="2"/>
        <v>13.800885398209356</v>
      </c>
      <c r="P37">
        <f t="shared" si="3"/>
        <v>5.3705943996767322</v>
      </c>
      <c r="Q37">
        <f t="shared" si="4"/>
        <v>1296</v>
      </c>
    </row>
    <row r="38" spans="1:17" x14ac:dyDescent="0.25">
      <c r="A38" s="1">
        <v>37</v>
      </c>
      <c r="B38" s="1">
        <v>242.64</v>
      </c>
      <c r="C38" s="4">
        <f t="shared" si="5"/>
        <v>1369</v>
      </c>
      <c r="D38">
        <f t="shared" si="0"/>
        <v>7.67841173999637E-2</v>
      </c>
      <c r="G38">
        <f t="shared" si="1"/>
        <v>242.3629005279688</v>
      </c>
      <c r="H38">
        <f t="shared" si="6"/>
        <v>0.2770994720311819</v>
      </c>
      <c r="O38">
        <f t="shared" si="2"/>
        <v>19.275616795846286</v>
      </c>
      <c r="P38">
        <f t="shared" si="3"/>
        <v>7.6784117399959759E-2</v>
      </c>
      <c r="Q38">
        <f t="shared" si="4"/>
        <v>1369</v>
      </c>
    </row>
    <row r="39" spans="1:17" x14ac:dyDescent="0.25">
      <c r="A39" s="1">
        <v>38</v>
      </c>
      <c r="B39" s="1">
        <v>243.84</v>
      </c>
      <c r="C39" s="4">
        <f t="shared" si="5"/>
        <v>1444</v>
      </c>
      <c r="D39">
        <f t="shared" si="0"/>
        <v>0.6426479123309693</v>
      </c>
      <c r="G39">
        <f t="shared" si="1"/>
        <v>243.03834676303842</v>
      </c>
      <c r="H39">
        <f t="shared" si="6"/>
        <v>0.80165323696158453</v>
      </c>
      <c r="O39">
        <f t="shared" si="2"/>
        <v>25.662803426422435</v>
      </c>
      <c r="P39">
        <f t="shared" si="3"/>
        <v>0.64264791233098639</v>
      </c>
      <c r="Q39">
        <f t="shared" si="4"/>
        <v>1444</v>
      </c>
    </row>
    <row r="40" spans="1:17" x14ac:dyDescent="0.25">
      <c r="A40" s="1">
        <v>39</v>
      </c>
      <c r="B40" s="1">
        <v>243.84</v>
      </c>
      <c r="C40" s="4">
        <f t="shared" si="5"/>
        <v>1521</v>
      </c>
      <c r="D40">
        <f t="shared" si="0"/>
        <v>1.5928207326552569E-2</v>
      </c>
      <c r="G40">
        <f t="shared" si="1"/>
        <v>243.71379299810806</v>
      </c>
      <c r="H40">
        <f t="shared" si="6"/>
        <v>0.12620700189194167</v>
      </c>
      <c r="O40">
        <f t="shared" si="2"/>
        <v>32.962445289938344</v>
      </c>
      <c r="P40">
        <f t="shared" si="3"/>
        <v>1.5928207326552569E-2</v>
      </c>
      <c r="Q40">
        <f t="shared" si="4"/>
        <v>1521</v>
      </c>
    </row>
    <row r="41" spans="1:17" x14ac:dyDescent="0.25">
      <c r="A41" s="1">
        <v>40</v>
      </c>
      <c r="B41" s="1">
        <v>243.84</v>
      </c>
      <c r="C41" s="4">
        <f t="shared" si="5"/>
        <v>1600</v>
      </c>
      <c r="D41">
        <f t="shared" si="0"/>
        <v>0.30166373526161749</v>
      </c>
      <c r="G41">
        <f t="shared" si="1"/>
        <v>244.3892392331777</v>
      </c>
      <c r="H41">
        <f t="shared" si="6"/>
        <v>-0.54923923317770118</v>
      </c>
      <c r="O41">
        <f t="shared" si="2"/>
        <v>41.174542386393767</v>
      </c>
      <c r="P41">
        <f t="shared" si="3"/>
        <v>0.30166373526162921</v>
      </c>
      <c r="Q41">
        <f t="shared" si="4"/>
        <v>1600</v>
      </c>
    </row>
    <row r="42" spans="1:17" x14ac:dyDescent="0.25">
      <c r="A42" s="1">
        <v>41</v>
      </c>
      <c r="B42" s="1">
        <v>239.74</v>
      </c>
      <c r="C42" s="4">
        <f t="shared" si="5"/>
        <v>1681</v>
      </c>
      <c r="D42">
        <f t="shared" si="0"/>
        <v>28.352275335764151</v>
      </c>
      <c r="G42">
        <f t="shared" si="1"/>
        <v>245.06468546824732</v>
      </c>
      <c r="H42">
        <f t="shared" si="6"/>
        <v>-5.3246854682473099</v>
      </c>
      <c r="O42">
        <f t="shared" si="2"/>
        <v>50.2990947157883</v>
      </c>
      <c r="P42">
        <f t="shared" si="3"/>
        <v>28.352275335764073</v>
      </c>
      <c r="Q42">
        <f t="shared" si="4"/>
        <v>1681</v>
      </c>
    </row>
    <row r="43" spans="1:17" x14ac:dyDescent="0.25">
      <c r="A43" s="1">
        <v>42</v>
      </c>
      <c r="B43" s="1">
        <v>237.01</v>
      </c>
      <c r="C43" s="4">
        <f t="shared" si="5"/>
        <v>1764</v>
      </c>
      <c r="D43">
        <f t="shared" si="0"/>
        <v>76.215199557260021</v>
      </c>
      <c r="G43">
        <f t="shared" si="1"/>
        <v>245.74013170331696</v>
      </c>
      <c r="H43">
        <f t="shared" si="6"/>
        <v>-8.730131703316971</v>
      </c>
      <c r="O43">
        <f t="shared" si="2"/>
        <v>60.336102278122702</v>
      </c>
      <c r="P43">
        <f t="shared" si="3"/>
        <v>76.215199557260078</v>
      </c>
      <c r="Q43">
        <f t="shared" si="4"/>
        <v>1764</v>
      </c>
    </row>
    <row r="44" spans="1:17" x14ac:dyDescent="0.25">
      <c r="A44" s="1">
        <v>43</v>
      </c>
      <c r="B44" s="1">
        <v>239.29</v>
      </c>
      <c r="C44" s="4">
        <f t="shared" si="5"/>
        <v>1849</v>
      </c>
      <c r="D44">
        <f t="shared" si="0"/>
        <v>50.773860956021807</v>
      </c>
      <c r="G44">
        <f t="shared" si="1"/>
        <v>246.4155779383866</v>
      </c>
      <c r="H44">
        <f t="shared" si="6"/>
        <v>-7.1255779383866127</v>
      </c>
      <c r="O44">
        <f t="shared" si="2"/>
        <v>71.285565073396612</v>
      </c>
      <c r="P44">
        <f t="shared" si="3"/>
        <v>50.773860956022013</v>
      </c>
      <c r="Q44">
        <f t="shared" si="4"/>
        <v>1849</v>
      </c>
    </row>
    <row r="45" spans="1:17" x14ac:dyDescent="0.25">
      <c r="A45" s="1">
        <v>44</v>
      </c>
      <c r="B45" s="1">
        <v>251.05</v>
      </c>
      <c r="C45" s="4">
        <f t="shared" si="5"/>
        <v>1936</v>
      </c>
      <c r="D45">
        <f t="shared" si="0"/>
        <v>15.673489595158047</v>
      </c>
      <c r="G45">
        <f t="shared" si="1"/>
        <v>247.09102417345622</v>
      </c>
      <c r="H45">
        <f t="shared" si="6"/>
        <v>3.9589758265437922</v>
      </c>
      <c r="O45">
        <f t="shared" si="2"/>
        <v>83.147483101609524</v>
      </c>
      <c r="P45">
        <f t="shared" si="3"/>
        <v>15.673489595158102</v>
      </c>
      <c r="Q45">
        <f t="shared" si="4"/>
        <v>1936</v>
      </c>
    </row>
    <row r="46" spans="1:17" x14ac:dyDescent="0.25">
      <c r="A46" s="1">
        <v>45</v>
      </c>
      <c r="B46" s="1">
        <v>253.5</v>
      </c>
      <c r="C46" s="4">
        <f t="shared" si="5"/>
        <v>2025</v>
      </c>
      <c r="D46">
        <f t="shared" si="0"/>
        <v>32.873361576309634</v>
      </c>
      <c r="G46">
        <f t="shared" si="1"/>
        <v>247.76647040852586</v>
      </c>
      <c r="H46">
        <f t="shared" si="6"/>
        <v>5.733529591474138</v>
      </c>
      <c r="O46">
        <f t="shared" si="2"/>
        <v>95.921856362762412</v>
      </c>
      <c r="P46">
        <f t="shared" si="3"/>
        <v>32.873361576309598</v>
      </c>
      <c r="Q46">
        <f t="shared" si="4"/>
        <v>2025</v>
      </c>
    </row>
    <row r="47" spans="1:17" x14ac:dyDescent="0.25">
      <c r="A47" s="1">
        <v>46</v>
      </c>
      <c r="B47" s="1">
        <v>253.5</v>
      </c>
      <c r="C47" s="4">
        <f t="shared" si="5"/>
        <v>2116</v>
      </c>
      <c r="D47">
        <f t="shared" si="0"/>
        <v>25.584207240336308</v>
      </c>
      <c r="G47">
        <f t="shared" si="1"/>
        <v>248.4419166435955</v>
      </c>
      <c r="H47">
        <f t="shared" si="6"/>
        <v>5.0580833564044951</v>
      </c>
      <c r="O47">
        <f t="shared" si="2"/>
        <v>109.60868485685482</v>
      </c>
      <c r="P47">
        <f t="shared" si="3"/>
        <v>25.584207240336163</v>
      </c>
      <c r="Q47">
        <f t="shared" si="4"/>
        <v>2116</v>
      </c>
    </row>
    <row r="48" spans="1:17" x14ac:dyDescent="0.25">
      <c r="A48" s="1">
        <v>47</v>
      </c>
      <c r="B48" s="1">
        <v>253.5</v>
      </c>
      <c r="C48" s="4">
        <f t="shared" si="5"/>
        <v>2209</v>
      </c>
      <c r="D48">
        <f t="shared" si="0"/>
        <v>19.207508137302458</v>
      </c>
      <c r="G48">
        <f t="shared" si="1"/>
        <v>249.11736287866512</v>
      </c>
      <c r="H48">
        <f t="shared" si="6"/>
        <v>4.3826371213348807</v>
      </c>
      <c r="O48">
        <f t="shared" si="2"/>
        <v>124.20796858388611</v>
      </c>
      <c r="P48">
        <f t="shared" si="3"/>
        <v>19.20750813730249</v>
      </c>
      <c r="Q48">
        <f t="shared" si="4"/>
        <v>2209</v>
      </c>
    </row>
    <row r="49" spans="1:17" x14ac:dyDescent="0.25">
      <c r="A49" s="1">
        <v>48</v>
      </c>
      <c r="B49" s="1">
        <v>252.08</v>
      </c>
      <c r="C49" s="4">
        <f t="shared" si="5"/>
        <v>2304</v>
      </c>
      <c r="D49">
        <f t="shared" si="0"/>
        <v>5.2312421502148538</v>
      </c>
      <c r="G49">
        <f t="shared" si="1"/>
        <v>249.79280911373476</v>
      </c>
      <c r="H49">
        <f t="shared" si="6"/>
        <v>2.2871908862652504</v>
      </c>
      <c r="O49">
        <f t="shared" si="2"/>
        <v>139.71970754385751</v>
      </c>
      <c r="P49">
        <f t="shared" si="3"/>
        <v>5.231242150214821</v>
      </c>
      <c r="Q49">
        <f t="shared" si="4"/>
        <v>2304</v>
      </c>
    </row>
    <row r="50" spans="1:17" x14ac:dyDescent="0.25">
      <c r="A50" s="1">
        <v>49</v>
      </c>
      <c r="B50" s="1">
        <v>257.22000000000003</v>
      </c>
      <c r="C50" s="4">
        <f t="shared" si="5"/>
        <v>2401</v>
      </c>
      <c r="D50">
        <f t="shared" si="0"/>
        <v>45.586055834948887</v>
      </c>
      <c r="G50">
        <f t="shared" si="1"/>
        <v>250.46825534880441</v>
      </c>
      <c r="H50">
        <f t="shared" si="6"/>
        <v>6.7517446511956223</v>
      </c>
      <c r="O50">
        <f t="shared" si="2"/>
        <v>156.14390173676841</v>
      </c>
      <c r="P50">
        <f t="shared" si="3"/>
        <v>45.586055834948695</v>
      </c>
      <c r="Q50">
        <f t="shared" si="4"/>
        <v>2401</v>
      </c>
    </row>
    <row r="51" spans="1:17" x14ac:dyDescent="0.25">
      <c r="A51" s="1">
        <v>50</v>
      </c>
      <c r="B51" s="1">
        <v>247.14</v>
      </c>
      <c r="C51" s="4">
        <f t="shared" si="5"/>
        <v>2500</v>
      </c>
      <c r="D51">
        <f t="shared" si="0"/>
        <v>16.029626372715441</v>
      </c>
      <c r="G51">
        <f t="shared" si="1"/>
        <v>251.14370158387402</v>
      </c>
      <c r="H51">
        <f t="shared" si="6"/>
        <v>-4.0037015838740331</v>
      </c>
      <c r="O51">
        <f t="shared" si="2"/>
        <v>173.48055116261807</v>
      </c>
      <c r="P51">
        <f t="shared" si="3"/>
        <v>16.029626372715441</v>
      </c>
      <c r="Q51">
        <f t="shared" si="4"/>
        <v>2500</v>
      </c>
    </row>
    <row r="52" spans="1:17" x14ac:dyDescent="0.25">
      <c r="A52" s="1">
        <v>51</v>
      </c>
      <c r="B52" s="1">
        <v>254.5</v>
      </c>
      <c r="C52" s="4">
        <f t="shared" si="5"/>
        <v>2601</v>
      </c>
      <c r="D52">
        <f t="shared" si="0"/>
        <v>7.1869684166745609</v>
      </c>
      <c r="G52">
        <f t="shared" si="1"/>
        <v>251.81914781894366</v>
      </c>
      <c r="H52">
        <f t="shared" si="6"/>
        <v>2.6808521810563377</v>
      </c>
      <c r="O52">
        <f t="shared" si="2"/>
        <v>191.72965582140796</v>
      </c>
      <c r="P52">
        <f t="shared" si="3"/>
        <v>7.1869684166745227</v>
      </c>
      <c r="Q52">
        <f t="shared" si="4"/>
        <v>2601</v>
      </c>
    </row>
    <row r="53" spans="1:17" x14ac:dyDescent="0.25">
      <c r="A53" s="1">
        <v>52</v>
      </c>
      <c r="B53" s="1">
        <v>252.54</v>
      </c>
      <c r="C53" s="4">
        <f t="shared" si="5"/>
        <v>2704</v>
      </c>
      <c r="D53">
        <f t="shared" si="0"/>
        <v>2.0616999309478641E-3</v>
      </c>
      <c r="G53">
        <f t="shared" si="1"/>
        <v>252.49459405401328</v>
      </c>
      <c r="H53">
        <f t="shared" si="6"/>
        <v>4.5405945986715324E-2</v>
      </c>
      <c r="O53">
        <f t="shared" si="2"/>
        <v>210.89121571313652</v>
      </c>
      <c r="P53">
        <f t="shared" si="3"/>
        <v>2.0616999309485094E-3</v>
      </c>
      <c r="Q53">
        <f t="shared" si="4"/>
        <v>2704</v>
      </c>
    </row>
    <row r="54" spans="1:17" x14ac:dyDescent="0.25">
      <c r="A54" s="1">
        <v>53</v>
      </c>
      <c r="B54" s="1">
        <v>252.54</v>
      </c>
      <c r="C54" s="4">
        <f t="shared" si="5"/>
        <v>2809</v>
      </c>
      <c r="D54">
        <f t="shared" si="0"/>
        <v>0.3969507658676989</v>
      </c>
      <c r="G54">
        <f t="shared" si="1"/>
        <v>253.17004028908292</v>
      </c>
      <c r="H54">
        <f t="shared" si="6"/>
        <v>-0.63004028908292753</v>
      </c>
      <c r="O54">
        <f t="shared" si="2"/>
        <v>230.96523083780536</v>
      </c>
      <c r="P54">
        <f t="shared" si="3"/>
        <v>0.3969507658676989</v>
      </c>
      <c r="Q54">
        <f t="shared" si="4"/>
        <v>2809</v>
      </c>
    </row>
    <row r="55" spans="1:17" x14ac:dyDescent="0.25">
      <c r="A55" s="1">
        <v>54</v>
      </c>
      <c r="B55" s="1">
        <v>252.54</v>
      </c>
      <c r="C55" s="4">
        <f t="shared" si="5"/>
        <v>2916</v>
      </c>
      <c r="D55">
        <f t="shared" si="0"/>
        <v>1.7042950647439226</v>
      </c>
      <c r="G55">
        <f t="shared" si="1"/>
        <v>253.84548652415253</v>
      </c>
      <c r="H55">
        <f t="shared" si="6"/>
        <v>-1.305486524152542</v>
      </c>
      <c r="O55">
        <f t="shared" si="2"/>
        <v>251.95170119541285</v>
      </c>
      <c r="P55">
        <f t="shared" si="3"/>
        <v>1.7042950647438855</v>
      </c>
      <c r="Q55">
        <f t="shared" si="4"/>
        <v>2916</v>
      </c>
    </row>
    <row r="56" spans="1:17" x14ac:dyDescent="0.25">
      <c r="A56" s="1">
        <v>55</v>
      </c>
      <c r="B56" s="1">
        <v>252.54</v>
      </c>
      <c r="C56" s="4">
        <f t="shared" si="5"/>
        <v>3025</v>
      </c>
      <c r="D56">
        <f t="shared" si="0"/>
        <v>3.9240945965596468</v>
      </c>
      <c r="G56">
        <f t="shared" si="1"/>
        <v>254.52093275922218</v>
      </c>
      <c r="H56">
        <f t="shared" si="6"/>
        <v>-1.9809327592221848</v>
      </c>
      <c r="O56">
        <f t="shared" si="2"/>
        <v>273.85062678596069</v>
      </c>
      <c r="P56">
        <f t="shared" si="3"/>
        <v>3.9240945965596183</v>
      </c>
      <c r="Q56">
        <f t="shared" si="4"/>
        <v>3025</v>
      </c>
    </row>
    <row r="57" spans="1:17" x14ac:dyDescent="0.25">
      <c r="A57" s="1">
        <v>56</v>
      </c>
      <c r="B57" s="1">
        <v>253.18</v>
      </c>
      <c r="C57" s="4">
        <f t="shared" si="5"/>
        <v>3136</v>
      </c>
      <c r="D57">
        <f t="shared" si="0"/>
        <v>4.065784248621263</v>
      </c>
      <c r="G57">
        <f t="shared" si="1"/>
        <v>255.19637899429182</v>
      </c>
      <c r="H57">
        <f t="shared" si="6"/>
        <v>-2.0163789942918129</v>
      </c>
      <c r="O57">
        <f t="shared" si="2"/>
        <v>296.66200760944804</v>
      </c>
      <c r="P57">
        <f t="shared" si="3"/>
        <v>4.065784248621263</v>
      </c>
      <c r="Q57">
        <f t="shared" si="4"/>
        <v>3136</v>
      </c>
    </row>
    <row r="58" spans="1:17" x14ac:dyDescent="0.25">
      <c r="A58" s="1">
        <v>57</v>
      </c>
      <c r="B58" s="1">
        <v>261.44</v>
      </c>
      <c r="C58" s="4">
        <f t="shared" si="5"/>
        <v>3249</v>
      </c>
      <c r="D58">
        <f t="shared" si="0"/>
        <v>31.004570276375663</v>
      </c>
      <c r="G58">
        <f t="shared" si="1"/>
        <v>255.87182522936143</v>
      </c>
      <c r="H58">
        <f t="shared" si="6"/>
        <v>5.5681747706385636</v>
      </c>
      <c r="O58">
        <f t="shared" si="2"/>
        <v>320.38584366587389</v>
      </c>
      <c r="P58">
        <f t="shared" si="3"/>
        <v>31.004570276375819</v>
      </c>
      <c r="Q58">
        <f t="shared" si="4"/>
        <v>3249</v>
      </c>
    </row>
    <row r="59" spans="1:17" x14ac:dyDescent="0.25">
      <c r="A59" s="1">
        <v>58</v>
      </c>
      <c r="B59" s="1">
        <v>253.18</v>
      </c>
      <c r="C59" s="4">
        <f t="shared" si="5"/>
        <v>3364</v>
      </c>
      <c r="D59">
        <f t="shared" si="0"/>
        <v>11.338517115171811</v>
      </c>
      <c r="G59">
        <f t="shared" si="1"/>
        <v>256.54727146443111</v>
      </c>
      <c r="H59">
        <f t="shared" si="6"/>
        <v>-3.3672714644310986</v>
      </c>
      <c r="O59">
        <f t="shared" si="2"/>
        <v>345.02213495524131</v>
      </c>
      <c r="P59">
        <f t="shared" si="3"/>
        <v>11.338517115171955</v>
      </c>
      <c r="Q59">
        <f t="shared" si="4"/>
        <v>3364</v>
      </c>
    </row>
    <row r="60" spans="1:17" x14ac:dyDescent="0.25">
      <c r="A60" s="1">
        <v>59</v>
      </c>
      <c r="B60" s="1">
        <v>248.48</v>
      </c>
      <c r="C60" s="4">
        <f t="shared" si="5"/>
        <v>3481</v>
      </c>
      <c r="D60">
        <f t="shared" si="0"/>
        <v>76.435112773163212</v>
      </c>
      <c r="G60">
        <f t="shared" si="1"/>
        <v>257.22271769950072</v>
      </c>
      <c r="H60">
        <f t="shared" si="6"/>
        <v>-8.7427176995007301</v>
      </c>
      <c r="O60">
        <f t="shared" si="2"/>
        <v>370.5708814775461</v>
      </c>
      <c r="P60">
        <f t="shared" si="3"/>
        <v>76.43511277316334</v>
      </c>
      <c r="Q60">
        <f t="shared" si="4"/>
        <v>3481</v>
      </c>
    </row>
    <row r="61" spans="1:17" x14ac:dyDescent="0.25">
      <c r="A61" s="1">
        <v>60</v>
      </c>
      <c r="B61" s="1">
        <v>248.48</v>
      </c>
      <c r="C61" s="4">
        <f t="shared" si="5"/>
        <v>3600</v>
      </c>
      <c r="D61">
        <f t="shared" si="0"/>
        <v>88.701811898441818</v>
      </c>
      <c r="G61">
        <f t="shared" si="1"/>
        <v>257.89816393457033</v>
      </c>
      <c r="H61">
        <f t="shared" si="6"/>
        <v>-9.4181639345703445</v>
      </c>
      <c r="O61">
        <f t="shared" si="2"/>
        <v>397.03208323279034</v>
      </c>
      <c r="P61">
        <f t="shared" si="3"/>
        <v>88.701811898441548</v>
      </c>
      <c r="Q61">
        <f t="shared" si="4"/>
        <v>3600</v>
      </c>
    </row>
    <row r="62" spans="1:17" ht="15.75" thickBot="1" x14ac:dyDescent="0.3">
      <c r="N62" t="s">
        <v>1</v>
      </c>
      <c r="O62">
        <f>SUM(O2:O61)</f>
        <v>8209.8159583729957</v>
      </c>
      <c r="P62">
        <f>SUM(P2:P61)</f>
        <v>1970.9859667324265</v>
      </c>
      <c r="Q62">
        <f>SUM(Q2:Q61)</f>
        <v>73810</v>
      </c>
    </row>
    <row r="63" spans="1:17" ht="15.75" thickBot="1" x14ac:dyDescent="0.3">
      <c r="A63" s="8" t="s">
        <v>45</v>
      </c>
      <c r="B63" s="9"/>
      <c r="C63" s="10"/>
    </row>
    <row r="64" spans="1:17" x14ac:dyDescent="0.25">
      <c r="A64" s="13" t="s">
        <v>40</v>
      </c>
      <c r="B64" s="13" t="s">
        <v>41</v>
      </c>
      <c r="C64" s="13" t="s">
        <v>10</v>
      </c>
    </row>
    <row r="65" spans="1:3" x14ac:dyDescent="0.25">
      <c r="A65" s="1">
        <v>1</v>
      </c>
      <c r="B65" s="1">
        <f>$F$3+$F$4*A65</f>
        <v>218.04683606546203</v>
      </c>
      <c r="C65" s="1">
        <f>B65-$F$3-$F$4*A65</f>
        <v>1.021405182655144E-14</v>
      </c>
    </row>
    <row r="66" spans="1:3" x14ac:dyDescent="0.25">
      <c r="A66" s="1">
        <v>2</v>
      </c>
      <c r="B66" s="1">
        <f t="shared" ref="B66:B124" si="7">$F$3+$F$4*A66</f>
        <v>218.72228230053165</v>
      </c>
      <c r="C66" s="1">
        <f t="shared" ref="C66:C124" si="8">B66-$F$3-$F$4*A66</f>
        <v>-7.9936057773011271E-15</v>
      </c>
    </row>
    <row r="67" spans="1:3" x14ac:dyDescent="0.25">
      <c r="A67" s="1">
        <v>3</v>
      </c>
      <c r="B67" s="1">
        <f t="shared" si="7"/>
        <v>219.39772853560129</v>
      </c>
      <c r="C67" s="1">
        <f>B67-$F$3-$F$4*A67</f>
        <v>0</v>
      </c>
    </row>
    <row r="68" spans="1:3" x14ac:dyDescent="0.25">
      <c r="A68" s="1">
        <v>4</v>
      </c>
      <c r="B68" s="1">
        <f t="shared" si="7"/>
        <v>220.07317477067093</v>
      </c>
      <c r="C68" s="1">
        <f t="shared" si="8"/>
        <v>1.2434497875801753E-14</v>
      </c>
    </row>
    <row r="69" spans="1:3" x14ac:dyDescent="0.25">
      <c r="A69" s="1">
        <v>5</v>
      </c>
      <c r="B69" s="1">
        <f t="shared" si="7"/>
        <v>220.74862100574055</v>
      </c>
      <c r="C69" s="1">
        <f t="shared" si="8"/>
        <v>-5.773159728050814E-15</v>
      </c>
    </row>
    <row r="70" spans="1:3" x14ac:dyDescent="0.25">
      <c r="A70" s="1">
        <v>6</v>
      </c>
      <c r="B70" s="1">
        <f t="shared" si="7"/>
        <v>221.42406724081019</v>
      </c>
      <c r="C70" s="1">
        <f t="shared" si="8"/>
        <v>0</v>
      </c>
    </row>
    <row r="71" spans="1:3" x14ac:dyDescent="0.25">
      <c r="A71" s="1">
        <v>7</v>
      </c>
      <c r="B71" s="1">
        <f t="shared" si="7"/>
        <v>222.0995134758798</v>
      </c>
      <c r="C71" s="1">
        <f t="shared" si="8"/>
        <v>-1.4210854715202004E-14</v>
      </c>
    </row>
    <row r="72" spans="1:3" x14ac:dyDescent="0.25">
      <c r="A72" s="1">
        <v>8</v>
      </c>
      <c r="B72" s="1">
        <f t="shared" si="7"/>
        <v>222.77495971094945</v>
      </c>
      <c r="C72" s="1">
        <f t="shared" si="8"/>
        <v>0</v>
      </c>
    </row>
    <row r="73" spans="1:3" x14ac:dyDescent="0.25">
      <c r="A73" s="1">
        <v>9</v>
      </c>
      <c r="B73" s="1">
        <f t="shared" si="7"/>
        <v>223.45040594601909</v>
      </c>
      <c r="C73" s="1">
        <f t="shared" si="8"/>
        <v>7.1054273576010019E-15</v>
      </c>
    </row>
    <row r="74" spans="1:3" x14ac:dyDescent="0.25">
      <c r="A74" s="1">
        <v>10</v>
      </c>
      <c r="B74" s="1">
        <f t="shared" si="7"/>
        <v>224.1258521810887</v>
      </c>
      <c r="C74" s="1">
        <f t="shared" si="8"/>
        <v>-1.1546319456101628E-14</v>
      </c>
    </row>
    <row r="75" spans="1:3" x14ac:dyDescent="0.25">
      <c r="A75" s="1">
        <v>11</v>
      </c>
      <c r="B75" s="1">
        <f t="shared" si="7"/>
        <v>224.80129841615835</v>
      </c>
      <c r="C75" s="1">
        <f t="shared" si="8"/>
        <v>0</v>
      </c>
    </row>
    <row r="76" spans="1:3" x14ac:dyDescent="0.25">
      <c r="A76" s="1">
        <v>12</v>
      </c>
      <c r="B76" s="1">
        <f t="shared" si="7"/>
        <v>225.47674465122799</v>
      </c>
      <c r="C76" s="1">
        <f t="shared" si="8"/>
        <v>0</v>
      </c>
    </row>
    <row r="77" spans="1:3" x14ac:dyDescent="0.25">
      <c r="A77" s="1">
        <v>13</v>
      </c>
      <c r="B77" s="1">
        <f t="shared" si="7"/>
        <v>226.1521908862976</v>
      </c>
      <c r="C77" s="1">
        <f t="shared" si="8"/>
        <v>0</v>
      </c>
    </row>
    <row r="78" spans="1:3" x14ac:dyDescent="0.25">
      <c r="A78" s="1">
        <v>14</v>
      </c>
      <c r="B78" s="1">
        <f t="shared" si="7"/>
        <v>226.82763712136725</v>
      </c>
      <c r="C78" s="1">
        <f t="shared" si="8"/>
        <v>0</v>
      </c>
    </row>
    <row r="79" spans="1:3" x14ac:dyDescent="0.25">
      <c r="A79" s="1">
        <v>15</v>
      </c>
      <c r="B79" s="1">
        <f t="shared" si="7"/>
        <v>227.50308335643689</v>
      </c>
      <c r="C79" s="1">
        <f t="shared" si="8"/>
        <v>0</v>
      </c>
    </row>
    <row r="80" spans="1:3" x14ac:dyDescent="0.25">
      <c r="A80" s="1">
        <v>16</v>
      </c>
      <c r="B80" s="1">
        <f t="shared" si="7"/>
        <v>228.1785295915065</v>
      </c>
      <c r="C80" s="1">
        <f t="shared" si="8"/>
        <v>0</v>
      </c>
    </row>
    <row r="81" spans="1:3" x14ac:dyDescent="0.25">
      <c r="A81" s="1">
        <v>17</v>
      </c>
      <c r="B81" s="1">
        <f t="shared" si="7"/>
        <v>228.85397582657615</v>
      </c>
      <c r="C81" s="1">
        <f t="shared" si="8"/>
        <v>0</v>
      </c>
    </row>
    <row r="82" spans="1:3" x14ac:dyDescent="0.25">
      <c r="A82" s="1">
        <v>18</v>
      </c>
      <c r="B82" s="1">
        <f t="shared" si="7"/>
        <v>229.52942206164579</v>
      </c>
      <c r="C82" s="1">
        <f t="shared" si="8"/>
        <v>1.4210854715202004E-14</v>
      </c>
    </row>
    <row r="83" spans="1:3" x14ac:dyDescent="0.25">
      <c r="A83" s="1">
        <v>19</v>
      </c>
      <c r="B83" s="1">
        <f t="shared" si="7"/>
        <v>230.2048682967154</v>
      </c>
      <c r="C83" s="1">
        <f t="shared" si="8"/>
        <v>0</v>
      </c>
    </row>
    <row r="84" spans="1:3" x14ac:dyDescent="0.25">
      <c r="A84" s="1">
        <v>20</v>
      </c>
      <c r="B84" s="1">
        <f t="shared" si="7"/>
        <v>230.88031453178505</v>
      </c>
      <c r="C84" s="1">
        <f t="shared" si="8"/>
        <v>0</v>
      </c>
    </row>
    <row r="85" spans="1:3" x14ac:dyDescent="0.25">
      <c r="A85" s="1">
        <v>21</v>
      </c>
      <c r="B85" s="1">
        <f t="shared" si="7"/>
        <v>231.55576076685466</v>
      </c>
      <c r="C85" s="1">
        <f t="shared" si="8"/>
        <v>0</v>
      </c>
    </row>
    <row r="86" spans="1:3" x14ac:dyDescent="0.25">
      <c r="A86" s="1">
        <v>22</v>
      </c>
      <c r="B86" s="1">
        <f t="shared" si="7"/>
        <v>232.2312070019243</v>
      </c>
      <c r="C86" s="1">
        <f t="shared" si="8"/>
        <v>0</v>
      </c>
    </row>
    <row r="87" spans="1:3" x14ac:dyDescent="0.25">
      <c r="A87" s="1">
        <v>23</v>
      </c>
      <c r="B87" s="1">
        <f t="shared" si="7"/>
        <v>232.90665323699395</v>
      </c>
      <c r="C87" s="1">
        <f t="shared" si="8"/>
        <v>0</v>
      </c>
    </row>
    <row r="88" spans="1:3" x14ac:dyDescent="0.25">
      <c r="A88" s="1">
        <v>24</v>
      </c>
      <c r="B88" s="1">
        <f t="shared" si="7"/>
        <v>233.58209947206356</v>
      </c>
      <c r="C88" s="1">
        <f t="shared" si="8"/>
        <v>0</v>
      </c>
    </row>
    <row r="89" spans="1:3" x14ac:dyDescent="0.25">
      <c r="A89" s="1">
        <v>25</v>
      </c>
      <c r="B89" s="1">
        <f t="shared" si="7"/>
        <v>234.2575457071332</v>
      </c>
      <c r="C89" s="1">
        <f t="shared" si="8"/>
        <v>0</v>
      </c>
    </row>
    <row r="90" spans="1:3" x14ac:dyDescent="0.25">
      <c r="A90" s="1">
        <v>26</v>
      </c>
      <c r="B90" s="1">
        <f t="shared" si="7"/>
        <v>234.93299194220285</v>
      </c>
      <c r="C90" s="1">
        <f t="shared" si="8"/>
        <v>0</v>
      </c>
    </row>
    <row r="91" spans="1:3" x14ac:dyDescent="0.25">
      <c r="A91" s="1">
        <v>27</v>
      </c>
      <c r="B91" s="1">
        <f t="shared" si="7"/>
        <v>235.60843817727246</v>
      </c>
      <c r="C91" s="1">
        <f t="shared" si="8"/>
        <v>0</v>
      </c>
    </row>
    <row r="92" spans="1:3" x14ac:dyDescent="0.25">
      <c r="A92" s="1">
        <v>28</v>
      </c>
      <c r="B92" s="1">
        <f t="shared" si="7"/>
        <v>236.2838844123421</v>
      </c>
      <c r="C92" s="1">
        <f t="shared" si="8"/>
        <v>0</v>
      </c>
    </row>
    <row r="93" spans="1:3" x14ac:dyDescent="0.25">
      <c r="A93" s="1">
        <v>29</v>
      </c>
      <c r="B93" s="1">
        <f t="shared" si="7"/>
        <v>236.95933064741175</v>
      </c>
      <c r="C93" s="1">
        <f t="shared" si="8"/>
        <v>0</v>
      </c>
    </row>
    <row r="94" spans="1:3" x14ac:dyDescent="0.25">
      <c r="A94" s="1">
        <v>30</v>
      </c>
      <c r="B94" s="1">
        <f t="shared" si="7"/>
        <v>237.63477688248136</v>
      </c>
      <c r="C94" s="1">
        <f t="shared" si="8"/>
        <v>0</v>
      </c>
    </row>
    <row r="95" spans="1:3" x14ac:dyDescent="0.25">
      <c r="A95" s="1">
        <v>31</v>
      </c>
      <c r="B95" s="1">
        <f t="shared" si="7"/>
        <v>238.310223117551</v>
      </c>
      <c r="C95" s="1">
        <f t="shared" si="8"/>
        <v>0</v>
      </c>
    </row>
    <row r="96" spans="1:3" x14ac:dyDescent="0.25">
      <c r="A96" s="1">
        <v>32</v>
      </c>
      <c r="B96" s="1">
        <f t="shared" si="7"/>
        <v>238.98566935262062</v>
      </c>
      <c r="C96" s="1">
        <f t="shared" si="8"/>
        <v>0</v>
      </c>
    </row>
    <row r="97" spans="1:3" x14ac:dyDescent="0.25">
      <c r="A97" s="1">
        <v>33</v>
      </c>
      <c r="B97" s="1">
        <f t="shared" si="7"/>
        <v>239.66111558769026</v>
      </c>
      <c r="C97" s="1">
        <f t="shared" si="8"/>
        <v>0</v>
      </c>
    </row>
    <row r="98" spans="1:3" x14ac:dyDescent="0.25">
      <c r="A98" s="1">
        <v>34</v>
      </c>
      <c r="B98" s="1">
        <f t="shared" si="7"/>
        <v>240.3365618227599</v>
      </c>
      <c r="C98" s="1">
        <f t="shared" si="8"/>
        <v>0</v>
      </c>
    </row>
    <row r="99" spans="1:3" x14ac:dyDescent="0.25">
      <c r="A99" s="1">
        <v>35</v>
      </c>
      <c r="B99" s="1">
        <f t="shared" si="7"/>
        <v>241.01200805782952</v>
      </c>
      <c r="C99" s="1">
        <f t="shared" si="8"/>
        <v>0</v>
      </c>
    </row>
    <row r="100" spans="1:3" x14ac:dyDescent="0.25">
      <c r="A100" s="1">
        <v>36</v>
      </c>
      <c r="B100" s="1">
        <f t="shared" si="7"/>
        <v>241.68745429289916</v>
      </c>
      <c r="C100" s="1">
        <f t="shared" si="8"/>
        <v>0</v>
      </c>
    </row>
    <row r="101" spans="1:3" x14ac:dyDescent="0.25">
      <c r="A101" s="1">
        <v>37</v>
      </c>
      <c r="B101" s="1">
        <f t="shared" si="7"/>
        <v>242.3629005279688</v>
      </c>
      <c r="C101" s="1">
        <f t="shared" si="8"/>
        <v>0</v>
      </c>
    </row>
    <row r="102" spans="1:3" x14ac:dyDescent="0.25">
      <c r="A102" s="1">
        <v>38</v>
      </c>
      <c r="B102" s="1">
        <f t="shared" si="7"/>
        <v>243.03834676303842</v>
      </c>
      <c r="C102" s="1">
        <f t="shared" si="8"/>
        <v>0</v>
      </c>
    </row>
    <row r="103" spans="1:3" x14ac:dyDescent="0.25">
      <c r="A103" s="1">
        <v>39</v>
      </c>
      <c r="B103" s="1">
        <f t="shared" si="7"/>
        <v>243.71379299810806</v>
      </c>
      <c r="C103" s="1">
        <f t="shared" si="8"/>
        <v>0</v>
      </c>
    </row>
    <row r="104" spans="1:3" x14ac:dyDescent="0.25">
      <c r="A104" s="1">
        <v>40</v>
      </c>
      <c r="B104" s="1">
        <f t="shared" si="7"/>
        <v>244.3892392331777</v>
      </c>
      <c r="C104" s="1">
        <f t="shared" si="8"/>
        <v>0</v>
      </c>
    </row>
    <row r="105" spans="1:3" x14ac:dyDescent="0.25">
      <c r="A105" s="1">
        <v>41</v>
      </c>
      <c r="B105" s="1">
        <f t="shared" si="7"/>
        <v>245.06468546824732</v>
      </c>
      <c r="C105" s="1">
        <f t="shared" si="8"/>
        <v>0</v>
      </c>
    </row>
    <row r="106" spans="1:3" x14ac:dyDescent="0.25">
      <c r="A106" s="1">
        <v>42</v>
      </c>
      <c r="B106" s="1">
        <f t="shared" si="7"/>
        <v>245.74013170331696</v>
      </c>
      <c r="C106" s="1">
        <f t="shared" si="8"/>
        <v>0</v>
      </c>
    </row>
    <row r="107" spans="1:3" x14ac:dyDescent="0.25">
      <c r="A107" s="1">
        <v>43</v>
      </c>
      <c r="B107" s="1">
        <f t="shared" si="7"/>
        <v>246.4155779383866</v>
      </c>
      <c r="C107" s="1">
        <f t="shared" si="8"/>
        <v>0</v>
      </c>
    </row>
    <row r="108" spans="1:3" x14ac:dyDescent="0.25">
      <c r="A108" s="1">
        <v>44</v>
      </c>
      <c r="B108" s="1">
        <f t="shared" si="7"/>
        <v>247.09102417345622</v>
      </c>
      <c r="C108" s="1">
        <f t="shared" si="8"/>
        <v>0</v>
      </c>
    </row>
    <row r="109" spans="1:3" x14ac:dyDescent="0.25">
      <c r="A109" s="1">
        <v>45</v>
      </c>
      <c r="B109" s="1">
        <f t="shared" si="7"/>
        <v>247.76647040852586</v>
      </c>
      <c r="C109" s="1">
        <f t="shared" si="8"/>
        <v>0</v>
      </c>
    </row>
    <row r="110" spans="1:3" x14ac:dyDescent="0.25">
      <c r="A110" s="1">
        <v>46</v>
      </c>
      <c r="B110" s="1">
        <f t="shared" si="7"/>
        <v>248.4419166435955</v>
      </c>
      <c r="C110" s="1">
        <f t="shared" si="8"/>
        <v>0</v>
      </c>
    </row>
    <row r="111" spans="1:3" x14ac:dyDescent="0.25">
      <c r="A111" s="1">
        <v>47</v>
      </c>
      <c r="B111" s="1">
        <f t="shared" si="7"/>
        <v>249.11736287866512</v>
      </c>
      <c r="C111" s="1">
        <f t="shared" si="8"/>
        <v>0</v>
      </c>
    </row>
    <row r="112" spans="1:3" x14ac:dyDescent="0.25">
      <c r="A112" s="1">
        <v>48</v>
      </c>
      <c r="B112" s="1">
        <f t="shared" si="7"/>
        <v>249.79280911373476</v>
      </c>
      <c r="C112" s="1">
        <f t="shared" si="8"/>
        <v>0</v>
      </c>
    </row>
    <row r="113" spans="1:17" x14ac:dyDescent="0.25">
      <c r="A113" s="1">
        <v>49</v>
      </c>
      <c r="B113" s="1">
        <f t="shared" si="7"/>
        <v>250.46825534880441</v>
      </c>
      <c r="C113" s="1">
        <f t="shared" si="8"/>
        <v>0</v>
      </c>
    </row>
    <row r="114" spans="1:17" x14ac:dyDescent="0.25">
      <c r="A114" s="1">
        <v>50</v>
      </c>
      <c r="B114" s="1">
        <f t="shared" si="7"/>
        <v>251.14370158387402</v>
      </c>
      <c r="C114" s="1">
        <f t="shared" si="8"/>
        <v>0</v>
      </c>
    </row>
    <row r="115" spans="1:17" x14ac:dyDescent="0.25">
      <c r="A115" s="1">
        <v>51</v>
      </c>
      <c r="B115" s="1">
        <f t="shared" si="7"/>
        <v>251.81914781894366</v>
      </c>
      <c r="C115" s="1">
        <f t="shared" si="8"/>
        <v>0</v>
      </c>
    </row>
    <row r="116" spans="1:17" x14ac:dyDescent="0.25">
      <c r="A116" s="1">
        <v>52</v>
      </c>
      <c r="B116" s="1">
        <f t="shared" si="7"/>
        <v>252.49459405401328</v>
      </c>
      <c r="C116" s="1">
        <f t="shared" si="8"/>
        <v>0</v>
      </c>
    </row>
    <row r="117" spans="1:17" x14ac:dyDescent="0.25">
      <c r="A117" s="1">
        <v>53</v>
      </c>
      <c r="B117" s="1">
        <f t="shared" si="7"/>
        <v>253.17004028908292</v>
      </c>
      <c r="C117" s="1">
        <f t="shared" si="8"/>
        <v>0</v>
      </c>
    </row>
    <row r="118" spans="1:17" x14ac:dyDescent="0.25">
      <c r="A118" s="1">
        <v>54</v>
      </c>
      <c r="B118" s="1">
        <f t="shared" si="7"/>
        <v>253.84548652415253</v>
      </c>
      <c r="C118" s="1">
        <f t="shared" si="8"/>
        <v>0</v>
      </c>
    </row>
    <row r="119" spans="1:17" x14ac:dyDescent="0.25">
      <c r="A119" s="1">
        <v>55</v>
      </c>
      <c r="B119" s="1">
        <f t="shared" si="7"/>
        <v>254.52093275922218</v>
      </c>
      <c r="C119" s="1">
        <f t="shared" si="8"/>
        <v>0</v>
      </c>
    </row>
    <row r="120" spans="1:17" x14ac:dyDescent="0.25">
      <c r="A120" s="1">
        <v>56</v>
      </c>
      <c r="B120" s="1">
        <f t="shared" si="7"/>
        <v>255.19637899429182</v>
      </c>
      <c r="C120" s="1">
        <f t="shared" si="8"/>
        <v>0</v>
      </c>
    </row>
    <row r="121" spans="1:17" x14ac:dyDescent="0.25">
      <c r="A121" s="1">
        <v>57</v>
      </c>
      <c r="B121" s="1">
        <f t="shared" si="7"/>
        <v>255.87182522936143</v>
      </c>
      <c r="C121" s="1">
        <f t="shared" si="8"/>
        <v>0</v>
      </c>
    </row>
    <row r="122" spans="1:17" x14ac:dyDescent="0.25">
      <c r="A122" s="1">
        <v>58</v>
      </c>
      <c r="B122" s="1">
        <f t="shared" si="7"/>
        <v>256.54727146443111</v>
      </c>
      <c r="C122" s="1">
        <f t="shared" si="8"/>
        <v>0</v>
      </c>
    </row>
    <row r="123" spans="1:17" x14ac:dyDescent="0.25">
      <c r="A123" s="1">
        <v>59</v>
      </c>
      <c r="B123" s="1">
        <f t="shared" si="7"/>
        <v>257.22271769950072</v>
      </c>
      <c r="C123" s="1">
        <f t="shared" si="8"/>
        <v>0</v>
      </c>
    </row>
    <row r="124" spans="1:17" x14ac:dyDescent="0.25">
      <c r="A124" s="1">
        <v>60</v>
      </c>
      <c r="B124" s="1">
        <f t="shared" si="7"/>
        <v>257.89816393457033</v>
      </c>
      <c r="C124" s="1">
        <f t="shared" si="8"/>
        <v>0</v>
      </c>
    </row>
    <row r="127" spans="1:17" x14ac:dyDescent="0.25">
      <c r="A127" s="5" t="s">
        <v>42</v>
      </c>
      <c r="B127" s="5"/>
      <c r="C127" s="5"/>
      <c r="D127" s="5"/>
      <c r="E127" s="5"/>
      <c r="F127" s="5"/>
      <c r="G127" s="5"/>
      <c r="H127" s="5"/>
      <c r="I127" s="5"/>
    </row>
    <row r="128" spans="1:17" ht="15" customHeight="1" x14ac:dyDescent="0.25">
      <c r="A128" s="11" t="s">
        <v>43</v>
      </c>
      <c r="B128" s="11"/>
      <c r="C128" s="11"/>
      <c r="D128" s="11"/>
      <c r="E128" s="11"/>
      <c r="F128" s="11"/>
      <c r="G128" s="11"/>
      <c r="H128" s="11"/>
      <c r="I128" s="11"/>
      <c r="K128" s="11" t="s">
        <v>44</v>
      </c>
      <c r="L128" s="11"/>
      <c r="M128" s="11"/>
      <c r="N128" s="11"/>
      <c r="O128" s="11"/>
      <c r="P128" s="11"/>
      <c r="Q128" s="11"/>
    </row>
    <row r="129" spans="1:17" x14ac:dyDescent="0.25">
      <c r="A129" s="11"/>
      <c r="B129" s="11"/>
      <c r="C129" s="11"/>
      <c r="D129" s="11"/>
      <c r="E129" s="11"/>
      <c r="F129" s="11"/>
      <c r="G129" s="11"/>
      <c r="H129" s="11"/>
      <c r="I129" s="11"/>
      <c r="K129" s="11"/>
      <c r="L129" s="11"/>
      <c r="M129" s="11"/>
      <c r="N129" s="11"/>
      <c r="O129" s="11"/>
      <c r="P129" s="11"/>
      <c r="Q129" s="11"/>
    </row>
    <row r="130" spans="1:17" x14ac:dyDescent="0.25">
      <c r="A130" s="11"/>
      <c r="B130" s="11"/>
      <c r="C130" s="11"/>
      <c r="D130" s="11"/>
      <c r="E130" s="11"/>
      <c r="F130" s="11"/>
      <c r="G130" s="11"/>
      <c r="H130" s="11"/>
      <c r="I130" s="11"/>
      <c r="K130" s="11"/>
      <c r="L130" s="11"/>
      <c r="M130" s="11"/>
      <c r="N130" s="11"/>
      <c r="O130" s="11"/>
      <c r="P130" s="11"/>
      <c r="Q130" s="11"/>
    </row>
    <row r="131" spans="1:17" x14ac:dyDescent="0.25">
      <c r="A131" s="11"/>
      <c r="B131" s="11"/>
      <c r="C131" s="11"/>
      <c r="D131" s="11"/>
      <c r="E131" s="11"/>
      <c r="F131" s="11"/>
      <c r="G131" s="11"/>
      <c r="H131" s="11"/>
      <c r="I131" s="11"/>
      <c r="K131" s="11"/>
      <c r="L131" s="11"/>
      <c r="M131" s="11"/>
      <c r="N131" s="11"/>
      <c r="O131" s="11"/>
      <c r="P131" s="11"/>
      <c r="Q131" s="11"/>
    </row>
    <row r="132" spans="1:17" x14ac:dyDescent="0.25">
      <c r="A132" s="11"/>
      <c r="B132" s="11"/>
      <c r="C132" s="11"/>
      <c r="D132" s="11"/>
      <c r="E132" s="11"/>
      <c r="F132" s="11"/>
      <c r="G132" s="11"/>
      <c r="H132" s="11"/>
      <c r="I132" s="11"/>
      <c r="K132" s="11"/>
      <c r="L132" s="11"/>
      <c r="M132" s="11"/>
      <c r="N132" s="11"/>
      <c r="O132" s="11"/>
      <c r="P132" s="11"/>
      <c r="Q132" s="11"/>
    </row>
    <row r="133" spans="1:17" x14ac:dyDescent="0.25">
      <c r="A133" s="11"/>
      <c r="B133" s="11"/>
      <c r="C133" s="11"/>
      <c r="D133" s="11"/>
      <c r="E133" s="11"/>
      <c r="F133" s="11"/>
      <c r="G133" s="11"/>
      <c r="H133" s="11"/>
      <c r="I133" s="11"/>
      <c r="K133" s="11"/>
      <c r="L133" s="11"/>
      <c r="M133" s="11"/>
      <c r="N133" s="11"/>
      <c r="O133" s="11"/>
      <c r="P133" s="11"/>
      <c r="Q133" s="11"/>
    </row>
    <row r="134" spans="1:17" x14ac:dyDescent="0.25">
      <c r="A134" s="11"/>
      <c r="B134" s="11"/>
      <c r="C134" s="11"/>
      <c r="D134" s="11"/>
      <c r="E134" s="11"/>
      <c r="F134" s="11"/>
      <c r="G134" s="11"/>
      <c r="H134" s="11"/>
      <c r="I134" s="11"/>
      <c r="K134" s="11"/>
      <c r="L134" s="11"/>
      <c r="M134" s="11"/>
      <c r="N134" s="11"/>
      <c r="O134" s="11"/>
      <c r="P134" s="11"/>
      <c r="Q134" s="11"/>
    </row>
    <row r="135" spans="1:17" x14ac:dyDescent="0.25">
      <c r="A135" s="11"/>
      <c r="B135" s="11"/>
      <c r="C135" s="11"/>
      <c r="D135" s="11"/>
      <c r="E135" s="11"/>
      <c r="F135" s="11"/>
      <c r="G135" s="11"/>
      <c r="H135" s="11"/>
      <c r="I135" s="11"/>
      <c r="K135" s="11"/>
      <c r="L135" s="11"/>
      <c r="M135" s="11"/>
      <c r="N135" s="11"/>
      <c r="O135" s="11"/>
      <c r="P135" s="11"/>
      <c r="Q135" s="11"/>
    </row>
    <row r="136" spans="1:17" x14ac:dyDescent="0.25">
      <c r="A136" s="11"/>
      <c r="B136" s="11"/>
      <c r="C136" s="11"/>
      <c r="D136" s="11"/>
      <c r="E136" s="11"/>
      <c r="F136" s="11"/>
      <c r="G136" s="11"/>
      <c r="H136" s="11"/>
      <c r="I136" s="11"/>
      <c r="K136" s="11"/>
      <c r="L136" s="11"/>
      <c r="M136" s="11"/>
      <c r="N136" s="11"/>
      <c r="O136" s="11"/>
      <c r="P136" s="11"/>
      <c r="Q136" s="11"/>
    </row>
    <row r="137" spans="1:17" x14ac:dyDescent="0.25">
      <c r="A137" s="11"/>
      <c r="B137" s="11"/>
      <c r="C137" s="11"/>
      <c r="D137" s="11"/>
      <c r="E137" s="11"/>
      <c r="F137" s="11"/>
      <c r="G137" s="11"/>
      <c r="H137" s="11"/>
      <c r="I137" s="11"/>
      <c r="K137" s="11"/>
      <c r="L137" s="11"/>
      <c r="M137" s="11"/>
      <c r="N137" s="11"/>
      <c r="O137" s="11"/>
      <c r="P137" s="11"/>
      <c r="Q137" s="11"/>
    </row>
    <row r="138" spans="1:17" x14ac:dyDescent="0.25">
      <c r="A138" s="11"/>
      <c r="B138" s="11"/>
      <c r="C138" s="11"/>
      <c r="D138" s="11"/>
      <c r="E138" s="11"/>
      <c r="F138" s="11"/>
      <c r="G138" s="11"/>
      <c r="H138" s="11"/>
      <c r="I138" s="11"/>
      <c r="K138" s="11"/>
      <c r="L138" s="11"/>
      <c r="M138" s="11"/>
      <c r="N138" s="11"/>
      <c r="O138" s="11"/>
      <c r="P138" s="11"/>
      <c r="Q138" s="11"/>
    </row>
    <row r="139" spans="1:17" x14ac:dyDescent="0.25">
      <c r="A139" s="11"/>
      <c r="B139" s="11"/>
      <c r="C139" s="11"/>
      <c r="D139" s="11"/>
      <c r="E139" s="11"/>
      <c r="F139" s="11"/>
      <c r="G139" s="11"/>
      <c r="H139" s="11"/>
      <c r="I139" s="11"/>
      <c r="K139" s="11"/>
      <c r="L139" s="11"/>
      <c r="M139" s="11"/>
      <c r="N139" s="11"/>
      <c r="O139" s="11"/>
      <c r="P139" s="11"/>
      <c r="Q139" s="11"/>
    </row>
    <row r="140" spans="1:17" x14ac:dyDescent="0.25">
      <c r="A140" s="11"/>
      <c r="B140" s="11"/>
      <c r="C140" s="11"/>
      <c r="D140" s="11"/>
      <c r="E140" s="11"/>
      <c r="F140" s="11"/>
      <c r="G140" s="11"/>
      <c r="H140" s="11"/>
      <c r="I140" s="11"/>
      <c r="K140" s="11"/>
      <c r="L140" s="11"/>
      <c r="M140" s="11"/>
      <c r="N140" s="11"/>
      <c r="O140" s="11"/>
      <c r="P140" s="11"/>
      <c r="Q140" s="11"/>
    </row>
    <row r="141" spans="1:17" x14ac:dyDescent="0.25">
      <c r="A141" s="11"/>
      <c r="B141" s="11"/>
      <c r="C141" s="11"/>
      <c r="D141" s="11"/>
      <c r="E141" s="11"/>
      <c r="F141" s="11"/>
      <c r="G141" s="11"/>
      <c r="H141" s="11"/>
      <c r="I141" s="11"/>
      <c r="K141" s="11"/>
      <c r="L141" s="11"/>
      <c r="M141" s="11"/>
      <c r="N141" s="11"/>
      <c r="O141" s="11"/>
      <c r="P141" s="11"/>
      <c r="Q141" s="11"/>
    </row>
    <row r="142" spans="1:17" x14ac:dyDescent="0.25">
      <c r="A142" s="11"/>
      <c r="B142" s="11"/>
      <c r="C142" s="11"/>
      <c r="D142" s="11"/>
      <c r="E142" s="11"/>
      <c r="F142" s="11"/>
      <c r="G142" s="11"/>
      <c r="H142" s="11"/>
      <c r="I142" s="11"/>
      <c r="K142" s="11"/>
      <c r="L142" s="11"/>
      <c r="M142" s="11"/>
      <c r="N142" s="11"/>
      <c r="O142" s="11"/>
      <c r="P142" s="11"/>
      <c r="Q142" s="11"/>
    </row>
    <row r="143" spans="1:17" x14ac:dyDescent="0.25">
      <c r="A143" s="11"/>
      <c r="B143" s="11"/>
      <c r="C143" s="11"/>
      <c r="D143" s="11"/>
      <c r="E143" s="11"/>
      <c r="F143" s="11"/>
      <c r="G143" s="11"/>
      <c r="H143" s="11"/>
      <c r="I143" s="11"/>
      <c r="K143" s="11"/>
      <c r="L143" s="11"/>
      <c r="M143" s="11"/>
      <c r="N143" s="11"/>
      <c r="O143" s="11"/>
      <c r="P143" s="11"/>
      <c r="Q143" s="11"/>
    </row>
    <row r="144" spans="1:17" x14ac:dyDescent="0.25">
      <c r="A144" s="11"/>
      <c r="B144" s="11"/>
      <c r="C144" s="11"/>
      <c r="D144" s="11"/>
      <c r="E144" s="11"/>
      <c r="F144" s="11"/>
      <c r="G144" s="11"/>
      <c r="H144" s="11"/>
      <c r="I144" s="11"/>
      <c r="K144" s="11"/>
      <c r="L144" s="11"/>
      <c r="M144" s="11"/>
      <c r="N144" s="11"/>
      <c r="O144" s="11"/>
      <c r="P144" s="11"/>
      <c r="Q144" s="11"/>
    </row>
    <row r="145" spans="1:17" x14ac:dyDescent="0.25">
      <c r="A145" s="11"/>
      <c r="B145" s="11"/>
      <c r="C145" s="11"/>
      <c r="D145" s="11"/>
      <c r="E145" s="11"/>
      <c r="F145" s="11"/>
      <c r="G145" s="11"/>
      <c r="H145" s="11"/>
      <c r="I145" s="11"/>
      <c r="K145" s="11"/>
      <c r="L145" s="11"/>
      <c r="M145" s="11"/>
      <c r="N145" s="11"/>
      <c r="O145" s="11"/>
      <c r="P145" s="11"/>
      <c r="Q145" s="11"/>
    </row>
    <row r="146" spans="1:17" x14ac:dyDescent="0.25">
      <c r="A146" s="11"/>
      <c r="B146" s="11"/>
      <c r="C146" s="11"/>
      <c r="D146" s="11"/>
      <c r="E146" s="11"/>
      <c r="F146" s="11"/>
      <c r="G146" s="11"/>
      <c r="H146" s="11"/>
      <c r="I146" s="11"/>
      <c r="K146" s="11"/>
      <c r="L146" s="11"/>
      <c r="M146" s="11"/>
      <c r="N146" s="11"/>
      <c r="O146" s="11"/>
      <c r="P146" s="11"/>
      <c r="Q146" s="11"/>
    </row>
    <row r="147" spans="1:17" x14ac:dyDescent="0.25">
      <c r="A147" s="11"/>
      <c r="B147" s="11"/>
      <c r="C147" s="11"/>
      <c r="D147" s="11"/>
      <c r="E147" s="11"/>
      <c r="F147" s="11"/>
      <c r="G147" s="11"/>
      <c r="H147" s="11"/>
      <c r="I147" s="11"/>
      <c r="K147" s="11"/>
      <c r="L147" s="11"/>
      <c r="M147" s="11"/>
      <c r="N147" s="11"/>
      <c r="O147" s="11"/>
      <c r="P147" s="11"/>
      <c r="Q147" s="11"/>
    </row>
    <row r="148" spans="1:17" x14ac:dyDescent="0.25">
      <c r="A148" s="11"/>
      <c r="B148" s="11"/>
      <c r="C148" s="11"/>
      <c r="D148" s="11"/>
      <c r="E148" s="11"/>
      <c r="F148" s="11"/>
      <c r="G148" s="11"/>
      <c r="H148" s="11"/>
      <c r="I148" s="11"/>
      <c r="K148" s="11"/>
      <c r="L148" s="11"/>
      <c r="M148" s="11"/>
      <c r="N148" s="11"/>
      <c r="O148" s="11"/>
      <c r="P148" s="11"/>
      <c r="Q148" s="11"/>
    </row>
    <row r="149" spans="1:17" x14ac:dyDescent="0.25">
      <c r="A149" s="11"/>
      <c r="B149" s="11"/>
      <c r="C149" s="11"/>
      <c r="D149" s="11"/>
      <c r="E149" s="11"/>
      <c r="F149" s="11"/>
      <c r="G149" s="11"/>
      <c r="H149" s="11"/>
      <c r="I149" s="11"/>
      <c r="K149" s="11"/>
      <c r="L149" s="11"/>
      <c r="M149" s="11"/>
      <c r="N149" s="11"/>
      <c r="O149" s="11"/>
      <c r="P149" s="11"/>
      <c r="Q149" s="11"/>
    </row>
    <row r="150" spans="1:17" x14ac:dyDescent="0.25">
      <c r="A150" s="11"/>
      <c r="B150" s="11"/>
      <c r="C150" s="11"/>
      <c r="D150" s="11"/>
      <c r="E150" s="11"/>
      <c r="F150" s="11"/>
      <c r="G150" s="11"/>
      <c r="H150" s="11"/>
      <c r="I150" s="11"/>
      <c r="K150" s="11"/>
      <c r="L150" s="11"/>
      <c r="M150" s="11"/>
      <c r="N150" s="11"/>
      <c r="O150" s="11"/>
      <c r="P150" s="11"/>
      <c r="Q150" s="11"/>
    </row>
    <row r="151" spans="1:17" x14ac:dyDescent="0.25">
      <c r="A151" s="11"/>
      <c r="B151" s="11"/>
      <c r="C151" s="11"/>
      <c r="D151" s="11"/>
      <c r="E151" s="11"/>
      <c r="F151" s="11"/>
      <c r="G151" s="11"/>
      <c r="H151" s="11"/>
      <c r="I151" s="11"/>
      <c r="K151" s="11"/>
      <c r="L151" s="11"/>
      <c r="M151" s="11"/>
      <c r="N151" s="11"/>
      <c r="O151" s="11"/>
      <c r="P151" s="11"/>
      <c r="Q151" s="11"/>
    </row>
    <row r="152" spans="1:17" x14ac:dyDescent="0.25">
      <c r="A152" s="11"/>
      <c r="B152" s="11"/>
      <c r="C152" s="11"/>
      <c r="D152" s="11"/>
      <c r="E152" s="11"/>
      <c r="F152" s="11"/>
      <c r="G152" s="11"/>
      <c r="H152" s="11"/>
      <c r="I152" s="11"/>
      <c r="K152" s="11"/>
      <c r="L152" s="11"/>
      <c r="M152" s="11"/>
      <c r="N152" s="11"/>
      <c r="O152" s="11"/>
      <c r="P152" s="11"/>
      <c r="Q152" s="11"/>
    </row>
    <row r="153" spans="1:17" x14ac:dyDescent="0.25">
      <c r="A153" s="11"/>
      <c r="B153" s="11"/>
      <c r="C153" s="11"/>
      <c r="D153" s="11"/>
      <c r="E153" s="11"/>
      <c r="F153" s="11"/>
      <c r="G153" s="11"/>
      <c r="H153" s="11"/>
      <c r="I153" s="11"/>
      <c r="K153" s="11"/>
      <c r="L153" s="11"/>
      <c r="M153" s="11"/>
      <c r="N153" s="11"/>
      <c r="O153" s="11"/>
      <c r="P153" s="11"/>
      <c r="Q153" s="11"/>
    </row>
    <row r="154" spans="1:17" x14ac:dyDescent="0.25">
      <c r="A154" s="11"/>
      <c r="B154" s="11"/>
      <c r="C154" s="11"/>
      <c r="D154" s="11"/>
      <c r="E154" s="11"/>
      <c r="F154" s="11"/>
      <c r="G154" s="11"/>
      <c r="H154" s="11"/>
      <c r="I154" s="11"/>
      <c r="K154" s="11"/>
      <c r="L154" s="11"/>
      <c r="M154" s="11"/>
      <c r="N154" s="11"/>
      <c r="O154" s="11"/>
      <c r="P154" s="11"/>
      <c r="Q154" s="11"/>
    </row>
    <row r="155" spans="1:17" x14ac:dyDescent="0.25">
      <c r="A155" s="11"/>
      <c r="B155" s="11"/>
      <c r="C155" s="11"/>
      <c r="D155" s="11"/>
      <c r="E155" s="11"/>
      <c r="F155" s="11"/>
      <c r="G155" s="11"/>
      <c r="H155" s="11"/>
      <c r="I155" s="11"/>
      <c r="K155" s="11"/>
      <c r="L155" s="11"/>
      <c r="M155" s="11"/>
      <c r="N155" s="11"/>
      <c r="O155" s="11"/>
      <c r="P155" s="11"/>
      <c r="Q155" s="11"/>
    </row>
    <row r="156" spans="1:17" x14ac:dyDescent="0.25">
      <c r="A156" s="11"/>
      <c r="B156" s="11"/>
      <c r="C156" s="11"/>
      <c r="D156" s="11"/>
      <c r="E156" s="11"/>
      <c r="F156" s="11"/>
      <c r="G156" s="11"/>
      <c r="H156" s="11"/>
      <c r="I156" s="11"/>
      <c r="K156" s="11"/>
      <c r="L156" s="11"/>
      <c r="M156" s="11"/>
      <c r="N156" s="11"/>
      <c r="O156" s="11"/>
      <c r="P156" s="11"/>
      <c r="Q156" s="11"/>
    </row>
    <row r="157" spans="1:17" x14ac:dyDescent="0.25">
      <c r="A157" s="11"/>
      <c r="B157" s="11"/>
      <c r="C157" s="11"/>
      <c r="D157" s="11"/>
      <c r="E157" s="11"/>
      <c r="F157" s="11"/>
      <c r="G157" s="11"/>
      <c r="H157" s="11"/>
      <c r="I157" s="11"/>
      <c r="K157" s="11"/>
      <c r="L157" s="11"/>
      <c r="M157" s="11"/>
      <c r="N157" s="11"/>
      <c r="O157" s="11"/>
      <c r="P157" s="11"/>
      <c r="Q157" s="11"/>
    </row>
    <row r="158" spans="1:17" x14ac:dyDescent="0.25">
      <c r="A158" s="11"/>
      <c r="B158" s="11"/>
      <c r="C158" s="11"/>
      <c r="D158" s="11"/>
      <c r="E158" s="11"/>
      <c r="F158" s="11"/>
      <c r="G158" s="11"/>
      <c r="H158" s="11"/>
      <c r="I158" s="11"/>
      <c r="K158" s="11"/>
      <c r="L158" s="11"/>
      <c r="M158" s="11"/>
      <c r="N158" s="11"/>
      <c r="O158" s="11"/>
      <c r="P158" s="11"/>
      <c r="Q158" s="11"/>
    </row>
    <row r="159" spans="1:17" x14ac:dyDescent="0.25">
      <c r="A159" s="11"/>
      <c r="B159" s="11"/>
      <c r="C159" s="11"/>
      <c r="D159" s="11"/>
      <c r="E159" s="11"/>
      <c r="F159" s="11"/>
      <c r="G159" s="11"/>
      <c r="H159" s="11"/>
      <c r="I159" s="11"/>
      <c r="K159" s="11"/>
      <c r="L159" s="11"/>
      <c r="M159" s="11"/>
      <c r="N159" s="11"/>
      <c r="O159" s="11"/>
      <c r="P159" s="11"/>
      <c r="Q159" s="11"/>
    </row>
    <row r="160" spans="1:17" x14ac:dyDescent="0.25">
      <c r="A160" s="11"/>
      <c r="B160" s="11"/>
      <c r="C160" s="11"/>
      <c r="D160" s="11"/>
      <c r="E160" s="11"/>
      <c r="F160" s="11"/>
      <c r="G160" s="11"/>
      <c r="H160" s="11"/>
      <c r="I160" s="11"/>
      <c r="K160" s="11"/>
      <c r="L160" s="11"/>
      <c r="M160" s="11"/>
      <c r="N160" s="11"/>
      <c r="O160" s="11"/>
      <c r="P160" s="11"/>
      <c r="Q160" s="11"/>
    </row>
    <row r="161" spans="1:17" x14ac:dyDescent="0.25">
      <c r="A161" s="11"/>
      <c r="B161" s="11"/>
      <c r="C161" s="11"/>
      <c r="D161" s="11"/>
      <c r="E161" s="11"/>
      <c r="F161" s="11"/>
      <c r="G161" s="11"/>
      <c r="H161" s="11"/>
      <c r="I161" s="11"/>
      <c r="K161" s="11"/>
      <c r="L161" s="11"/>
      <c r="M161" s="11"/>
      <c r="N161" s="11"/>
      <c r="O161" s="11"/>
      <c r="P161" s="11"/>
      <c r="Q161" s="11"/>
    </row>
    <row r="162" spans="1:17" x14ac:dyDescent="0.25">
      <c r="A162" s="11"/>
      <c r="B162" s="11"/>
      <c r="C162" s="11"/>
      <c r="D162" s="11"/>
      <c r="E162" s="11"/>
      <c r="F162" s="11"/>
      <c r="G162" s="11"/>
      <c r="H162" s="11"/>
      <c r="I162" s="11"/>
      <c r="K162" s="11"/>
      <c r="L162" s="11"/>
      <c r="M162" s="11"/>
      <c r="N162" s="11"/>
      <c r="O162" s="11"/>
      <c r="P162" s="11"/>
      <c r="Q162" s="11"/>
    </row>
    <row r="163" spans="1:17" x14ac:dyDescent="0.25">
      <c r="A163" s="11"/>
      <c r="B163" s="11"/>
      <c r="C163" s="11"/>
      <c r="D163" s="11"/>
      <c r="E163" s="11"/>
      <c r="F163" s="11"/>
      <c r="G163" s="11"/>
      <c r="H163" s="11"/>
      <c r="I163" s="11"/>
      <c r="K163" s="11"/>
      <c r="L163" s="11"/>
      <c r="M163" s="11"/>
      <c r="N163" s="11"/>
      <c r="O163" s="11"/>
      <c r="P163" s="11"/>
      <c r="Q163" s="11"/>
    </row>
    <row r="164" spans="1:17" x14ac:dyDescent="0.25">
      <c r="A164" s="11"/>
      <c r="B164" s="11"/>
      <c r="C164" s="11"/>
      <c r="D164" s="11"/>
      <c r="E164" s="11"/>
      <c r="F164" s="11"/>
      <c r="G164" s="11"/>
      <c r="H164" s="11"/>
      <c r="I164" s="11"/>
      <c r="K164" s="11"/>
      <c r="L164" s="11"/>
      <c r="M164" s="11"/>
      <c r="N164" s="11"/>
      <c r="O164" s="11"/>
      <c r="P164" s="11"/>
      <c r="Q164" s="11"/>
    </row>
    <row r="165" spans="1:17" x14ac:dyDescent="0.25">
      <c r="A165" s="11"/>
      <c r="B165" s="11"/>
      <c r="C165" s="11"/>
      <c r="D165" s="11"/>
      <c r="E165" s="11"/>
      <c r="F165" s="11"/>
      <c r="G165" s="11"/>
      <c r="H165" s="11"/>
      <c r="I165" s="11"/>
      <c r="K165" s="11"/>
      <c r="L165" s="11"/>
      <c r="M165" s="11"/>
      <c r="N165" s="11"/>
      <c r="O165" s="11"/>
      <c r="P165" s="11"/>
      <c r="Q165" s="11"/>
    </row>
    <row r="166" spans="1:17" x14ac:dyDescent="0.25">
      <c r="A166" s="11"/>
      <c r="B166" s="11"/>
      <c r="C166" s="11"/>
      <c r="D166" s="11"/>
      <c r="E166" s="11"/>
      <c r="F166" s="11"/>
      <c r="G166" s="11"/>
      <c r="H166" s="11"/>
      <c r="I166" s="11"/>
      <c r="K166" s="11"/>
      <c r="L166" s="11"/>
      <c r="M166" s="11"/>
      <c r="N166" s="11"/>
      <c r="O166" s="11"/>
      <c r="P166" s="11"/>
      <c r="Q166" s="11"/>
    </row>
    <row r="167" spans="1:17" x14ac:dyDescent="0.25">
      <c r="A167" s="11"/>
      <c r="B167" s="11"/>
      <c r="C167" s="11"/>
      <c r="D167" s="11"/>
      <c r="E167" s="11"/>
      <c r="F167" s="11"/>
      <c r="G167" s="11"/>
      <c r="H167" s="11"/>
      <c r="I167" s="11"/>
      <c r="K167" s="11"/>
      <c r="L167" s="11"/>
      <c r="M167" s="11"/>
      <c r="N167" s="11"/>
      <c r="O167" s="11"/>
      <c r="P167" s="11"/>
      <c r="Q167" s="11"/>
    </row>
    <row r="168" spans="1:17" x14ac:dyDescent="0.25">
      <c r="A168" s="11"/>
      <c r="B168" s="11"/>
      <c r="C168" s="11"/>
      <c r="D168" s="11"/>
      <c r="E168" s="11"/>
      <c r="F168" s="11"/>
      <c r="G168" s="11"/>
      <c r="H168" s="11"/>
      <c r="I168" s="11"/>
      <c r="K168" s="11"/>
      <c r="L168" s="11"/>
      <c r="M168" s="11"/>
      <c r="N168" s="11"/>
      <c r="O168" s="11"/>
      <c r="P168" s="11"/>
      <c r="Q168" s="11"/>
    </row>
    <row r="169" spans="1:17" x14ac:dyDescent="0.25">
      <c r="A169" s="11"/>
      <c r="B169" s="11"/>
      <c r="C169" s="11"/>
      <c r="D169" s="11"/>
      <c r="E169" s="11"/>
      <c r="F169" s="11"/>
      <c r="G169" s="11"/>
      <c r="H169" s="11"/>
      <c r="I169" s="11"/>
      <c r="K169" s="11"/>
      <c r="L169" s="11"/>
      <c r="M169" s="11"/>
      <c r="N169" s="11"/>
      <c r="O169" s="11"/>
      <c r="P169" s="11"/>
      <c r="Q169" s="11"/>
    </row>
    <row r="170" spans="1:17" x14ac:dyDescent="0.25">
      <c r="A170" s="11"/>
      <c r="B170" s="11"/>
      <c r="C170" s="11"/>
      <c r="D170" s="11"/>
      <c r="E170" s="11"/>
      <c r="F170" s="11"/>
      <c r="G170" s="11"/>
      <c r="H170" s="11"/>
      <c r="I170" s="11"/>
      <c r="K170" s="11"/>
      <c r="L170" s="11"/>
      <c r="M170" s="11"/>
      <c r="N170" s="11"/>
      <c r="O170" s="11"/>
      <c r="P170" s="11"/>
      <c r="Q170" s="11"/>
    </row>
    <row r="171" spans="1:17" x14ac:dyDescent="0.25">
      <c r="A171" s="11"/>
      <c r="B171" s="11"/>
      <c r="C171" s="11"/>
      <c r="D171" s="11"/>
      <c r="E171" s="11"/>
      <c r="F171" s="11"/>
      <c r="G171" s="11"/>
      <c r="H171" s="11"/>
      <c r="I171" s="11"/>
      <c r="K171" s="11"/>
      <c r="L171" s="11"/>
      <c r="M171" s="11"/>
      <c r="N171" s="11"/>
      <c r="O171" s="11"/>
      <c r="P171" s="11"/>
      <c r="Q171" s="11"/>
    </row>
    <row r="172" spans="1:17" x14ac:dyDescent="0.25">
      <c r="A172" s="11"/>
      <c r="B172" s="11"/>
      <c r="C172" s="11"/>
      <c r="D172" s="11"/>
      <c r="E172" s="11"/>
      <c r="F172" s="11"/>
      <c r="G172" s="11"/>
      <c r="H172" s="11"/>
      <c r="I172" s="11"/>
      <c r="K172" s="11"/>
      <c r="L172" s="11"/>
      <c r="M172" s="11"/>
      <c r="N172" s="11"/>
      <c r="O172" s="11"/>
      <c r="P172" s="11"/>
      <c r="Q172" s="11"/>
    </row>
    <row r="173" spans="1:17" x14ac:dyDescent="0.25">
      <c r="A173" s="11"/>
      <c r="B173" s="11"/>
      <c r="C173" s="11"/>
      <c r="D173" s="11"/>
      <c r="E173" s="11"/>
      <c r="F173" s="11"/>
      <c r="G173" s="11"/>
      <c r="H173" s="11"/>
      <c r="I173" s="11"/>
      <c r="K173" s="11"/>
      <c r="L173" s="11"/>
      <c r="M173" s="11"/>
      <c r="N173" s="11"/>
      <c r="O173" s="11"/>
      <c r="P173" s="11"/>
      <c r="Q173" s="11"/>
    </row>
    <row r="174" spans="1:17" x14ac:dyDescent="0.25">
      <c r="A174" s="11"/>
      <c r="B174" s="11"/>
      <c r="C174" s="11"/>
      <c r="D174" s="11"/>
      <c r="E174" s="11"/>
      <c r="F174" s="11"/>
      <c r="G174" s="11"/>
      <c r="H174" s="11"/>
      <c r="I174" s="11"/>
      <c r="K174" s="11"/>
      <c r="L174" s="11"/>
      <c r="M174" s="11"/>
      <c r="N174" s="11"/>
      <c r="O174" s="11"/>
      <c r="P174" s="11"/>
      <c r="Q174" s="11"/>
    </row>
    <row r="175" spans="1:17" x14ac:dyDescent="0.25">
      <c r="A175" s="12"/>
      <c r="B175" s="12"/>
      <c r="C175" s="12"/>
      <c r="D175" s="12"/>
      <c r="E175" s="12"/>
      <c r="F175" s="12"/>
      <c r="G175" s="12"/>
      <c r="H175" s="12"/>
      <c r="I175" s="12"/>
    </row>
    <row r="176" spans="1:17" x14ac:dyDescent="0.25">
      <c r="A176" s="12"/>
      <c r="B176" s="12"/>
      <c r="C176" s="12"/>
      <c r="D176" s="12"/>
      <c r="E176" s="12"/>
      <c r="F176" s="12"/>
      <c r="G176" s="12"/>
      <c r="H176" s="12"/>
      <c r="I176" s="12"/>
    </row>
    <row r="177" spans="1:9" x14ac:dyDescent="0.25">
      <c r="A177" s="12"/>
      <c r="B177" s="12"/>
      <c r="C177" s="12"/>
      <c r="D177" s="12"/>
      <c r="E177" s="12"/>
      <c r="F177" s="12"/>
      <c r="G177" s="12"/>
      <c r="H177" s="12"/>
      <c r="I177" s="12"/>
    </row>
    <row r="178" spans="1:9" x14ac:dyDescent="0.25">
      <c r="A178" s="12"/>
      <c r="B178" s="12"/>
      <c r="C178" s="12"/>
      <c r="D178" s="12"/>
      <c r="E178" s="12"/>
      <c r="F178" s="12"/>
      <c r="G178" s="12"/>
      <c r="H178" s="12"/>
      <c r="I178" s="12"/>
    </row>
    <row r="179" spans="1:9" x14ac:dyDescent="0.25">
      <c r="A179" s="12"/>
      <c r="B179" s="12"/>
      <c r="C179" s="12"/>
      <c r="D179" s="12"/>
      <c r="E179" s="12"/>
      <c r="F179" s="12"/>
      <c r="G179" s="12"/>
      <c r="H179" s="12"/>
      <c r="I179" s="12"/>
    </row>
    <row r="180" spans="1:9" x14ac:dyDescent="0.25">
      <c r="A180" s="12"/>
      <c r="B180" s="12"/>
      <c r="C180" s="12"/>
      <c r="D180" s="12"/>
      <c r="E180" s="12"/>
      <c r="F180" s="12"/>
      <c r="G180" s="12"/>
      <c r="H180" s="12"/>
      <c r="I180" s="12"/>
    </row>
    <row r="181" spans="1:9" x14ac:dyDescent="0.25">
      <c r="A181" s="12"/>
      <c r="B181" s="12"/>
      <c r="C181" s="12"/>
      <c r="D181" s="12"/>
      <c r="E181" s="12"/>
      <c r="F181" s="12"/>
      <c r="G181" s="12"/>
      <c r="H181" s="12"/>
      <c r="I181" s="12"/>
    </row>
    <row r="182" spans="1:9" x14ac:dyDescent="0.25">
      <c r="A182" s="12"/>
      <c r="B182" s="12"/>
      <c r="C182" s="12"/>
      <c r="D182" s="12"/>
      <c r="E182" s="12"/>
      <c r="F182" s="12"/>
      <c r="G182" s="12"/>
      <c r="H182" s="12"/>
      <c r="I182" s="12"/>
    </row>
    <row r="183" spans="1:9" x14ac:dyDescent="0.25">
      <c r="A183" s="12"/>
      <c r="B183" s="12"/>
      <c r="C183" s="12"/>
      <c r="D183" s="12"/>
      <c r="E183" s="12"/>
      <c r="F183" s="12"/>
      <c r="G183" s="12"/>
      <c r="H183" s="12"/>
      <c r="I183" s="12"/>
    </row>
    <row r="184" spans="1:9" x14ac:dyDescent="0.25">
      <c r="A184" s="12"/>
      <c r="B184" s="12"/>
      <c r="C184" s="12"/>
      <c r="D184" s="12"/>
      <c r="E184" s="12"/>
      <c r="F184" s="12"/>
      <c r="G184" s="12"/>
      <c r="H184" s="12"/>
      <c r="I184" s="12"/>
    </row>
    <row r="185" spans="1:9" x14ac:dyDescent="0.25">
      <c r="A185" s="12"/>
      <c r="B185" s="12"/>
      <c r="C185" s="12"/>
      <c r="D185" s="12"/>
      <c r="E185" s="12"/>
      <c r="F185" s="12"/>
      <c r="G185" s="12"/>
      <c r="H185" s="12"/>
      <c r="I185" s="12"/>
    </row>
    <row r="186" spans="1:9" x14ac:dyDescent="0.25">
      <c r="A186" s="12"/>
      <c r="B186" s="12"/>
      <c r="C186" s="12"/>
      <c r="D186" s="12"/>
      <c r="E186" s="12"/>
      <c r="F186" s="12"/>
      <c r="G186" s="12"/>
      <c r="H186" s="12"/>
      <c r="I186" s="12"/>
    </row>
    <row r="187" spans="1:9" x14ac:dyDescent="0.25">
      <c r="A187" s="12"/>
      <c r="B187" s="12"/>
      <c r="C187" s="12"/>
      <c r="D187" s="12"/>
      <c r="E187" s="12"/>
      <c r="F187" s="12"/>
      <c r="G187" s="12"/>
      <c r="H187" s="12"/>
      <c r="I187" s="12"/>
    </row>
    <row r="188" spans="1:9" x14ac:dyDescent="0.25">
      <c r="A188" s="12"/>
      <c r="B188" s="12"/>
      <c r="C188" s="12"/>
      <c r="D188" s="12"/>
      <c r="E188" s="12"/>
      <c r="F188" s="12"/>
      <c r="G188" s="12"/>
      <c r="H188" s="12"/>
      <c r="I188" s="12"/>
    </row>
    <row r="189" spans="1:9" x14ac:dyDescent="0.25">
      <c r="A189" s="12"/>
      <c r="B189" s="12"/>
      <c r="C189" s="12"/>
      <c r="D189" s="12"/>
      <c r="E189" s="12"/>
      <c r="F189" s="12"/>
      <c r="G189" s="12"/>
      <c r="H189" s="12"/>
      <c r="I189" s="12"/>
    </row>
    <row r="190" spans="1:9" x14ac:dyDescent="0.25">
      <c r="A190" s="12"/>
      <c r="B190" s="12"/>
      <c r="C190" s="12"/>
      <c r="D190" s="12"/>
      <c r="E190" s="12"/>
      <c r="F190" s="12"/>
      <c r="G190" s="12"/>
      <c r="H190" s="12"/>
      <c r="I190" s="12"/>
    </row>
    <row r="191" spans="1:9" x14ac:dyDescent="0.25">
      <c r="A191" s="12"/>
      <c r="B191" s="12"/>
      <c r="C191" s="12"/>
      <c r="D191" s="12"/>
      <c r="E191" s="12"/>
      <c r="F191" s="12"/>
      <c r="G191" s="12"/>
      <c r="H191" s="12"/>
      <c r="I191" s="12"/>
    </row>
    <row r="192" spans="1:9" x14ac:dyDescent="0.25">
      <c r="A192" s="12"/>
      <c r="B192" s="12"/>
      <c r="C192" s="12"/>
      <c r="D192" s="12"/>
      <c r="E192" s="12"/>
      <c r="F192" s="12"/>
      <c r="G192" s="12"/>
      <c r="H192" s="12"/>
      <c r="I192" s="12"/>
    </row>
    <row r="193" spans="1:9" x14ac:dyDescent="0.25">
      <c r="A193" s="12"/>
      <c r="B193" s="12"/>
      <c r="C193" s="12"/>
      <c r="D193" s="12"/>
      <c r="E193" s="12"/>
      <c r="F193" s="12"/>
      <c r="G193" s="12"/>
      <c r="H193" s="12"/>
      <c r="I193" s="12"/>
    </row>
    <row r="194" spans="1:9" x14ac:dyDescent="0.25">
      <c r="A194" s="12"/>
      <c r="B194" s="12"/>
      <c r="C194" s="12"/>
      <c r="D194" s="12"/>
      <c r="E194" s="12"/>
      <c r="F194" s="12"/>
      <c r="G194" s="12"/>
      <c r="H194" s="12"/>
      <c r="I194" s="12"/>
    </row>
    <row r="195" spans="1:9" x14ac:dyDescent="0.25">
      <c r="A195" s="12"/>
      <c r="B195" s="12"/>
      <c r="C195" s="12"/>
      <c r="D195" s="12"/>
      <c r="E195" s="12"/>
      <c r="F195" s="12"/>
      <c r="G195" s="12"/>
      <c r="H195" s="12"/>
      <c r="I195" s="12"/>
    </row>
    <row r="196" spans="1:9" x14ac:dyDescent="0.25">
      <c r="A196" s="12"/>
      <c r="B196" s="12"/>
      <c r="C196" s="12"/>
      <c r="D196" s="12"/>
      <c r="E196" s="12"/>
      <c r="F196" s="12"/>
      <c r="G196" s="12"/>
      <c r="H196" s="12"/>
      <c r="I196" s="12"/>
    </row>
    <row r="197" spans="1:9" x14ac:dyDescent="0.25">
      <c r="A197" s="12"/>
      <c r="B197" s="12"/>
      <c r="C197" s="12"/>
      <c r="D197" s="12"/>
      <c r="E197" s="12"/>
      <c r="F197" s="12"/>
      <c r="G197" s="12"/>
      <c r="H197" s="12"/>
      <c r="I197" s="12"/>
    </row>
    <row r="198" spans="1:9" x14ac:dyDescent="0.25">
      <c r="A198" s="12"/>
      <c r="B198" s="12"/>
      <c r="C198" s="12"/>
      <c r="D198" s="12"/>
      <c r="E198" s="12"/>
      <c r="F198" s="12"/>
      <c r="G198" s="12"/>
      <c r="H198" s="12"/>
      <c r="I198" s="12"/>
    </row>
    <row r="199" spans="1:9" x14ac:dyDescent="0.25">
      <c r="A199" s="12"/>
      <c r="B199" s="12"/>
      <c r="C199" s="12"/>
      <c r="D199" s="12"/>
      <c r="E199" s="12"/>
      <c r="F199" s="12"/>
      <c r="G199" s="12"/>
      <c r="H199" s="12"/>
      <c r="I199" s="12"/>
    </row>
    <row r="200" spans="1:9" x14ac:dyDescent="0.25">
      <c r="A200" s="12"/>
      <c r="B200" s="12"/>
      <c r="C200" s="12"/>
      <c r="D200" s="12"/>
      <c r="E200" s="12"/>
      <c r="F200" s="12"/>
      <c r="G200" s="12"/>
      <c r="H200" s="12"/>
      <c r="I200" s="12"/>
    </row>
    <row r="201" spans="1:9" x14ac:dyDescent="0.25">
      <c r="A201" s="12"/>
      <c r="B201" s="12"/>
      <c r="C201" s="12"/>
      <c r="D201" s="12"/>
      <c r="E201" s="12"/>
      <c r="F201" s="12"/>
      <c r="G201" s="12"/>
      <c r="H201" s="12"/>
      <c r="I201" s="12"/>
    </row>
    <row r="202" spans="1:9" x14ac:dyDescent="0.25">
      <c r="A202" s="12"/>
      <c r="B202" s="12"/>
      <c r="C202" s="12"/>
      <c r="D202" s="12"/>
      <c r="E202" s="12"/>
      <c r="F202" s="12"/>
      <c r="G202" s="12"/>
      <c r="H202" s="12"/>
      <c r="I202" s="12"/>
    </row>
    <row r="203" spans="1:9" x14ac:dyDescent="0.25">
      <c r="A203" s="12"/>
      <c r="B203" s="12"/>
      <c r="C203" s="12"/>
      <c r="D203" s="12"/>
      <c r="E203" s="12"/>
      <c r="F203" s="12"/>
      <c r="G203" s="12"/>
      <c r="H203" s="12"/>
      <c r="I203" s="12"/>
    </row>
    <row r="204" spans="1:9" x14ac:dyDescent="0.25">
      <c r="A204" s="12"/>
      <c r="B204" s="12"/>
      <c r="C204" s="12"/>
      <c r="D204" s="12"/>
      <c r="E204" s="12"/>
      <c r="F204" s="12"/>
      <c r="G204" s="12"/>
      <c r="H204" s="12"/>
      <c r="I204" s="12"/>
    </row>
    <row r="205" spans="1:9" x14ac:dyDescent="0.25">
      <c r="A205" s="12"/>
      <c r="B205" s="12"/>
      <c r="C205" s="12"/>
      <c r="D205" s="12"/>
      <c r="E205" s="12"/>
      <c r="F205" s="12"/>
      <c r="G205" s="12"/>
      <c r="H205" s="12"/>
      <c r="I205" s="12"/>
    </row>
    <row r="206" spans="1:9" x14ac:dyDescent="0.25">
      <c r="A206" s="12"/>
      <c r="B206" s="12"/>
      <c r="C206" s="12"/>
      <c r="D206" s="12"/>
      <c r="E206" s="12"/>
      <c r="F206" s="12"/>
      <c r="G206" s="12"/>
      <c r="H206" s="12"/>
      <c r="I206" s="12"/>
    </row>
    <row r="207" spans="1:9" x14ac:dyDescent="0.25">
      <c r="A207" s="12"/>
      <c r="B207" s="12"/>
      <c r="C207" s="12"/>
      <c r="D207" s="12"/>
      <c r="E207" s="12"/>
      <c r="F207" s="12"/>
      <c r="G207" s="12"/>
      <c r="H207" s="12"/>
      <c r="I207" s="12"/>
    </row>
    <row r="208" spans="1:9" x14ac:dyDescent="0.25">
      <c r="A208" s="12"/>
      <c r="B208" s="12"/>
      <c r="C208" s="12"/>
      <c r="D208" s="12"/>
      <c r="E208" s="12"/>
      <c r="F208" s="12"/>
      <c r="G208" s="12"/>
      <c r="H208" s="12"/>
      <c r="I208" s="12"/>
    </row>
    <row r="209" spans="1:9" x14ac:dyDescent="0.25">
      <c r="A209" s="12"/>
      <c r="B209" s="12"/>
      <c r="C209" s="12"/>
      <c r="D209" s="12"/>
      <c r="E209" s="12"/>
      <c r="F209" s="12"/>
      <c r="G209" s="12"/>
      <c r="H209" s="12"/>
      <c r="I209" s="12"/>
    </row>
    <row r="210" spans="1:9" x14ac:dyDescent="0.25">
      <c r="A210" s="12"/>
      <c r="B210" s="12"/>
      <c r="C210" s="12"/>
      <c r="D210" s="12"/>
      <c r="E210" s="12"/>
      <c r="F210" s="12"/>
      <c r="G210" s="12"/>
      <c r="H210" s="12"/>
      <c r="I210" s="12"/>
    </row>
    <row r="211" spans="1:9" x14ac:dyDescent="0.25">
      <c r="A211" s="12"/>
      <c r="B211" s="12"/>
      <c r="C211" s="12"/>
      <c r="D211" s="12"/>
      <c r="E211" s="12"/>
      <c r="F211" s="12"/>
      <c r="G211" s="12"/>
      <c r="H211" s="12"/>
      <c r="I211" s="12"/>
    </row>
    <row r="212" spans="1:9" x14ac:dyDescent="0.25">
      <c r="A212" s="12"/>
      <c r="B212" s="12"/>
      <c r="C212" s="12"/>
      <c r="D212" s="12"/>
      <c r="E212" s="12"/>
      <c r="F212" s="12"/>
      <c r="G212" s="12"/>
      <c r="H212" s="12"/>
      <c r="I212" s="12"/>
    </row>
    <row r="213" spans="1:9" x14ac:dyDescent="0.25">
      <c r="A213" s="12"/>
      <c r="B213" s="12"/>
      <c r="C213" s="12"/>
      <c r="D213" s="12"/>
      <c r="E213" s="12"/>
      <c r="F213" s="12"/>
      <c r="G213" s="12"/>
      <c r="H213" s="12"/>
      <c r="I213" s="12"/>
    </row>
    <row r="214" spans="1:9" x14ac:dyDescent="0.25">
      <c r="A214" s="12"/>
      <c r="B214" s="12"/>
      <c r="C214" s="12"/>
      <c r="D214" s="12"/>
      <c r="E214" s="12"/>
      <c r="F214" s="12"/>
      <c r="G214" s="12"/>
      <c r="H214" s="12"/>
      <c r="I214" s="12"/>
    </row>
    <row r="215" spans="1:9" x14ac:dyDescent="0.25">
      <c r="A215" s="12"/>
      <c r="B215" s="12"/>
      <c r="C215" s="12"/>
      <c r="D215" s="12"/>
      <c r="E215" s="12"/>
      <c r="F215" s="12"/>
      <c r="G215" s="12"/>
      <c r="H215" s="12"/>
      <c r="I215" s="12"/>
    </row>
    <row r="216" spans="1:9" x14ac:dyDescent="0.25">
      <c r="A216" s="12"/>
      <c r="B216" s="12"/>
      <c r="C216" s="12"/>
      <c r="D216" s="12"/>
      <c r="E216" s="12"/>
      <c r="F216" s="12"/>
      <c r="G216" s="12"/>
      <c r="H216" s="12"/>
      <c r="I216" s="12"/>
    </row>
    <row r="217" spans="1:9" x14ac:dyDescent="0.25">
      <c r="A217" s="12"/>
      <c r="B217" s="12"/>
      <c r="C217" s="12"/>
      <c r="D217" s="12"/>
      <c r="E217" s="12"/>
      <c r="F217" s="12"/>
      <c r="G217" s="12"/>
      <c r="H217" s="12"/>
      <c r="I217" s="12"/>
    </row>
    <row r="218" spans="1:9" x14ac:dyDescent="0.25">
      <c r="A218" s="12"/>
      <c r="B218" s="12"/>
      <c r="C218" s="12"/>
      <c r="D218" s="12"/>
      <c r="E218" s="12"/>
      <c r="F218" s="12"/>
      <c r="G218" s="12"/>
      <c r="H218" s="12"/>
      <c r="I218" s="12"/>
    </row>
    <row r="219" spans="1:9" x14ac:dyDescent="0.25">
      <c r="A219" s="12"/>
      <c r="B219" s="12"/>
      <c r="C219" s="12"/>
      <c r="D219" s="12"/>
      <c r="E219" s="12"/>
      <c r="F219" s="12"/>
      <c r="G219" s="12"/>
      <c r="H219" s="12"/>
      <c r="I219" s="12"/>
    </row>
    <row r="220" spans="1:9" x14ac:dyDescent="0.25">
      <c r="A220" s="12"/>
      <c r="B220" s="12"/>
      <c r="C220" s="12"/>
      <c r="D220" s="12"/>
      <c r="E220" s="12"/>
      <c r="F220" s="12"/>
      <c r="G220" s="12"/>
      <c r="H220" s="12"/>
      <c r="I220" s="12"/>
    </row>
    <row r="221" spans="1:9" x14ac:dyDescent="0.25">
      <c r="A221" s="12"/>
      <c r="B221" s="12"/>
      <c r="C221" s="12"/>
      <c r="D221" s="12"/>
      <c r="E221" s="12"/>
      <c r="F221" s="12"/>
      <c r="G221" s="12"/>
      <c r="H221" s="12"/>
      <c r="I221" s="12"/>
    </row>
    <row r="222" spans="1:9" x14ac:dyDescent="0.25">
      <c r="A222" s="12"/>
      <c r="B222" s="12"/>
      <c r="C222" s="12"/>
      <c r="D222" s="12"/>
      <c r="E222" s="12"/>
      <c r="F222" s="12"/>
      <c r="G222" s="12"/>
      <c r="H222" s="12"/>
      <c r="I222" s="12"/>
    </row>
    <row r="223" spans="1:9" x14ac:dyDescent="0.25">
      <c r="A223" s="12"/>
      <c r="B223" s="12"/>
      <c r="C223" s="12"/>
      <c r="D223" s="12"/>
      <c r="E223" s="12"/>
      <c r="F223" s="12"/>
      <c r="G223" s="12"/>
      <c r="H223" s="12"/>
      <c r="I223" s="12"/>
    </row>
    <row r="224" spans="1:9" x14ac:dyDescent="0.25">
      <c r="A224" s="12"/>
      <c r="B224" s="12"/>
      <c r="C224" s="12"/>
      <c r="D224" s="12"/>
      <c r="E224" s="12"/>
      <c r="F224" s="12"/>
      <c r="G224" s="12"/>
      <c r="H224" s="12"/>
      <c r="I224" s="12"/>
    </row>
    <row r="225" spans="1:9" x14ac:dyDescent="0.25">
      <c r="A225" s="12"/>
      <c r="B225" s="12"/>
      <c r="C225" s="12"/>
      <c r="D225" s="12"/>
      <c r="E225" s="12"/>
      <c r="F225" s="12"/>
      <c r="G225" s="12"/>
      <c r="H225" s="12"/>
      <c r="I225" s="12"/>
    </row>
    <row r="226" spans="1:9" x14ac:dyDescent="0.25">
      <c r="A226" s="12"/>
      <c r="B226" s="12"/>
      <c r="C226" s="12"/>
      <c r="D226" s="12"/>
      <c r="E226" s="12"/>
      <c r="F226" s="12"/>
      <c r="G226" s="12"/>
      <c r="H226" s="12"/>
      <c r="I226" s="12"/>
    </row>
    <row r="227" spans="1:9" x14ac:dyDescent="0.25">
      <c r="A227" s="12"/>
      <c r="B227" s="12"/>
      <c r="C227" s="12"/>
      <c r="D227" s="12"/>
      <c r="E227" s="12"/>
      <c r="F227" s="12"/>
      <c r="G227" s="12"/>
      <c r="H227" s="12"/>
      <c r="I227" s="12"/>
    </row>
    <row r="228" spans="1:9" x14ac:dyDescent="0.25">
      <c r="A228" s="12"/>
      <c r="B228" s="12"/>
      <c r="C228" s="12"/>
      <c r="D228" s="12"/>
      <c r="E228" s="12"/>
      <c r="F228" s="12"/>
      <c r="G228" s="12"/>
      <c r="H228" s="12"/>
      <c r="I228" s="12"/>
    </row>
    <row r="229" spans="1:9" x14ac:dyDescent="0.25">
      <c r="A229" s="12"/>
      <c r="B229" s="12"/>
      <c r="C229" s="12"/>
      <c r="D229" s="12"/>
      <c r="E229" s="12"/>
      <c r="F229" s="12"/>
      <c r="G229" s="12"/>
      <c r="H229" s="12"/>
      <c r="I229" s="12"/>
    </row>
    <row r="230" spans="1:9" x14ac:dyDescent="0.25">
      <c r="A230" s="12"/>
      <c r="B230" s="12"/>
      <c r="C230" s="12"/>
      <c r="D230" s="12"/>
      <c r="E230" s="12"/>
      <c r="F230" s="12"/>
      <c r="G230" s="12"/>
      <c r="H230" s="12"/>
      <c r="I230" s="12"/>
    </row>
    <row r="231" spans="1:9" x14ac:dyDescent="0.25">
      <c r="A231" s="12"/>
      <c r="B231" s="12"/>
      <c r="C231" s="12"/>
      <c r="D231" s="12"/>
      <c r="E231" s="12"/>
      <c r="F231" s="12"/>
      <c r="G231" s="12"/>
      <c r="H231" s="12"/>
      <c r="I231" s="12"/>
    </row>
    <row r="232" spans="1:9" x14ac:dyDescent="0.25">
      <c r="A232" s="12"/>
      <c r="B232" s="12"/>
      <c r="C232" s="12"/>
      <c r="D232" s="12"/>
      <c r="E232" s="12"/>
      <c r="F232" s="12"/>
      <c r="G232" s="12"/>
      <c r="H232" s="12"/>
      <c r="I232" s="12"/>
    </row>
    <row r="233" spans="1:9" x14ac:dyDescent="0.25">
      <c r="A233" s="12"/>
      <c r="B233" s="12"/>
      <c r="C233" s="12"/>
      <c r="D233" s="12"/>
      <c r="E233" s="12"/>
      <c r="F233" s="12"/>
      <c r="G233" s="12"/>
      <c r="H233" s="12"/>
      <c r="I233" s="12"/>
    </row>
    <row r="234" spans="1:9" x14ac:dyDescent="0.25">
      <c r="A234" s="12"/>
      <c r="B234" s="12"/>
      <c r="C234" s="12"/>
      <c r="D234" s="12"/>
      <c r="E234" s="12"/>
      <c r="F234" s="12"/>
      <c r="G234" s="12"/>
      <c r="H234" s="12"/>
      <c r="I234" s="12"/>
    </row>
    <row r="235" spans="1:9" x14ac:dyDescent="0.25">
      <c r="A235" s="12"/>
      <c r="B235" s="12"/>
      <c r="C235" s="12"/>
      <c r="D235" s="12"/>
      <c r="E235" s="12"/>
      <c r="F235" s="12"/>
      <c r="G235" s="12"/>
      <c r="H235" s="12"/>
      <c r="I235" s="12"/>
    </row>
    <row r="236" spans="1:9" x14ac:dyDescent="0.25">
      <c r="A236" s="12"/>
      <c r="B236" s="12"/>
      <c r="C236" s="12"/>
      <c r="D236" s="12"/>
      <c r="E236" s="12"/>
      <c r="F236" s="12"/>
      <c r="G236" s="12"/>
      <c r="H236" s="12"/>
      <c r="I236" s="12"/>
    </row>
    <row r="237" spans="1:9" x14ac:dyDescent="0.25">
      <c r="A237" s="12"/>
      <c r="B237" s="12"/>
      <c r="C237" s="12"/>
      <c r="D237" s="12"/>
      <c r="E237" s="12"/>
      <c r="F237" s="12"/>
      <c r="G237" s="12"/>
      <c r="H237" s="12"/>
      <c r="I237" s="12"/>
    </row>
    <row r="238" spans="1:9" x14ac:dyDescent="0.25">
      <c r="A238" s="12"/>
      <c r="B238" s="12"/>
      <c r="C238" s="12"/>
      <c r="D238" s="12"/>
      <c r="E238" s="12"/>
      <c r="F238" s="12"/>
      <c r="G238" s="12"/>
      <c r="H238" s="12"/>
      <c r="I238" s="12"/>
    </row>
    <row r="239" spans="1:9" x14ac:dyDescent="0.25">
      <c r="A239" s="12"/>
      <c r="B239" s="12"/>
      <c r="C239" s="12"/>
      <c r="D239" s="12"/>
      <c r="E239" s="12"/>
      <c r="F239" s="12"/>
      <c r="G239" s="12"/>
      <c r="H239" s="12"/>
      <c r="I239" s="12"/>
    </row>
    <row r="240" spans="1:9" x14ac:dyDescent="0.25">
      <c r="A240" s="12"/>
      <c r="B240" s="12"/>
      <c r="C240" s="12"/>
      <c r="D240" s="12"/>
      <c r="E240" s="12"/>
      <c r="F240" s="12"/>
      <c r="G240" s="12"/>
      <c r="H240" s="12"/>
      <c r="I240" s="12"/>
    </row>
    <row r="241" spans="1:9" x14ac:dyDescent="0.25">
      <c r="A241" s="12"/>
      <c r="B241" s="12"/>
      <c r="C241" s="12"/>
      <c r="D241" s="12"/>
      <c r="E241" s="12"/>
      <c r="F241" s="12"/>
      <c r="G241" s="12"/>
      <c r="H241" s="12"/>
      <c r="I241" s="12"/>
    </row>
    <row r="242" spans="1:9" x14ac:dyDescent="0.25">
      <c r="A242" s="12"/>
      <c r="B242" s="12"/>
      <c r="C242" s="12"/>
      <c r="D242" s="12"/>
      <c r="E242" s="12"/>
      <c r="F242" s="12"/>
      <c r="G242" s="12"/>
      <c r="H242" s="12"/>
      <c r="I242" s="12"/>
    </row>
    <row r="243" spans="1:9" x14ac:dyDescent="0.25">
      <c r="A243" s="12"/>
      <c r="B243" s="12"/>
      <c r="C243" s="12"/>
      <c r="D243" s="12"/>
      <c r="E243" s="12"/>
      <c r="F243" s="12"/>
      <c r="G243" s="12"/>
      <c r="H243" s="12"/>
      <c r="I243" s="12"/>
    </row>
    <row r="244" spans="1:9" x14ac:dyDescent="0.25">
      <c r="A244" s="12"/>
      <c r="B244" s="12"/>
      <c r="C244" s="12"/>
      <c r="D244" s="12"/>
      <c r="E244" s="12"/>
      <c r="F244" s="12"/>
      <c r="G244" s="12"/>
      <c r="H244" s="12"/>
      <c r="I244" s="12"/>
    </row>
    <row r="245" spans="1:9" x14ac:dyDescent="0.25">
      <c r="A245" s="12"/>
      <c r="B245" s="12"/>
      <c r="C245" s="12"/>
      <c r="D245" s="12"/>
      <c r="E245" s="12"/>
      <c r="F245" s="12"/>
      <c r="G245" s="12"/>
      <c r="H245" s="12"/>
      <c r="I245" s="12"/>
    </row>
    <row r="246" spans="1:9" x14ac:dyDescent="0.25">
      <c r="A246" s="12"/>
      <c r="B246" s="12"/>
      <c r="C246" s="12"/>
      <c r="D246" s="12"/>
      <c r="E246" s="12"/>
      <c r="F246" s="12"/>
      <c r="G246" s="12"/>
      <c r="H246" s="12"/>
      <c r="I246" s="12"/>
    </row>
    <row r="247" spans="1:9" x14ac:dyDescent="0.25">
      <c r="A247" s="12"/>
      <c r="B247" s="12"/>
      <c r="C247" s="12"/>
      <c r="D247" s="12"/>
      <c r="E247" s="12"/>
      <c r="F247" s="12"/>
      <c r="G247" s="12"/>
      <c r="H247" s="12"/>
      <c r="I247" s="12"/>
    </row>
    <row r="248" spans="1:9" x14ac:dyDescent="0.25">
      <c r="A248" s="12"/>
      <c r="B248" s="12"/>
      <c r="C248" s="12"/>
      <c r="D248" s="12"/>
      <c r="E248" s="12"/>
      <c r="F248" s="12"/>
      <c r="G248" s="12"/>
      <c r="H248" s="12"/>
      <c r="I248" s="12"/>
    </row>
    <row r="249" spans="1:9" x14ac:dyDescent="0.25">
      <c r="A249" s="12"/>
      <c r="B249" s="12"/>
      <c r="C249" s="12"/>
      <c r="D249" s="12"/>
      <c r="E249" s="12"/>
      <c r="F249" s="12"/>
      <c r="G249" s="12"/>
      <c r="H249" s="12"/>
      <c r="I249" s="12"/>
    </row>
    <row r="250" spans="1:9" x14ac:dyDescent="0.25">
      <c r="A250" s="12"/>
      <c r="B250" s="12"/>
      <c r="C250" s="12"/>
      <c r="D250" s="12"/>
      <c r="E250" s="12"/>
      <c r="F250" s="12"/>
      <c r="G250" s="12"/>
      <c r="H250" s="12"/>
      <c r="I250" s="12"/>
    </row>
    <row r="251" spans="1:9" x14ac:dyDescent="0.25">
      <c r="A251" s="12"/>
      <c r="B251" s="12"/>
      <c r="C251" s="12"/>
      <c r="D251" s="12"/>
      <c r="E251" s="12"/>
      <c r="F251" s="12"/>
      <c r="G251" s="12"/>
      <c r="H251" s="12"/>
      <c r="I251" s="12"/>
    </row>
    <row r="252" spans="1:9" x14ac:dyDescent="0.25">
      <c r="A252" s="12"/>
      <c r="B252" s="12"/>
      <c r="C252" s="12"/>
      <c r="D252" s="12"/>
      <c r="E252" s="12"/>
      <c r="F252" s="12"/>
      <c r="G252" s="12"/>
      <c r="H252" s="12"/>
      <c r="I252" s="12"/>
    </row>
    <row r="253" spans="1:9" x14ac:dyDescent="0.25">
      <c r="A253" s="12"/>
      <c r="B253" s="12"/>
      <c r="C253" s="12"/>
      <c r="D253" s="12"/>
      <c r="E253" s="12"/>
      <c r="F253" s="12"/>
      <c r="G253" s="12"/>
      <c r="H253" s="12"/>
      <c r="I253" s="12"/>
    </row>
    <row r="254" spans="1:9" x14ac:dyDescent="0.25">
      <c r="A254" s="12"/>
      <c r="B254" s="12"/>
      <c r="C254" s="12"/>
      <c r="D254" s="12"/>
      <c r="E254" s="12"/>
      <c r="F254" s="12"/>
      <c r="G254" s="12"/>
      <c r="H254" s="12"/>
      <c r="I254" s="12"/>
    </row>
    <row r="255" spans="1:9" x14ac:dyDescent="0.25">
      <c r="A255" s="12"/>
      <c r="B255" s="12"/>
      <c r="C255" s="12"/>
      <c r="D255" s="12"/>
      <c r="E255" s="12"/>
      <c r="F255" s="12"/>
      <c r="G255" s="12"/>
      <c r="H255" s="12"/>
      <c r="I255" s="12"/>
    </row>
    <row r="256" spans="1:9" x14ac:dyDescent="0.25">
      <c r="A256" s="12"/>
      <c r="B256" s="12"/>
      <c r="C256" s="12"/>
      <c r="D256" s="12"/>
      <c r="E256" s="12"/>
      <c r="F256" s="12"/>
      <c r="G256" s="12"/>
      <c r="H256" s="12"/>
      <c r="I256" s="12"/>
    </row>
    <row r="257" spans="1:9" x14ac:dyDescent="0.25">
      <c r="A257" s="12"/>
      <c r="B257" s="12"/>
      <c r="C257" s="12"/>
      <c r="D257" s="12"/>
      <c r="E257" s="12"/>
      <c r="F257" s="12"/>
      <c r="G257" s="12"/>
      <c r="H257" s="12"/>
      <c r="I257" s="12"/>
    </row>
    <row r="258" spans="1:9" x14ac:dyDescent="0.25">
      <c r="A258" s="12"/>
      <c r="B258" s="12"/>
      <c r="C258" s="12"/>
      <c r="D258" s="12"/>
      <c r="E258" s="12"/>
      <c r="F258" s="12"/>
      <c r="G258" s="12"/>
      <c r="H258" s="12"/>
      <c r="I258" s="12"/>
    </row>
    <row r="259" spans="1:9" x14ac:dyDescent="0.25">
      <c r="A259" s="12"/>
      <c r="B259" s="12"/>
      <c r="C259" s="12"/>
      <c r="D259" s="12"/>
      <c r="E259" s="12"/>
      <c r="F259" s="12"/>
      <c r="G259" s="12"/>
      <c r="H259" s="12"/>
      <c r="I259" s="12"/>
    </row>
    <row r="260" spans="1:9" x14ac:dyDescent="0.25">
      <c r="A260" s="12"/>
      <c r="B260" s="12"/>
      <c r="C260" s="12"/>
      <c r="D260" s="12"/>
      <c r="E260" s="12"/>
      <c r="F260" s="12"/>
      <c r="G260" s="12"/>
      <c r="H260" s="12"/>
      <c r="I260" s="12"/>
    </row>
    <row r="261" spans="1:9" x14ac:dyDescent="0.25">
      <c r="A261" s="12"/>
      <c r="B261" s="12"/>
      <c r="C261" s="12"/>
      <c r="D261" s="12"/>
      <c r="E261" s="12"/>
      <c r="F261" s="12"/>
      <c r="G261" s="12"/>
      <c r="H261" s="12"/>
      <c r="I261" s="12"/>
    </row>
    <row r="262" spans="1:9" x14ac:dyDescent="0.25">
      <c r="A262" s="12"/>
      <c r="B262" s="12"/>
      <c r="C262" s="12"/>
      <c r="D262" s="12"/>
      <c r="E262" s="12"/>
      <c r="F262" s="12"/>
      <c r="G262" s="12"/>
      <c r="H262" s="12"/>
      <c r="I262" s="12"/>
    </row>
    <row r="263" spans="1:9" x14ac:dyDescent="0.25">
      <c r="A263" s="12"/>
      <c r="B263" s="12"/>
      <c r="C263" s="12"/>
      <c r="D263" s="12"/>
      <c r="E263" s="12"/>
      <c r="F263" s="12"/>
      <c r="G263" s="12"/>
      <c r="H263" s="12"/>
      <c r="I263" s="12"/>
    </row>
    <row r="264" spans="1:9" x14ac:dyDescent="0.25">
      <c r="A264" s="12"/>
      <c r="B264" s="12"/>
      <c r="C264" s="12"/>
      <c r="D264" s="12"/>
      <c r="E264" s="12"/>
      <c r="F264" s="12"/>
      <c r="G264" s="12"/>
      <c r="H264" s="12"/>
      <c r="I264" s="12"/>
    </row>
    <row r="265" spans="1:9" x14ac:dyDescent="0.25">
      <c r="A265" s="12"/>
      <c r="B265" s="12"/>
      <c r="C265" s="12"/>
      <c r="D265" s="12"/>
      <c r="E265" s="12"/>
      <c r="F265" s="12"/>
      <c r="G265" s="12"/>
      <c r="H265" s="12"/>
      <c r="I265" s="12"/>
    </row>
    <row r="266" spans="1:9" x14ac:dyDescent="0.25">
      <c r="A266" s="12"/>
      <c r="B266" s="12"/>
      <c r="C266" s="12"/>
      <c r="D266" s="12"/>
      <c r="E266" s="12"/>
      <c r="F266" s="12"/>
      <c r="G266" s="12"/>
      <c r="H266" s="12"/>
      <c r="I266" s="12"/>
    </row>
    <row r="267" spans="1:9" x14ac:dyDescent="0.25">
      <c r="A267" s="12"/>
      <c r="B267" s="12"/>
      <c r="C267" s="12"/>
      <c r="D267" s="12"/>
      <c r="E267" s="12"/>
      <c r="F267" s="12"/>
      <c r="G267" s="12"/>
      <c r="H267" s="12"/>
      <c r="I267" s="12"/>
    </row>
    <row r="268" spans="1:9" x14ac:dyDescent="0.25">
      <c r="A268" s="12"/>
      <c r="B268" s="12"/>
      <c r="C268" s="12"/>
      <c r="D268" s="12"/>
      <c r="E268" s="12"/>
      <c r="F268" s="12"/>
      <c r="G268" s="12"/>
      <c r="H268" s="12"/>
      <c r="I268" s="12"/>
    </row>
    <row r="269" spans="1:9" x14ac:dyDescent="0.25">
      <c r="A269" s="12"/>
      <c r="B269" s="12"/>
      <c r="C269" s="12"/>
      <c r="D269" s="12"/>
      <c r="E269" s="12"/>
      <c r="F269" s="12"/>
      <c r="G269" s="12"/>
      <c r="H269" s="12"/>
      <c r="I269" s="12"/>
    </row>
    <row r="270" spans="1:9" x14ac:dyDescent="0.25">
      <c r="A270" s="12"/>
      <c r="B270" s="12"/>
      <c r="C270" s="12"/>
      <c r="D270" s="12"/>
      <c r="E270" s="12"/>
      <c r="F270" s="12"/>
      <c r="G270" s="12"/>
      <c r="H270" s="12"/>
      <c r="I270" s="12"/>
    </row>
    <row r="271" spans="1:9" x14ac:dyDescent="0.25">
      <c r="A271" s="12"/>
      <c r="B271" s="12"/>
      <c r="C271" s="12"/>
      <c r="D271" s="12"/>
      <c r="E271" s="12"/>
      <c r="F271" s="12"/>
      <c r="G271" s="12"/>
      <c r="H271" s="12"/>
      <c r="I271" s="12"/>
    </row>
    <row r="272" spans="1:9" x14ac:dyDescent="0.25">
      <c r="A272" s="12"/>
      <c r="B272" s="12"/>
      <c r="C272" s="12"/>
      <c r="D272" s="12"/>
      <c r="E272" s="12"/>
      <c r="F272" s="12"/>
      <c r="G272" s="12"/>
      <c r="H272" s="12"/>
      <c r="I272" s="12"/>
    </row>
    <row r="273" spans="1:9" x14ac:dyDescent="0.25">
      <c r="A273" s="12"/>
      <c r="B273" s="12"/>
      <c r="C273" s="12"/>
      <c r="D273" s="12"/>
      <c r="E273" s="12"/>
      <c r="F273" s="12"/>
      <c r="G273" s="12"/>
      <c r="H273" s="12"/>
      <c r="I273" s="12"/>
    </row>
    <row r="274" spans="1:9" x14ac:dyDescent="0.25">
      <c r="A274" s="12"/>
      <c r="B274" s="12"/>
      <c r="C274" s="12"/>
      <c r="D274" s="12"/>
      <c r="E274" s="12"/>
      <c r="F274" s="12"/>
      <c r="G274" s="12"/>
      <c r="H274" s="12"/>
      <c r="I274" s="12"/>
    </row>
    <row r="275" spans="1:9" x14ac:dyDescent="0.25">
      <c r="A275" s="12"/>
      <c r="B275" s="12"/>
      <c r="C275" s="12"/>
      <c r="D275" s="12"/>
      <c r="E275" s="12"/>
      <c r="F275" s="12"/>
      <c r="G275" s="12"/>
      <c r="H275" s="12"/>
      <c r="I275" s="12"/>
    </row>
    <row r="276" spans="1:9" x14ac:dyDescent="0.25">
      <c r="A276" s="12"/>
      <c r="B276" s="12"/>
      <c r="C276" s="12"/>
      <c r="D276" s="12"/>
      <c r="E276" s="12"/>
      <c r="F276" s="12"/>
      <c r="G276" s="12"/>
      <c r="H276" s="12"/>
      <c r="I276" s="12"/>
    </row>
    <row r="277" spans="1:9" x14ac:dyDescent="0.25">
      <c r="A277" s="12"/>
      <c r="B277" s="12"/>
      <c r="C277" s="12"/>
      <c r="D277" s="12"/>
      <c r="E277" s="12"/>
      <c r="F277" s="12"/>
      <c r="G277" s="12"/>
      <c r="H277" s="12"/>
      <c r="I277" s="12"/>
    </row>
    <row r="278" spans="1:9" x14ac:dyDescent="0.25">
      <c r="A278" s="12"/>
      <c r="B278" s="12"/>
      <c r="C278" s="12"/>
      <c r="D278" s="12"/>
      <c r="E278" s="12"/>
      <c r="F278" s="12"/>
      <c r="G278" s="12"/>
      <c r="H278" s="12"/>
      <c r="I278" s="12"/>
    </row>
    <row r="279" spans="1:9" x14ac:dyDescent="0.25">
      <c r="A279" s="12"/>
      <c r="B279" s="12"/>
      <c r="C279" s="12"/>
      <c r="D279" s="12"/>
      <c r="E279" s="12"/>
      <c r="F279" s="12"/>
      <c r="G279" s="12"/>
      <c r="H279" s="12"/>
      <c r="I279" s="12"/>
    </row>
    <row r="280" spans="1:9" x14ac:dyDescent="0.25">
      <c r="A280" s="12"/>
      <c r="B280" s="12"/>
      <c r="C280" s="12"/>
      <c r="D280" s="12"/>
      <c r="E280" s="12"/>
      <c r="F280" s="12"/>
      <c r="G280" s="12"/>
      <c r="H280" s="12"/>
      <c r="I280" s="12"/>
    </row>
    <row r="281" spans="1:9" x14ac:dyDescent="0.25">
      <c r="A281" s="12"/>
      <c r="B281" s="12"/>
      <c r="C281" s="12"/>
      <c r="D281" s="12"/>
      <c r="E281" s="12"/>
      <c r="F281" s="12"/>
      <c r="G281" s="12"/>
      <c r="H281" s="12"/>
      <c r="I281" s="12"/>
    </row>
    <row r="282" spans="1:9" x14ac:dyDescent="0.25">
      <c r="A282" s="12"/>
      <c r="B282" s="12"/>
      <c r="C282" s="12"/>
      <c r="D282" s="12"/>
      <c r="E282" s="12"/>
      <c r="F282" s="12"/>
      <c r="G282" s="12"/>
      <c r="H282" s="12"/>
      <c r="I282" s="12"/>
    </row>
    <row r="283" spans="1:9" x14ac:dyDescent="0.25">
      <c r="A283" s="12"/>
      <c r="B283" s="12"/>
      <c r="C283" s="12"/>
      <c r="D283" s="12"/>
      <c r="E283" s="12"/>
      <c r="F283" s="12"/>
      <c r="G283" s="12"/>
      <c r="H283" s="12"/>
      <c r="I283" s="12"/>
    </row>
    <row r="284" spans="1:9" x14ac:dyDescent="0.25">
      <c r="A284" s="12"/>
      <c r="B284" s="12"/>
      <c r="C284" s="12"/>
      <c r="D284" s="12"/>
      <c r="E284" s="12"/>
      <c r="F284" s="12"/>
      <c r="G284" s="12"/>
      <c r="H284" s="12"/>
      <c r="I284" s="12"/>
    </row>
    <row r="285" spans="1:9" x14ac:dyDescent="0.25">
      <c r="A285" s="12"/>
      <c r="B285" s="12"/>
      <c r="C285" s="12"/>
      <c r="D285" s="12"/>
      <c r="E285" s="12"/>
      <c r="F285" s="12"/>
      <c r="G285" s="12"/>
      <c r="H285" s="12"/>
      <c r="I285" s="12"/>
    </row>
    <row r="286" spans="1:9" x14ac:dyDescent="0.25">
      <c r="A286" s="12"/>
      <c r="B286" s="12"/>
      <c r="C286" s="12"/>
      <c r="D286" s="12"/>
      <c r="E286" s="12"/>
      <c r="F286" s="12"/>
      <c r="G286" s="12"/>
      <c r="H286" s="12"/>
      <c r="I286" s="12"/>
    </row>
    <row r="287" spans="1:9" x14ac:dyDescent="0.25">
      <c r="A287" s="12"/>
      <c r="B287" s="12"/>
      <c r="C287" s="12"/>
      <c r="D287" s="12"/>
      <c r="E287" s="12"/>
      <c r="F287" s="12"/>
      <c r="G287" s="12"/>
      <c r="H287" s="12"/>
      <c r="I287" s="12"/>
    </row>
    <row r="288" spans="1:9" x14ac:dyDescent="0.25">
      <c r="A288" s="12"/>
      <c r="B288" s="12"/>
      <c r="C288" s="12"/>
      <c r="D288" s="12"/>
      <c r="E288" s="12"/>
      <c r="F288" s="12"/>
      <c r="G288" s="12"/>
      <c r="H288" s="12"/>
      <c r="I288" s="12"/>
    </row>
    <row r="289" spans="1:9" x14ac:dyDescent="0.25">
      <c r="A289" s="12"/>
      <c r="B289" s="12"/>
      <c r="C289" s="12"/>
      <c r="D289" s="12"/>
      <c r="E289" s="12"/>
      <c r="F289" s="12"/>
      <c r="G289" s="12"/>
      <c r="H289" s="12"/>
      <c r="I289" s="12"/>
    </row>
    <row r="290" spans="1:9" x14ac:dyDescent="0.25">
      <c r="A290" s="12"/>
      <c r="B290" s="12"/>
      <c r="C290" s="12"/>
      <c r="D290" s="12"/>
      <c r="E290" s="12"/>
      <c r="F290" s="12"/>
      <c r="G290" s="12"/>
      <c r="H290" s="12"/>
      <c r="I290" s="12"/>
    </row>
    <row r="291" spans="1:9" x14ac:dyDescent="0.25">
      <c r="A291" s="12"/>
      <c r="B291" s="12"/>
      <c r="C291" s="12"/>
      <c r="D291" s="12"/>
      <c r="E291" s="12"/>
      <c r="F291" s="12"/>
      <c r="G291" s="12"/>
      <c r="H291" s="12"/>
      <c r="I291" s="12"/>
    </row>
    <row r="292" spans="1:9" x14ac:dyDescent="0.25">
      <c r="A292" s="12"/>
      <c r="B292" s="12"/>
      <c r="C292" s="12"/>
      <c r="D292" s="12"/>
      <c r="E292" s="12"/>
      <c r="F292" s="12"/>
      <c r="G292" s="12"/>
      <c r="H292" s="12"/>
      <c r="I292" s="12"/>
    </row>
    <row r="293" spans="1:9" x14ac:dyDescent="0.25">
      <c r="A293" s="12"/>
      <c r="B293" s="12"/>
      <c r="C293" s="12"/>
      <c r="D293" s="12"/>
      <c r="E293" s="12"/>
      <c r="F293" s="12"/>
      <c r="G293" s="12"/>
      <c r="H293" s="12"/>
      <c r="I293" s="12"/>
    </row>
    <row r="294" spans="1:9" x14ac:dyDescent="0.25">
      <c r="A294" s="12"/>
      <c r="B294" s="12"/>
      <c r="C294" s="12"/>
      <c r="D294" s="12"/>
      <c r="E294" s="12"/>
      <c r="F294" s="12"/>
      <c r="G294" s="12"/>
      <c r="H294" s="12"/>
      <c r="I294" s="12"/>
    </row>
    <row r="295" spans="1:9" x14ac:dyDescent="0.25">
      <c r="A295" s="12"/>
      <c r="B295" s="12"/>
      <c r="C295" s="12"/>
      <c r="D295" s="12"/>
      <c r="E295" s="12"/>
      <c r="F295" s="12"/>
      <c r="G295" s="12"/>
      <c r="H295" s="12"/>
      <c r="I295" s="12"/>
    </row>
    <row r="296" spans="1:9" x14ac:dyDescent="0.25">
      <c r="A296" s="12"/>
      <c r="B296" s="12"/>
      <c r="C296" s="12"/>
      <c r="D296" s="12"/>
      <c r="E296" s="12"/>
      <c r="F296" s="12"/>
      <c r="G296" s="12"/>
      <c r="H296" s="12"/>
      <c r="I296" s="12"/>
    </row>
    <row r="297" spans="1:9" x14ac:dyDescent="0.25">
      <c r="A297" s="12"/>
      <c r="B297" s="12"/>
      <c r="C297" s="12"/>
      <c r="D297" s="12"/>
      <c r="E297" s="12"/>
      <c r="F297" s="12"/>
      <c r="G297" s="12"/>
      <c r="H297" s="12"/>
      <c r="I297" s="12"/>
    </row>
    <row r="298" spans="1:9" x14ac:dyDescent="0.25">
      <c r="A298" s="12"/>
      <c r="B298" s="12"/>
      <c r="C298" s="12"/>
      <c r="D298" s="12"/>
      <c r="E298" s="12"/>
      <c r="F298" s="12"/>
      <c r="G298" s="12"/>
      <c r="H298" s="12"/>
      <c r="I298" s="12"/>
    </row>
    <row r="299" spans="1:9" x14ac:dyDescent="0.25">
      <c r="A299" s="12"/>
      <c r="B299" s="12"/>
      <c r="C299" s="12"/>
      <c r="D299" s="12"/>
      <c r="E299" s="12"/>
      <c r="F299" s="12"/>
      <c r="G299" s="12"/>
      <c r="H299" s="12"/>
      <c r="I299" s="12"/>
    </row>
    <row r="300" spans="1:9" x14ac:dyDescent="0.25">
      <c r="A300" s="12"/>
      <c r="B300" s="12"/>
      <c r="C300" s="12"/>
      <c r="D300" s="12"/>
      <c r="E300" s="12"/>
      <c r="F300" s="12"/>
      <c r="G300" s="12"/>
      <c r="H300" s="12"/>
      <c r="I300" s="12"/>
    </row>
    <row r="301" spans="1:9" x14ac:dyDescent="0.25">
      <c r="A301" s="12"/>
      <c r="B301" s="12"/>
      <c r="C301" s="12"/>
      <c r="D301" s="12"/>
      <c r="E301" s="12"/>
      <c r="F301" s="12"/>
      <c r="G301" s="12"/>
      <c r="H301" s="12"/>
      <c r="I301" s="12"/>
    </row>
    <row r="302" spans="1:9" x14ac:dyDescent="0.25">
      <c r="A302" s="12"/>
      <c r="B302" s="12"/>
      <c r="C302" s="12"/>
      <c r="D302" s="12"/>
      <c r="E302" s="12"/>
      <c r="F302" s="12"/>
      <c r="G302" s="12"/>
      <c r="H302" s="12"/>
      <c r="I302" s="12"/>
    </row>
    <row r="303" spans="1:9" x14ac:dyDescent="0.25">
      <c r="A303" s="12"/>
      <c r="B303" s="12"/>
      <c r="C303" s="12"/>
      <c r="D303" s="12"/>
      <c r="E303" s="12"/>
      <c r="F303" s="12"/>
      <c r="G303" s="12"/>
      <c r="H303" s="12"/>
      <c r="I303" s="12"/>
    </row>
    <row r="304" spans="1:9" x14ac:dyDescent="0.25">
      <c r="A304" s="12"/>
      <c r="B304" s="12"/>
      <c r="C304" s="12"/>
      <c r="D304" s="12"/>
      <c r="E304" s="12"/>
      <c r="F304" s="12"/>
      <c r="G304" s="12"/>
      <c r="H304" s="12"/>
      <c r="I304" s="12"/>
    </row>
    <row r="305" spans="1:9" x14ac:dyDescent="0.25">
      <c r="A305" s="12"/>
      <c r="B305" s="12"/>
      <c r="C305" s="12"/>
      <c r="D305" s="12"/>
      <c r="E305" s="12"/>
      <c r="F305" s="12"/>
      <c r="G305" s="12"/>
      <c r="H305" s="12"/>
      <c r="I305" s="12"/>
    </row>
    <row r="306" spans="1:9" x14ac:dyDescent="0.25">
      <c r="A306" s="12"/>
      <c r="B306" s="12"/>
      <c r="C306" s="12"/>
      <c r="D306" s="12"/>
      <c r="E306" s="12"/>
      <c r="F306" s="12"/>
      <c r="G306" s="12"/>
      <c r="H306" s="12"/>
      <c r="I306" s="12"/>
    </row>
    <row r="307" spans="1:9" x14ac:dyDescent="0.25">
      <c r="A307" s="12"/>
      <c r="B307" s="12"/>
      <c r="C307" s="12"/>
      <c r="D307" s="12"/>
      <c r="E307" s="12"/>
      <c r="F307" s="12"/>
      <c r="G307" s="12"/>
      <c r="H307" s="12"/>
      <c r="I307" s="12"/>
    </row>
    <row r="308" spans="1:9" x14ac:dyDescent="0.25">
      <c r="A308" s="12"/>
      <c r="B308" s="12"/>
      <c r="C308" s="12"/>
      <c r="D308" s="12"/>
      <c r="E308" s="12"/>
      <c r="F308" s="12"/>
      <c r="G308" s="12"/>
      <c r="H308" s="12"/>
      <c r="I308" s="12"/>
    </row>
    <row r="309" spans="1:9" x14ac:dyDescent="0.25">
      <c r="A309" s="12"/>
      <c r="B309" s="12"/>
      <c r="C309" s="12"/>
      <c r="D309" s="12"/>
      <c r="E309" s="12"/>
      <c r="F309" s="12"/>
      <c r="G309" s="12"/>
      <c r="H309" s="12"/>
      <c r="I309" s="12"/>
    </row>
    <row r="310" spans="1:9" x14ac:dyDescent="0.25">
      <c r="A310" s="12"/>
      <c r="B310" s="12"/>
      <c r="C310" s="12"/>
      <c r="D310" s="12"/>
      <c r="E310" s="12"/>
      <c r="F310" s="12"/>
      <c r="G310" s="12"/>
      <c r="H310" s="12"/>
      <c r="I310" s="12"/>
    </row>
    <row r="311" spans="1:9" x14ac:dyDescent="0.25">
      <c r="A311" s="12"/>
      <c r="B311" s="12"/>
      <c r="C311" s="12"/>
      <c r="D311" s="12"/>
      <c r="E311" s="12"/>
      <c r="F311" s="12"/>
      <c r="G311" s="12"/>
      <c r="H311" s="12"/>
      <c r="I311" s="12"/>
    </row>
    <row r="312" spans="1:9" x14ac:dyDescent="0.25">
      <c r="A312" s="12"/>
      <c r="B312" s="12"/>
      <c r="C312" s="12"/>
      <c r="D312" s="12"/>
      <c r="E312" s="12"/>
      <c r="F312" s="12"/>
      <c r="G312" s="12"/>
      <c r="H312" s="12"/>
      <c r="I312" s="12"/>
    </row>
    <row r="313" spans="1:9" x14ac:dyDescent="0.25">
      <c r="A313" s="12"/>
      <c r="B313" s="12"/>
      <c r="C313" s="12"/>
      <c r="D313" s="12"/>
      <c r="E313" s="12"/>
      <c r="F313" s="12"/>
      <c r="G313" s="12"/>
      <c r="H313" s="12"/>
      <c r="I313" s="12"/>
    </row>
    <row r="314" spans="1:9" x14ac:dyDescent="0.25">
      <c r="A314" s="12"/>
      <c r="B314" s="12"/>
      <c r="C314" s="12"/>
      <c r="D314" s="12"/>
      <c r="E314" s="12"/>
      <c r="F314" s="12"/>
      <c r="G314" s="12"/>
      <c r="H314" s="12"/>
      <c r="I314" s="12"/>
    </row>
    <row r="315" spans="1:9" x14ac:dyDescent="0.25">
      <c r="A315" s="12"/>
      <c r="B315" s="12"/>
      <c r="C315" s="12"/>
      <c r="D315" s="12"/>
      <c r="E315" s="12"/>
      <c r="F315" s="12"/>
      <c r="G315" s="12"/>
      <c r="H315" s="12"/>
      <c r="I315" s="12"/>
    </row>
    <row r="316" spans="1:9" x14ac:dyDescent="0.25">
      <c r="A316" s="12"/>
      <c r="B316" s="12"/>
      <c r="C316" s="12"/>
      <c r="D316" s="12"/>
      <c r="E316" s="12"/>
      <c r="F316" s="12"/>
      <c r="G316" s="12"/>
      <c r="H316" s="12"/>
      <c r="I316" s="12"/>
    </row>
    <row r="317" spans="1:9" x14ac:dyDescent="0.25">
      <c r="A317" s="12"/>
      <c r="B317" s="12"/>
      <c r="C317" s="12"/>
      <c r="D317" s="12"/>
      <c r="E317" s="12"/>
      <c r="F317" s="12"/>
      <c r="G317" s="12"/>
      <c r="H317" s="12"/>
      <c r="I317" s="12"/>
    </row>
    <row r="318" spans="1:9" x14ac:dyDescent="0.25">
      <c r="A318" s="12"/>
      <c r="B318" s="12"/>
      <c r="C318" s="12"/>
      <c r="D318" s="12"/>
      <c r="E318" s="12"/>
      <c r="F318" s="12"/>
      <c r="G318" s="12"/>
      <c r="H318" s="12"/>
      <c r="I318" s="12"/>
    </row>
    <row r="319" spans="1:9" x14ac:dyDescent="0.25">
      <c r="A319" s="12"/>
      <c r="B319" s="12"/>
      <c r="C319" s="12"/>
      <c r="D319" s="12"/>
      <c r="E319" s="12"/>
      <c r="F319" s="12"/>
      <c r="G319" s="12"/>
      <c r="H319" s="12"/>
      <c r="I319" s="12"/>
    </row>
    <row r="320" spans="1:9" x14ac:dyDescent="0.25">
      <c r="A320" s="12"/>
      <c r="B320" s="12"/>
      <c r="C320" s="12"/>
      <c r="D320" s="12"/>
      <c r="E320" s="12"/>
      <c r="F320" s="12"/>
      <c r="G320" s="12"/>
      <c r="H320" s="12"/>
      <c r="I320" s="12"/>
    </row>
    <row r="321" spans="1:9" x14ac:dyDescent="0.25">
      <c r="A321" s="12"/>
      <c r="B321" s="12"/>
      <c r="C321" s="12"/>
      <c r="D321" s="12"/>
      <c r="E321" s="12"/>
      <c r="F321" s="12"/>
      <c r="G321" s="12"/>
      <c r="H321" s="12"/>
      <c r="I321" s="12"/>
    </row>
    <row r="322" spans="1:9" x14ac:dyDescent="0.25">
      <c r="A322" s="12"/>
      <c r="B322" s="12"/>
      <c r="C322" s="12"/>
      <c r="D322" s="12"/>
      <c r="E322" s="12"/>
      <c r="F322" s="12"/>
      <c r="G322" s="12"/>
      <c r="H322" s="12"/>
      <c r="I322" s="12"/>
    </row>
    <row r="323" spans="1:9" x14ac:dyDescent="0.25">
      <c r="A323" s="12"/>
      <c r="B323" s="12"/>
      <c r="C323" s="12"/>
      <c r="D323" s="12"/>
      <c r="E323" s="12"/>
      <c r="F323" s="12"/>
      <c r="G323" s="12"/>
      <c r="H323" s="12"/>
      <c r="I323" s="12"/>
    </row>
    <row r="324" spans="1:9" x14ac:dyDescent="0.25">
      <c r="A324" s="12"/>
      <c r="B324" s="12"/>
      <c r="C324" s="12"/>
      <c r="D324" s="12"/>
      <c r="E324" s="12"/>
      <c r="F324" s="12"/>
      <c r="G324" s="12"/>
      <c r="H324" s="12"/>
      <c r="I324" s="12"/>
    </row>
    <row r="325" spans="1:9" x14ac:dyDescent="0.25">
      <c r="A325" s="12"/>
      <c r="B325" s="12"/>
      <c r="C325" s="12"/>
      <c r="D325" s="12"/>
      <c r="E325" s="12"/>
      <c r="F325" s="12"/>
      <c r="G325" s="12"/>
      <c r="H325" s="12"/>
      <c r="I325" s="12"/>
    </row>
    <row r="326" spans="1:9" x14ac:dyDescent="0.25">
      <c r="A326" s="12"/>
      <c r="B326" s="12"/>
      <c r="C326" s="12"/>
      <c r="D326" s="12"/>
      <c r="E326" s="12"/>
      <c r="F326" s="12"/>
      <c r="G326" s="12"/>
      <c r="H326" s="12"/>
      <c r="I326" s="12"/>
    </row>
    <row r="327" spans="1:9" x14ac:dyDescent="0.25">
      <c r="A327" s="12"/>
      <c r="B327" s="12"/>
      <c r="C327" s="12"/>
      <c r="D327" s="12"/>
      <c r="E327" s="12"/>
      <c r="F327" s="12"/>
      <c r="G327" s="12"/>
      <c r="H327" s="12"/>
      <c r="I327" s="12"/>
    </row>
    <row r="328" spans="1:9" x14ac:dyDescent="0.25">
      <c r="A328" s="12"/>
      <c r="B328" s="12"/>
      <c r="C328" s="12"/>
      <c r="D328" s="12"/>
      <c r="E328" s="12"/>
      <c r="F328" s="12"/>
      <c r="G328" s="12"/>
      <c r="H328" s="12"/>
      <c r="I328" s="12"/>
    </row>
    <row r="329" spans="1:9" x14ac:dyDescent="0.25">
      <c r="A329" s="12"/>
      <c r="B329" s="12"/>
      <c r="C329" s="12"/>
      <c r="D329" s="12"/>
      <c r="E329" s="12"/>
      <c r="F329" s="12"/>
      <c r="G329" s="12"/>
      <c r="H329" s="12"/>
      <c r="I329" s="12"/>
    </row>
    <row r="330" spans="1:9" x14ac:dyDescent="0.25">
      <c r="A330" s="12"/>
      <c r="B330" s="12"/>
      <c r="C330" s="12"/>
      <c r="D330" s="12"/>
      <c r="E330" s="12"/>
      <c r="F330" s="12"/>
      <c r="G330" s="12"/>
      <c r="H330" s="12"/>
      <c r="I330" s="12"/>
    </row>
    <row r="331" spans="1:9" x14ac:dyDescent="0.25">
      <c r="A331" s="12"/>
      <c r="B331" s="12"/>
      <c r="C331" s="12"/>
      <c r="D331" s="12"/>
      <c r="E331" s="12"/>
      <c r="F331" s="12"/>
      <c r="G331" s="12"/>
      <c r="H331" s="12"/>
      <c r="I331" s="12"/>
    </row>
    <row r="332" spans="1:9" x14ac:dyDescent="0.25">
      <c r="A332" s="12"/>
      <c r="B332" s="12"/>
      <c r="C332" s="12"/>
      <c r="D332" s="12"/>
      <c r="E332" s="12"/>
      <c r="F332" s="12"/>
      <c r="G332" s="12"/>
      <c r="H332" s="12"/>
      <c r="I332" s="12"/>
    </row>
    <row r="333" spans="1:9" x14ac:dyDescent="0.25">
      <c r="A333" s="12"/>
      <c r="B333" s="12"/>
      <c r="C333" s="12"/>
      <c r="D333" s="12"/>
      <c r="E333" s="12"/>
      <c r="F333" s="12"/>
      <c r="G333" s="12"/>
      <c r="H333" s="12"/>
      <c r="I333" s="12"/>
    </row>
    <row r="334" spans="1:9" x14ac:dyDescent="0.25">
      <c r="A334" s="12"/>
      <c r="B334" s="12"/>
      <c r="C334" s="12"/>
      <c r="D334" s="12"/>
      <c r="E334" s="12"/>
      <c r="F334" s="12"/>
      <c r="G334" s="12"/>
      <c r="H334" s="12"/>
      <c r="I334" s="12"/>
    </row>
    <row r="335" spans="1:9" x14ac:dyDescent="0.25">
      <c r="A335" s="12"/>
      <c r="B335" s="12"/>
      <c r="C335" s="12"/>
      <c r="D335" s="12"/>
      <c r="E335" s="12"/>
      <c r="F335" s="12"/>
      <c r="G335" s="12"/>
      <c r="H335" s="12"/>
      <c r="I335" s="12"/>
    </row>
    <row r="336" spans="1:9" x14ac:dyDescent="0.25">
      <c r="A336" s="12"/>
      <c r="B336" s="12"/>
      <c r="C336" s="12"/>
      <c r="D336" s="12"/>
      <c r="E336" s="12"/>
      <c r="F336" s="12"/>
      <c r="G336" s="12"/>
      <c r="H336" s="12"/>
      <c r="I336" s="12"/>
    </row>
    <row r="337" spans="1:9" x14ac:dyDescent="0.25">
      <c r="A337" s="12"/>
      <c r="B337" s="12"/>
      <c r="C337" s="12"/>
      <c r="D337" s="12"/>
      <c r="E337" s="12"/>
      <c r="F337" s="12"/>
      <c r="G337" s="12"/>
      <c r="H337" s="12"/>
      <c r="I337" s="12"/>
    </row>
    <row r="338" spans="1:9" x14ac:dyDescent="0.25">
      <c r="A338" s="12"/>
      <c r="B338" s="12"/>
      <c r="C338" s="12"/>
      <c r="D338" s="12"/>
      <c r="E338" s="12"/>
      <c r="F338" s="12"/>
      <c r="G338" s="12"/>
      <c r="H338" s="12"/>
      <c r="I338" s="12"/>
    </row>
    <row r="339" spans="1:9" x14ac:dyDescent="0.25">
      <c r="A339" s="12"/>
      <c r="B339" s="12"/>
      <c r="C339" s="12"/>
      <c r="D339" s="12"/>
      <c r="E339" s="12"/>
      <c r="F339" s="12"/>
      <c r="G339" s="12"/>
      <c r="H339" s="12"/>
      <c r="I339" s="12"/>
    </row>
    <row r="340" spans="1:9" x14ac:dyDescent="0.25">
      <c r="A340" s="12"/>
      <c r="B340" s="12"/>
      <c r="C340" s="12"/>
      <c r="D340" s="12"/>
      <c r="E340" s="12"/>
      <c r="F340" s="12"/>
      <c r="G340" s="12"/>
      <c r="H340" s="12"/>
      <c r="I340" s="12"/>
    </row>
    <row r="341" spans="1:9" x14ac:dyDescent="0.25">
      <c r="A341" s="12"/>
      <c r="B341" s="12"/>
      <c r="C341" s="12"/>
      <c r="D341" s="12"/>
      <c r="E341" s="12"/>
      <c r="F341" s="12"/>
      <c r="G341" s="12"/>
      <c r="H341" s="12"/>
      <c r="I341" s="12"/>
    </row>
    <row r="342" spans="1:9" x14ac:dyDescent="0.25">
      <c r="A342" s="12"/>
      <c r="B342" s="12"/>
      <c r="C342" s="12"/>
      <c r="D342" s="12"/>
      <c r="E342" s="12"/>
      <c r="F342" s="12"/>
      <c r="G342" s="12"/>
      <c r="H342" s="12"/>
      <c r="I342" s="12"/>
    </row>
    <row r="343" spans="1:9" x14ac:dyDescent="0.25">
      <c r="A343" s="12"/>
      <c r="B343" s="12"/>
      <c r="C343" s="12"/>
      <c r="D343" s="12"/>
      <c r="E343" s="12"/>
      <c r="F343" s="12"/>
      <c r="G343" s="12"/>
      <c r="H343" s="12"/>
      <c r="I343" s="12"/>
    </row>
    <row r="344" spans="1:9" x14ac:dyDescent="0.25">
      <c r="A344" s="12"/>
      <c r="B344" s="12"/>
      <c r="C344" s="12"/>
      <c r="D344" s="12"/>
      <c r="E344" s="12"/>
      <c r="F344" s="12"/>
      <c r="G344" s="12"/>
      <c r="H344" s="12"/>
      <c r="I344" s="12"/>
    </row>
    <row r="345" spans="1:9" x14ac:dyDescent="0.25">
      <c r="A345" s="12"/>
      <c r="B345" s="12"/>
      <c r="C345" s="12"/>
      <c r="D345" s="12"/>
      <c r="E345" s="12"/>
      <c r="F345" s="12"/>
      <c r="G345" s="12"/>
      <c r="H345" s="12"/>
      <c r="I345" s="12"/>
    </row>
    <row r="346" spans="1:9" x14ac:dyDescent="0.25">
      <c r="A346" s="12"/>
      <c r="B346" s="12"/>
      <c r="C346" s="12"/>
      <c r="D346" s="12"/>
      <c r="E346" s="12"/>
      <c r="F346" s="12"/>
      <c r="G346" s="12"/>
      <c r="H346" s="12"/>
      <c r="I346" s="12"/>
    </row>
    <row r="347" spans="1:9" x14ac:dyDescent="0.25">
      <c r="A347" s="12"/>
      <c r="B347" s="12"/>
      <c r="C347" s="12"/>
      <c r="D347" s="12"/>
      <c r="E347" s="12"/>
      <c r="F347" s="12"/>
      <c r="G347" s="12"/>
      <c r="H347" s="12"/>
      <c r="I347" s="12"/>
    </row>
    <row r="348" spans="1:9" x14ac:dyDescent="0.25">
      <c r="A348" s="12"/>
      <c r="B348" s="12"/>
      <c r="C348" s="12"/>
      <c r="D348" s="12"/>
      <c r="E348" s="12"/>
      <c r="F348" s="12"/>
      <c r="G348" s="12"/>
      <c r="H348" s="12"/>
      <c r="I348" s="12"/>
    </row>
    <row r="349" spans="1:9" x14ac:dyDescent="0.25">
      <c r="A349" s="12"/>
      <c r="B349" s="12"/>
      <c r="C349" s="12"/>
      <c r="D349" s="12"/>
      <c r="E349" s="12"/>
      <c r="F349" s="12"/>
      <c r="G349" s="12"/>
      <c r="H349" s="12"/>
      <c r="I349" s="12"/>
    </row>
    <row r="350" spans="1:9" x14ac:dyDescent="0.25">
      <c r="A350" s="12"/>
      <c r="B350" s="12"/>
      <c r="C350" s="12"/>
      <c r="D350" s="12"/>
      <c r="E350" s="12"/>
      <c r="F350" s="12"/>
      <c r="G350" s="12"/>
      <c r="H350" s="12"/>
      <c r="I350" s="12"/>
    </row>
    <row r="351" spans="1:9" x14ac:dyDescent="0.25">
      <c r="A351" s="12"/>
      <c r="B351" s="12"/>
      <c r="C351" s="12"/>
      <c r="D351" s="12"/>
      <c r="E351" s="12"/>
      <c r="F351" s="12"/>
      <c r="G351" s="12"/>
      <c r="H351" s="12"/>
      <c r="I351" s="12"/>
    </row>
    <row r="352" spans="1:9" x14ac:dyDescent="0.25">
      <c r="A352" s="12"/>
      <c r="B352" s="12"/>
      <c r="C352" s="12"/>
      <c r="D352" s="12"/>
      <c r="E352" s="12"/>
      <c r="F352" s="12"/>
      <c r="G352" s="12"/>
      <c r="H352" s="12"/>
      <c r="I352" s="12"/>
    </row>
    <row r="353" spans="1:9" x14ac:dyDescent="0.25">
      <c r="A353" s="12"/>
      <c r="B353" s="12"/>
      <c r="C353" s="12"/>
      <c r="D353" s="12"/>
      <c r="E353" s="12"/>
      <c r="F353" s="12"/>
      <c r="G353" s="12"/>
      <c r="H353" s="12"/>
      <c r="I353" s="12"/>
    </row>
    <row r="354" spans="1:9" x14ac:dyDescent="0.25">
      <c r="A354" s="12"/>
      <c r="B354" s="12"/>
      <c r="C354" s="12"/>
      <c r="D354" s="12"/>
      <c r="E354" s="12"/>
      <c r="F354" s="12"/>
      <c r="G354" s="12"/>
      <c r="H354" s="12"/>
      <c r="I354" s="12"/>
    </row>
    <row r="355" spans="1:9" x14ac:dyDescent="0.25">
      <c r="A355" s="12"/>
      <c r="B355" s="12"/>
      <c r="C355" s="12"/>
      <c r="D355" s="12"/>
      <c r="E355" s="12"/>
      <c r="F355" s="12"/>
      <c r="G355" s="12"/>
      <c r="H355" s="12"/>
      <c r="I355" s="12"/>
    </row>
    <row r="356" spans="1:9" x14ac:dyDescent="0.25">
      <c r="A356" s="12"/>
      <c r="B356" s="12"/>
      <c r="C356" s="12"/>
      <c r="D356" s="12"/>
      <c r="E356" s="12"/>
      <c r="F356" s="12"/>
      <c r="G356" s="12"/>
      <c r="H356" s="12"/>
      <c r="I356" s="12"/>
    </row>
    <row r="357" spans="1:9" x14ac:dyDescent="0.25">
      <c r="A357" s="12"/>
      <c r="B357" s="12"/>
      <c r="C357" s="12"/>
      <c r="D357" s="12"/>
      <c r="E357" s="12"/>
      <c r="F357" s="12"/>
      <c r="G357" s="12"/>
      <c r="H357" s="12"/>
      <c r="I357" s="12"/>
    </row>
    <row r="358" spans="1:9" x14ac:dyDescent="0.25">
      <c r="A358" s="12"/>
      <c r="B358" s="12"/>
      <c r="C358" s="12"/>
      <c r="D358" s="12"/>
      <c r="E358" s="12"/>
      <c r="F358" s="12"/>
      <c r="G358" s="12"/>
      <c r="H358" s="12"/>
      <c r="I358" s="12"/>
    </row>
    <row r="359" spans="1:9" x14ac:dyDescent="0.25">
      <c r="A359" s="12"/>
      <c r="B359" s="12"/>
      <c r="C359" s="12"/>
      <c r="D359" s="12"/>
      <c r="E359" s="12"/>
      <c r="F359" s="12"/>
      <c r="G359" s="12"/>
      <c r="H359" s="12"/>
      <c r="I359" s="12"/>
    </row>
    <row r="360" spans="1:9" x14ac:dyDescent="0.25">
      <c r="A360" s="12"/>
      <c r="B360" s="12"/>
      <c r="C360" s="12"/>
      <c r="D360" s="12"/>
      <c r="E360" s="12"/>
      <c r="F360" s="12"/>
      <c r="G360" s="12"/>
      <c r="H360" s="12"/>
      <c r="I360" s="12"/>
    </row>
    <row r="361" spans="1:9" x14ac:dyDescent="0.25">
      <c r="A361" s="12"/>
      <c r="B361" s="12"/>
      <c r="C361" s="12"/>
      <c r="D361" s="12"/>
      <c r="E361" s="12"/>
      <c r="F361" s="12"/>
      <c r="G361" s="12"/>
      <c r="H361" s="12"/>
      <c r="I361" s="12"/>
    </row>
    <row r="362" spans="1:9" x14ac:dyDescent="0.25">
      <c r="A362" s="12"/>
      <c r="B362" s="12"/>
      <c r="C362" s="12"/>
      <c r="D362" s="12"/>
      <c r="E362" s="12"/>
      <c r="F362" s="12"/>
      <c r="G362" s="12"/>
      <c r="H362" s="12"/>
      <c r="I362" s="12"/>
    </row>
    <row r="363" spans="1:9" x14ac:dyDescent="0.25">
      <c r="A363" s="12"/>
      <c r="B363" s="12"/>
      <c r="C363" s="12"/>
      <c r="D363" s="12"/>
      <c r="E363" s="12"/>
      <c r="F363" s="12"/>
      <c r="G363" s="12"/>
      <c r="H363" s="12"/>
      <c r="I363" s="12"/>
    </row>
    <row r="364" spans="1:9" x14ac:dyDescent="0.25">
      <c r="A364" s="12"/>
      <c r="B364" s="12"/>
      <c r="C364" s="12"/>
      <c r="D364" s="12"/>
      <c r="E364" s="12"/>
      <c r="F364" s="12"/>
      <c r="G364" s="12"/>
      <c r="H364" s="12"/>
      <c r="I364" s="12"/>
    </row>
    <row r="365" spans="1:9" x14ac:dyDescent="0.25">
      <c r="A365" s="12"/>
      <c r="B365" s="12"/>
      <c r="C365" s="12"/>
      <c r="D365" s="12"/>
      <c r="E365" s="12"/>
      <c r="F365" s="12"/>
      <c r="G365" s="12"/>
      <c r="H365" s="12"/>
      <c r="I365" s="12"/>
    </row>
    <row r="366" spans="1:9" x14ac:dyDescent="0.25">
      <c r="A366" s="12"/>
      <c r="B366" s="12"/>
      <c r="C366" s="12"/>
      <c r="D366" s="12"/>
      <c r="E366" s="12"/>
      <c r="F366" s="12"/>
      <c r="G366" s="12"/>
      <c r="H366" s="12"/>
      <c r="I366" s="12"/>
    </row>
    <row r="367" spans="1:9" x14ac:dyDescent="0.25">
      <c r="A367" s="12"/>
      <c r="B367" s="12"/>
      <c r="C367" s="12"/>
      <c r="D367" s="12"/>
      <c r="E367" s="12"/>
      <c r="F367" s="12"/>
      <c r="G367" s="12"/>
      <c r="H367" s="12"/>
      <c r="I367" s="12"/>
    </row>
    <row r="368" spans="1:9" x14ac:dyDescent="0.25">
      <c r="A368" s="12"/>
      <c r="B368" s="12"/>
      <c r="C368" s="12"/>
      <c r="D368" s="12"/>
      <c r="E368" s="12"/>
      <c r="F368" s="12"/>
      <c r="G368" s="12"/>
      <c r="H368" s="12"/>
      <c r="I368" s="12"/>
    </row>
    <row r="369" spans="1:9" x14ac:dyDescent="0.25">
      <c r="A369" s="12"/>
      <c r="B369" s="12"/>
      <c r="C369" s="12"/>
      <c r="D369" s="12"/>
      <c r="E369" s="12"/>
      <c r="F369" s="12"/>
      <c r="G369" s="12"/>
      <c r="H369" s="12"/>
      <c r="I369" s="12"/>
    </row>
    <row r="370" spans="1:9" x14ac:dyDescent="0.25">
      <c r="A370" s="12"/>
      <c r="B370" s="12"/>
      <c r="C370" s="12"/>
      <c r="D370" s="12"/>
      <c r="E370" s="12"/>
      <c r="F370" s="12"/>
      <c r="G370" s="12"/>
      <c r="H370" s="12"/>
      <c r="I370" s="12"/>
    </row>
    <row r="371" spans="1:9" x14ac:dyDescent="0.25">
      <c r="A371" s="12"/>
      <c r="B371" s="12"/>
      <c r="C371" s="12"/>
      <c r="D371" s="12"/>
      <c r="E371" s="12"/>
      <c r="F371" s="12"/>
      <c r="G371" s="12"/>
      <c r="H371" s="12"/>
      <c r="I371" s="12"/>
    </row>
    <row r="372" spans="1:9" x14ac:dyDescent="0.25">
      <c r="A372" s="12"/>
      <c r="B372" s="12"/>
      <c r="C372" s="12"/>
      <c r="D372" s="12"/>
      <c r="E372" s="12"/>
      <c r="F372" s="12"/>
      <c r="G372" s="12"/>
      <c r="H372" s="12"/>
      <c r="I372" s="12"/>
    </row>
    <row r="373" spans="1:9" x14ac:dyDescent="0.25">
      <c r="A373" s="12"/>
      <c r="B373" s="12"/>
      <c r="C373" s="12"/>
      <c r="D373" s="12"/>
      <c r="E373" s="12"/>
      <c r="F373" s="12"/>
      <c r="G373" s="12"/>
      <c r="H373" s="12"/>
      <c r="I373" s="12"/>
    </row>
    <row r="374" spans="1:9" x14ac:dyDescent="0.25">
      <c r="A374" s="12"/>
      <c r="B374" s="12"/>
      <c r="C374" s="12"/>
      <c r="D374" s="12"/>
      <c r="E374" s="12"/>
      <c r="F374" s="12"/>
      <c r="G374" s="12"/>
      <c r="H374" s="12"/>
      <c r="I374" s="12"/>
    </row>
    <row r="375" spans="1:9" x14ac:dyDescent="0.25">
      <c r="A375" s="12"/>
      <c r="B375" s="12"/>
      <c r="C375" s="12"/>
      <c r="D375" s="12"/>
      <c r="E375" s="12"/>
      <c r="F375" s="12"/>
      <c r="G375" s="12"/>
      <c r="H375" s="12"/>
      <c r="I375" s="12"/>
    </row>
    <row r="376" spans="1:9" x14ac:dyDescent="0.25">
      <c r="A376" s="12"/>
      <c r="B376" s="12"/>
      <c r="C376" s="12"/>
      <c r="D376" s="12"/>
      <c r="E376" s="12"/>
      <c r="F376" s="12"/>
      <c r="G376" s="12"/>
      <c r="H376" s="12"/>
      <c r="I376" s="12"/>
    </row>
    <row r="377" spans="1:9" x14ac:dyDescent="0.25">
      <c r="A377" s="12"/>
      <c r="B377" s="12"/>
      <c r="C377" s="12"/>
      <c r="D377" s="12"/>
      <c r="E377" s="12"/>
      <c r="F377" s="12"/>
      <c r="G377" s="12"/>
      <c r="H377" s="12"/>
      <c r="I377" s="12"/>
    </row>
    <row r="378" spans="1:9" x14ac:dyDescent="0.25">
      <c r="A378" s="12"/>
      <c r="B378" s="12"/>
      <c r="C378" s="12"/>
      <c r="D378" s="12"/>
      <c r="E378" s="12"/>
      <c r="F378" s="12"/>
      <c r="G378" s="12"/>
      <c r="H378" s="12"/>
      <c r="I378" s="12"/>
    </row>
    <row r="379" spans="1:9" x14ac:dyDescent="0.25">
      <c r="A379" s="12"/>
      <c r="B379" s="12"/>
      <c r="C379" s="12"/>
      <c r="D379" s="12"/>
      <c r="E379" s="12"/>
      <c r="F379" s="12"/>
      <c r="G379" s="12"/>
      <c r="H379" s="12"/>
      <c r="I379" s="12"/>
    </row>
    <row r="380" spans="1:9" x14ac:dyDescent="0.25">
      <c r="A380" s="12"/>
      <c r="B380" s="12"/>
      <c r="C380" s="12"/>
      <c r="D380" s="12"/>
      <c r="E380" s="12"/>
      <c r="F380" s="12"/>
      <c r="G380" s="12"/>
      <c r="H380" s="12"/>
      <c r="I380" s="12"/>
    </row>
    <row r="381" spans="1:9" x14ac:dyDescent="0.25">
      <c r="A381" s="12"/>
      <c r="B381" s="12"/>
      <c r="C381" s="12"/>
      <c r="D381" s="12"/>
      <c r="E381" s="12"/>
      <c r="F381" s="12"/>
      <c r="G381" s="12"/>
      <c r="H381" s="12"/>
      <c r="I381" s="12"/>
    </row>
    <row r="382" spans="1:9" x14ac:dyDescent="0.25">
      <c r="A382" s="12"/>
      <c r="B382" s="12"/>
      <c r="C382" s="12"/>
      <c r="D382" s="12"/>
      <c r="E382" s="12"/>
      <c r="F382" s="12"/>
      <c r="G382" s="12"/>
      <c r="H382" s="12"/>
      <c r="I382" s="12"/>
    </row>
    <row r="383" spans="1:9" x14ac:dyDescent="0.25">
      <c r="A383" s="12"/>
      <c r="B383" s="12"/>
      <c r="C383" s="12"/>
      <c r="D383" s="12"/>
      <c r="E383" s="12"/>
      <c r="F383" s="12"/>
      <c r="G383" s="12"/>
      <c r="H383" s="12"/>
      <c r="I383" s="12"/>
    </row>
    <row r="384" spans="1:9" x14ac:dyDescent="0.25">
      <c r="A384" s="12"/>
      <c r="B384" s="12"/>
      <c r="C384" s="12"/>
      <c r="D384" s="12"/>
      <c r="E384" s="12"/>
      <c r="F384" s="12"/>
      <c r="G384" s="12"/>
      <c r="H384" s="12"/>
      <c r="I384" s="12"/>
    </row>
    <row r="385" spans="1:9" x14ac:dyDescent="0.25">
      <c r="A385" s="12"/>
      <c r="B385" s="12"/>
      <c r="C385" s="12"/>
      <c r="D385" s="12"/>
      <c r="E385" s="12"/>
      <c r="F385" s="12"/>
      <c r="G385" s="12"/>
      <c r="H385" s="12"/>
      <c r="I385" s="12"/>
    </row>
    <row r="386" spans="1:9" x14ac:dyDescent="0.25">
      <c r="A386" s="12"/>
      <c r="B386" s="12"/>
      <c r="C386" s="12"/>
      <c r="D386" s="12"/>
      <c r="E386" s="12"/>
      <c r="F386" s="12"/>
      <c r="G386" s="12"/>
      <c r="H386" s="12"/>
      <c r="I386" s="12"/>
    </row>
    <row r="387" spans="1:9" x14ac:dyDescent="0.25">
      <c r="A387" s="12"/>
      <c r="B387" s="12"/>
      <c r="C387" s="12"/>
      <c r="D387" s="12"/>
      <c r="E387" s="12"/>
      <c r="F387" s="12"/>
      <c r="G387" s="12"/>
      <c r="H387" s="12"/>
      <c r="I387" s="12"/>
    </row>
    <row r="388" spans="1:9" x14ac:dyDescent="0.25">
      <c r="A388" s="12"/>
      <c r="B388" s="12"/>
      <c r="C388" s="12"/>
      <c r="D388" s="12"/>
      <c r="E388" s="12"/>
      <c r="F388" s="12"/>
      <c r="G388" s="12"/>
      <c r="H388" s="12"/>
      <c r="I388" s="12"/>
    </row>
    <row r="389" spans="1:9" x14ac:dyDescent="0.25">
      <c r="A389" s="12"/>
      <c r="B389" s="12"/>
      <c r="C389" s="12"/>
      <c r="D389" s="12"/>
      <c r="E389" s="12"/>
      <c r="F389" s="12"/>
      <c r="G389" s="12"/>
      <c r="H389" s="12"/>
      <c r="I389" s="12"/>
    </row>
    <row r="390" spans="1:9" x14ac:dyDescent="0.25">
      <c r="A390" s="12"/>
      <c r="B390" s="12"/>
      <c r="C390" s="12"/>
      <c r="D390" s="12"/>
      <c r="E390" s="12"/>
      <c r="F390" s="12"/>
      <c r="G390" s="12"/>
      <c r="H390" s="12"/>
      <c r="I390" s="12"/>
    </row>
    <row r="391" spans="1:9" x14ac:dyDescent="0.25">
      <c r="A391" s="12"/>
      <c r="B391" s="12"/>
      <c r="C391" s="12"/>
      <c r="D391" s="12"/>
      <c r="E391" s="12"/>
      <c r="F391" s="12"/>
      <c r="G391" s="12"/>
      <c r="H391" s="12"/>
      <c r="I391" s="12"/>
    </row>
    <row r="392" spans="1:9" x14ac:dyDescent="0.25">
      <c r="A392" s="12"/>
      <c r="B392" s="12"/>
      <c r="C392" s="12"/>
      <c r="D392" s="12"/>
      <c r="E392" s="12"/>
      <c r="F392" s="12"/>
      <c r="G392" s="12"/>
      <c r="H392" s="12"/>
      <c r="I392" s="12"/>
    </row>
    <row r="393" spans="1:9" x14ac:dyDescent="0.25">
      <c r="A393" s="12"/>
      <c r="B393" s="12"/>
      <c r="C393" s="12"/>
      <c r="D393" s="12"/>
      <c r="E393" s="12"/>
      <c r="F393" s="12"/>
      <c r="G393" s="12"/>
      <c r="H393" s="12"/>
      <c r="I393" s="12"/>
    </row>
    <row r="394" spans="1:9" x14ac:dyDescent="0.25">
      <c r="A394" s="12"/>
      <c r="B394" s="12"/>
      <c r="C394" s="12"/>
      <c r="D394" s="12"/>
      <c r="E394" s="12"/>
      <c r="F394" s="12"/>
      <c r="G394" s="12"/>
      <c r="H394" s="12"/>
      <c r="I394" s="12"/>
    </row>
    <row r="395" spans="1:9" x14ac:dyDescent="0.25">
      <c r="A395" s="12"/>
      <c r="B395" s="12"/>
      <c r="C395" s="12"/>
      <c r="D395" s="12"/>
      <c r="E395" s="12"/>
      <c r="F395" s="12"/>
      <c r="G395" s="12"/>
      <c r="H395" s="12"/>
      <c r="I395" s="12"/>
    </row>
    <row r="396" spans="1:9" x14ac:dyDescent="0.25">
      <c r="A396" s="12"/>
      <c r="B396" s="12"/>
      <c r="C396" s="12"/>
      <c r="D396" s="12"/>
      <c r="E396" s="12"/>
      <c r="F396" s="12"/>
      <c r="G396" s="12"/>
      <c r="H396" s="12"/>
      <c r="I396" s="12"/>
    </row>
    <row r="397" spans="1:9" x14ac:dyDescent="0.25">
      <c r="A397" s="12"/>
      <c r="B397" s="12"/>
      <c r="C397" s="12"/>
      <c r="D397" s="12"/>
      <c r="E397" s="12"/>
      <c r="F397" s="12"/>
      <c r="G397" s="12"/>
      <c r="H397" s="12"/>
      <c r="I397" s="12"/>
    </row>
    <row r="398" spans="1:9" x14ac:dyDescent="0.25">
      <c r="A398" s="12"/>
      <c r="B398" s="12"/>
      <c r="C398" s="12"/>
      <c r="D398" s="12"/>
      <c r="E398" s="12"/>
      <c r="F398" s="12"/>
      <c r="G398" s="12"/>
      <c r="H398" s="12"/>
      <c r="I398" s="12"/>
    </row>
    <row r="399" spans="1:9" x14ac:dyDescent="0.25">
      <c r="A399" s="12"/>
      <c r="B399" s="12"/>
      <c r="C399" s="12"/>
      <c r="D399" s="12"/>
      <c r="E399" s="12"/>
      <c r="F399" s="12"/>
      <c r="G399" s="12"/>
      <c r="H399" s="12"/>
      <c r="I399" s="12"/>
    </row>
    <row r="400" spans="1:9" x14ac:dyDescent="0.25">
      <c r="A400" s="12"/>
      <c r="B400" s="12"/>
      <c r="C400" s="12"/>
      <c r="D400" s="12"/>
      <c r="E400" s="12"/>
      <c r="F400" s="12"/>
      <c r="G400" s="12"/>
      <c r="H400" s="12"/>
      <c r="I400" s="12"/>
    </row>
    <row r="401" spans="1:9" x14ac:dyDescent="0.25">
      <c r="A401" s="12"/>
      <c r="B401" s="12"/>
      <c r="C401" s="12"/>
      <c r="D401" s="12"/>
      <c r="E401" s="12"/>
      <c r="F401" s="12"/>
      <c r="G401" s="12"/>
      <c r="H401" s="12"/>
      <c r="I401" s="12"/>
    </row>
    <row r="402" spans="1:9" x14ac:dyDescent="0.25">
      <c r="A402" s="12"/>
      <c r="B402" s="12"/>
      <c r="C402" s="12"/>
      <c r="D402" s="12"/>
      <c r="E402" s="12"/>
      <c r="F402" s="12"/>
      <c r="G402" s="12"/>
      <c r="H402" s="12"/>
      <c r="I402" s="12"/>
    </row>
    <row r="403" spans="1:9" x14ac:dyDescent="0.25">
      <c r="A403" s="12"/>
      <c r="B403" s="12"/>
      <c r="C403" s="12"/>
      <c r="D403" s="12"/>
      <c r="E403" s="12"/>
      <c r="F403" s="12"/>
      <c r="G403" s="12"/>
      <c r="H403" s="12"/>
      <c r="I403" s="12"/>
    </row>
    <row r="404" spans="1:9" x14ac:dyDescent="0.25">
      <c r="A404" s="12"/>
      <c r="B404" s="12"/>
      <c r="C404" s="12"/>
      <c r="D404" s="12"/>
      <c r="E404" s="12"/>
      <c r="F404" s="12"/>
      <c r="G404" s="12"/>
      <c r="H404" s="12"/>
      <c r="I404" s="12"/>
    </row>
    <row r="405" spans="1:9" x14ac:dyDescent="0.25">
      <c r="A405" s="12"/>
      <c r="B405" s="12"/>
      <c r="C405" s="12"/>
      <c r="D405" s="12"/>
      <c r="E405" s="12"/>
      <c r="F405" s="12"/>
      <c r="G405" s="12"/>
      <c r="H405" s="12"/>
      <c r="I405" s="12"/>
    </row>
    <row r="406" spans="1:9" x14ac:dyDescent="0.25">
      <c r="A406" s="12"/>
      <c r="B406" s="12"/>
      <c r="C406" s="12"/>
      <c r="D406" s="12"/>
      <c r="E406" s="12"/>
      <c r="F406" s="12"/>
      <c r="G406" s="12"/>
      <c r="H406" s="12"/>
      <c r="I406" s="12"/>
    </row>
    <row r="407" spans="1:9" x14ac:dyDescent="0.25">
      <c r="A407" s="12"/>
      <c r="B407" s="12"/>
      <c r="C407" s="12"/>
      <c r="D407" s="12"/>
      <c r="E407" s="12"/>
      <c r="F407" s="12"/>
      <c r="G407" s="12"/>
      <c r="H407" s="12"/>
      <c r="I407" s="12"/>
    </row>
    <row r="408" spans="1:9" x14ac:dyDescent="0.25">
      <c r="A408" s="12"/>
      <c r="B408" s="12"/>
      <c r="C408" s="12"/>
      <c r="D408" s="12"/>
      <c r="E408" s="12"/>
      <c r="F408" s="12"/>
      <c r="G408" s="12"/>
      <c r="H408" s="12"/>
      <c r="I408" s="12"/>
    </row>
    <row r="409" spans="1:9" x14ac:dyDescent="0.25">
      <c r="A409" s="12"/>
      <c r="B409" s="12"/>
      <c r="C409" s="12"/>
      <c r="D409" s="12"/>
      <c r="E409" s="12"/>
      <c r="F409" s="12"/>
      <c r="G409" s="12"/>
      <c r="H409" s="12"/>
      <c r="I409" s="12"/>
    </row>
    <row r="410" spans="1:9" x14ac:dyDescent="0.25">
      <c r="A410" s="12"/>
      <c r="B410" s="12"/>
      <c r="C410" s="12"/>
      <c r="D410" s="12"/>
      <c r="E410" s="12"/>
      <c r="F410" s="12"/>
      <c r="G410" s="12"/>
      <c r="H410" s="12"/>
      <c r="I410" s="12"/>
    </row>
    <row r="411" spans="1:9" x14ac:dyDescent="0.25">
      <c r="A411" s="12"/>
      <c r="B411" s="12"/>
      <c r="C411" s="12"/>
      <c r="D411" s="12"/>
      <c r="E411" s="12"/>
      <c r="F411" s="12"/>
      <c r="G411" s="12"/>
      <c r="H411" s="12"/>
      <c r="I411" s="12"/>
    </row>
    <row r="412" spans="1:9" x14ac:dyDescent="0.25">
      <c r="A412" s="12"/>
      <c r="B412" s="12"/>
      <c r="C412" s="12"/>
      <c r="D412" s="12"/>
      <c r="E412" s="12"/>
      <c r="F412" s="12"/>
      <c r="G412" s="12"/>
      <c r="H412" s="12"/>
      <c r="I412" s="12"/>
    </row>
    <row r="413" spans="1:9" x14ac:dyDescent="0.25">
      <c r="A413" s="12"/>
      <c r="B413" s="12"/>
      <c r="C413" s="12"/>
      <c r="D413" s="12"/>
      <c r="E413" s="12"/>
      <c r="F413" s="12"/>
      <c r="G413" s="12"/>
      <c r="H413" s="12"/>
      <c r="I413" s="12"/>
    </row>
    <row r="414" spans="1:9" x14ac:dyDescent="0.25">
      <c r="A414" s="12"/>
      <c r="B414" s="12"/>
      <c r="C414" s="12"/>
      <c r="D414" s="12"/>
      <c r="E414" s="12"/>
      <c r="F414" s="12"/>
      <c r="G414" s="12"/>
      <c r="H414" s="12"/>
      <c r="I414" s="12"/>
    </row>
    <row r="415" spans="1:9" x14ac:dyDescent="0.25">
      <c r="A415" s="12"/>
      <c r="B415" s="12"/>
      <c r="C415" s="12"/>
      <c r="D415" s="12"/>
      <c r="E415" s="12"/>
      <c r="F415" s="12"/>
      <c r="G415" s="12"/>
      <c r="H415" s="12"/>
      <c r="I415" s="12"/>
    </row>
    <row r="416" spans="1:9" x14ac:dyDescent="0.25">
      <c r="A416" s="12"/>
      <c r="B416" s="12"/>
      <c r="C416" s="12"/>
      <c r="D416" s="12"/>
      <c r="E416" s="12"/>
      <c r="F416" s="12"/>
      <c r="G416" s="12"/>
      <c r="H416" s="12"/>
      <c r="I416" s="12"/>
    </row>
    <row r="417" spans="1:9" x14ac:dyDescent="0.25">
      <c r="A417" s="12"/>
      <c r="B417" s="12"/>
      <c r="C417" s="12"/>
      <c r="D417" s="12"/>
      <c r="E417" s="12"/>
      <c r="F417" s="12"/>
      <c r="G417" s="12"/>
      <c r="H417" s="12"/>
      <c r="I417" s="12"/>
    </row>
    <row r="418" spans="1:9" x14ac:dyDescent="0.25">
      <c r="A418" s="12"/>
      <c r="B418" s="12"/>
      <c r="C418" s="12"/>
      <c r="D418" s="12"/>
      <c r="E418" s="12"/>
      <c r="F418" s="12"/>
      <c r="G418" s="12"/>
      <c r="H418" s="12"/>
      <c r="I418" s="12"/>
    </row>
    <row r="419" spans="1:9" x14ac:dyDescent="0.25">
      <c r="A419" s="12"/>
      <c r="B419" s="12"/>
      <c r="C419" s="12"/>
      <c r="D419" s="12"/>
      <c r="E419" s="12"/>
      <c r="F419" s="12"/>
      <c r="G419" s="12"/>
      <c r="H419" s="12"/>
      <c r="I419" s="12"/>
    </row>
    <row r="420" spans="1:9" x14ac:dyDescent="0.25">
      <c r="A420" s="12"/>
      <c r="B420" s="12"/>
      <c r="C420" s="12"/>
      <c r="D420" s="12"/>
      <c r="E420" s="12"/>
      <c r="F420" s="12"/>
      <c r="G420" s="12"/>
      <c r="H420" s="12"/>
      <c r="I420" s="12"/>
    </row>
    <row r="421" spans="1:9" x14ac:dyDescent="0.25">
      <c r="A421" s="12"/>
      <c r="B421" s="12"/>
      <c r="C421" s="12"/>
      <c r="D421" s="12"/>
      <c r="E421" s="12"/>
      <c r="F421" s="12"/>
      <c r="G421" s="12"/>
      <c r="H421" s="12"/>
      <c r="I421" s="12"/>
    </row>
    <row r="422" spans="1:9" x14ac:dyDescent="0.25">
      <c r="A422" s="12"/>
      <c r="B422" s="12"/>
      <c r="C422" s="12"/>
      <c r="D422" s="12"/>
      <c r="E422" s="12"/>
      <c r="F422" s="12"/>
      <c r="G422" s="12"/>
      <c r="H422" s="12"/>
      <c r="I422" s="12"/>
    </row>
    <row r="423" spans="1:9" x14ac:dyDescent="0.25">
      <c r="A423" s="12"/>
      <c r="B423" s="12"/>
      <c r="C423" s="12"/>
      <c r="D423" s="12"/>
      <c r="E423" s="12"/>
      <c r="F423" s="12"/>
      <c r="G423" s="12"/>
      <c r="H423" s="12"/>
      <c r="I423" s="12"/>
    </row>
    <row r="424" spans="1:9" x14ac:dyDescent="0.25">
      <c r="A424" s="12"/>
      <c r="B424" s="12"/>
      <c r="C424" s="12"/>
      <c r="D424" s="12"/>
      <c r="E424" s="12"/>
      <c r="F424" s="12"/>
      <c r="G424" s="12"/>
      <c r="H424" s="12"/>
      <c r="I424" s="12"/>
    </row>
    <row r="425" spans="1:9" x14ac:dyDescent="0.25">
      <c r="A425" s="12"/>
      <c r="B425" s="12"/>
      <c r="C425" s="12"/>
      <c r="D425" s="12"/>
      <c r="E425" s="12"/>
      <c r="F425" s="12"/>
      <c r="G425" s="12"/>
      <c r="H425" s="12"/>
      <c r="I425" s="12"/>
    </row>
    <row r="426" spans="1:9" x14ac:dyDescent="0.25">
      <c r="A426" s="12"/>
      <c r="B426" s="12"/>
      <c r="C426" s="12"/>
      <c r="D426" s="12"/>
      <c r="E426" s="12"/>
      <c r="F426" s="12"/>
      <c r="G426" s="12"/>
      <c r="H426" s="12"/>
      <c r="I426" s="12"/>
    </row>
    <row r="427" spans="1:9" x14ac:dyDescent="0.25">
      <c r="A427" s="12"/>
      <c r="B427" s="12"/>
      <c r="C427" s="12"/>
      <c r="D427" s="12"/>
      <c r="E427" s="12"/>
      <c r="F427" s="12"/>
      <c r="G427" s="12"/>
      <c r="H427" s="12"/>
      <c r="I427" s="12"/>
    </row>
    <row r="428" spans="1:9" x14ac:dyDescent="0.25">
      <c r="A428" s="12"/>
      <c r="B428" s="12"/>
      <c r="C428" s="12"/>
      <c r="D428" s="12"/>
      <c r="E428" s="12"/>
      <c r="F428" s="12"/>
      <c r="G428" s="12"/>
      <c r="H428" s="12"/>
      <c r="I428" s="12"/>
    </row>
    <row r="429" spans="1:9" x14ac:dyDescent="0.25">
      <c r="A429" s="12"/>
      <c r="B429" s="12"/>
      <c r="C429" s="12"/>
      <c r="D429" s="12"/>
      <c r="E429" s="12"/>
      <c r="F429" s="12"/>
      <c r="G429" s="12"/>
      <c r="H429" s="12"/>
      <c r="I429" s="12"/>
    </row>
    <row r="430" spans="1:9" x14ac:dyDescent="0.25">
      <c r="A430" s="12"/>
      <c r="B430" s="12"/>
      <c r="C430" s="12"/>
      <c r="D430" s="12"/>
      <c r="E430" s="12"/>
      <c r="F430" s="12"/>
      <c r="G430" s="12"/>
      <c r="H430" s="12"/>
      <c r="I430" s="12"/>
    </row>
    <row r="431" spans="1:9" x14ac:dyDescent="0.25">
      <c r="A431" s="12"/>
      <c r="B431" s="12"/>
      <c r="C431" s="12"/>
      <c r="D431" s="12"/>
      <c r="E431" s="12"/>
      <c r="F431" s="12"/>
      <c r="G431" s="12"/>
      <c r="H431" s="12"/>
      <c r="I431" s="12"/>
    </row>
    <row r="432" spans="1:9" x14ac:dyDescent="0.25">
      <c r="A432" s="12"/>
      <c r="B432" s="12"/>
      <c r="C432" s="12"/>
      <c r="D432" s="12"/>
      <c r="E432" s="12"/>
      <c r="F432" s="12"/>
      <c r="G432" s="12"/>
      <c r="H432" s="12"/>
      <c r="I432" s="12"/>
    </row>
    <row r="433" spans="1:9" x14ac:dyDescent="0.25">
      <c r="A433" s="12"/>
      <c r="B433" s="12"/>
      <c r="C433" s="12"/>
      <c r="D433" s="12"/>
      <c r="E433" s="12"/>
      <c r="F433" s="12"/>
      <c r="G433" s="12"/>
      <c r="H433" s="12"/>
      <c r="I433" s="12"/>
    </row>
    <row r="434" spans="1:9" x14ac:dyDescent="0.25">
      <c r="A434" s="12"/>
      <c r="B434" s="12"/>
      <c r="C434" s="12"/>
      <c r="D434" s="12"/>
      <c r="E434" s="12"/>
      <c r="F434" s="12"/>
      <c r="G434" s="12"/>
      <c r="H434" s="12"/>
      <c r="I434" s="12"/>
    </row>
    <row r="435" spans="1:9" x14ac:dyDescent="0.25">
      <c r="A435" s="12"/>
      <c r="B435" s="12"/>
      <c r="C435" s="12"/>
      <c r="D435" s="12"/>
      <c r="E435" s="12"/>
      <c r="F435" s="12"/>
      <c r="G435" s="12"/>
      <c r="H435" s="12"/>
      <c r="I435" s="12"/>
    </row>
    <row r="436" spans="1:9" x14ac:dyDescent="0.25">
      <c r="A436" s="12"/>
      <c r="B436" s="12"/>
      <c r="C436" s="12"/>
      <c r="D436" s="12"/>
      <c r="E436" s="12"/>
      <c r="F436" s="12"/>
      <c r="G436" s="12"/>
      <c r="H436" s="12"/>
      <c r="I436" s="12"/>
    </row>
    <row r="437" spans="1:9" x14ac:dyDescent="0.25">
      <c r="A437" s="12"/>
      <c r="B437" s="12"/>
      <c r="C437" s="12"/>
      <c r="D437" s="12"/>
      <c r="E437" s="12"/>
      <c r="F437" s="12"/>
      <c r="G437" s="12"/>
      <c r="H437" s="12"/>
      <c r="I437" s="12"/>
    </row>
    <row r="438" spans="1:9" x14ac:dyDescent="0.25">
      <c r="A438" s="12"/>
      <c r="B438" s="12"/>
      <c r="C438" s="12"/>
      <c r="D438" s="12"/>
      <c r="E438" s="12"/>
      <c r="F438" s="12"/>
      <c r="G438" s="12"/>
      <c r="H438" s="12"/>
      <c r="I438" s="12"/>
    </row>
    <row r="439" spans="1:9" x14ac:dyDescent="0.25">
      <c r="A439" s="12"/>
      <c r="B439" s="12"/>
      <c r="C439" s="12"/>
      <c r="D439" s="12"/>
      <c r="E439" s="12"/>
      <c r="F439" s="12"/>
      <c r="G439" s="12"/>
      <c r="H439" s="12"/>
      <c r="I439" s="12"/>
    </row>
    <row r="440" spans="1:9" x14ac:dyDescent="0.25">
      <c r="A440" s="12"/>
      <c r="B440" s="12"/>
      <c r="C440" s="12"/>
      <c r="D440" s="12"/>
      <c r="E440" s="12"/>
      <c r="F440" s="12"/>
      <c r="G440" s="12"/>
      <c r="H440" s="12"/>
      <c r="I440" s="12"/>
    </row>
    <row r="441" spans="1:9" x14ac:dyDescent="0.25">
      <c r="A441" s="12"/>
      <c r="B441" s="12"/>
      <c r="C441" s="12"/>
      <c r="D441" s="12"/>
      <c r="E441" s="12"/>
      <c r="F441" s="12"/>
      <c r="G441" s="12"/>
      <c r="H441" s="12"/>
      <c r="I441" s="12"/>
    </row>
    <row r="442" spans="1:9" x14ac:dyDescent="0.25">
      <c r="A442" s="12"/>
      <c r="B442" s="12"/>
      <c r="C442" s="12"/>
      <c r="D442" s="12"/>
      <c r="E442" s="12"/>
      <c r="F442" s="12"/>
      <c r="G442" s="12"/>
      <c r="H442" s="12"/>
      <c r="I442" s="12"/>
    </row>
    <row r="443" spans="1:9" x14ac:dyDescent="0.25">
      <c r="A443" s="12"/>
      <c r="B443" s="12"/>
      <c r="C443" s="12"/>
      <c r="D443" s="12"/>
      <c r="E443" s="12"/>
      <c r="F443" s="12"/>
      <c r="G443" s="12"/>
      <c r="H443" s="12"/>
      <c r="I443" s="12"/>
    </row>
    <row r="444" spans="1:9" x14ac:dyDescent="0.25">
      <c r="A444" s="12"/>
      <c r="B444" s="12"/>
      <c r="C444" s="12"/>
      <c r="D444" s="12"/>
      <c r="E444" s="12"/>
      <c r="F444" s="12"/>
      <c r="G444" s="12"/>
      <c r="H444" s="12"/>
      <c r="I444" s="12"/>
    </row>
    <row r="445" spans="1:9" x14ac:dyDescent="0.25">
      <c r="A445" s="12"/>
      <c r="B445" s="12"/>
      <c r="C445" s="12"/>
      <c r="D445" s="12"/>
      <c r="E445" s="12"/>
      <c r="F445" s="12"/>
      <c r="G445" s="12"/>
      <c r="H445" s="12"/>
      <c r="I445" s="12"/>
    </row>
    <row r="446" spans="1:9" x14ac:dyDescent="0.25">
      <c r="A446" s="12"/>
      <c r="B446" s="12"/>
      <c r="C446" s="12"/>
      <c r="D446" s="12"/>
      <c r="E446" s="12"/>
      <c r="F446" s="12"/>
      <c r="G446" s="12"/>
      <c r="H446" s="12"/>
      <c r="I446" s="12"/>
    </row>
    <row r="447" spans="1:9" x14ac:dyDescent="0.25">
      <c r="A447" s="12"/>
      <c r="B447" s="12"/>
      <c r="C447" s="12"/>
      <c r="D447" s="12"/>
      <c r="E447" s="12"/>
      <c r="F447" s="12"/>
      <c r="G447" s="12"/>
      <c r="H447" s="12"/>
      <c r="I447" s="12"/>
    </row>
    <row r="448" spans="1:9" x14ac:dyDescent="0.25">
      <c r="A448" s="12"/>
      <c r="B448" s="12"/>
      <c r="C448" s="12"/>
      <c r="D448" s="12"/>
      <c r="E448" s="12"/>
      <c r="F448" s="12"/>
      <c r="G448" s="12"/>
      <c r="H448" s="12"/>
      <c r="I448" s="12"/>
    </row>
    <row r="449" spans="1:9" x14ac:dyDescent="0.25">
      <c r="A449" s="12"/>
      <c r="B449" s="12"/>
      <c r="C449" s="12"/>
      <c r="D449" s="12"/>
      <c r="E449" s="12"/>
      <c r="F449" s="12"/>
      <c r="G449" s="12"/>
      <c r="H449" s="12"/>
      <c r="I449" s="12"/>
    </row>
    <row r="450" spans="1:9" x14ac:dyDescent="0.25">
      <c r="A450" s="12"/>
      <c r="B450" s="12"/>
      <c r="C450" s="12"/>
      <c r="D450" s="12"/>
      <c r="E450" s="12"/>
      <c r="F450" s="12"/>
      <c r="G450" s="12"/>
      <c r="H450" s="12"/>
      <c r="I450" s="12"/>
    </row>
    <row r="451" spans="1:9" x14ac:dyDescent="0.25">
      <c r="A451" s="12"/>
      <c r="B451" s="12"/>
      <c r="C451" s="12"/>
      <c r="D451" s="12"/>
      <c r="E451" s="12"/>
      <c r="F451" s="12"/>
      <c r="G451" s="12"/>
      <c r="H451" s="12"/>
      <c r="I451" s="12"/>
    </row>
    <row r="452" spans="1:9" x14ac:dyDescent="0.25">
      <c r="A452" s="12"/>
      <c r="B452" s="12"/>
      <c r="C452" s="12"/>
      <c r="D452" s="12"/>
      <c r="E452" s="12"/>
      <c r="F452" s="12"/>
      <c r="G452" s="12"/>
      <c r="H452" s="12"/>
      <c r="I452" s="12"/>
    </row>
    <row r="453" spans="1:9" x14ac:dyDescent="0.25">
      <c r="A453" s="12"/>
      <c r="B453" s="12"/>
      <c r="C453" s="12"/>
      <c r="D453" s="12"/>
      <c r="E453" s="12"/>
      <c r="F453" s="12"/>
      <c r="G453" s="12"/>
      <c r="H453" s="12"/>
      <c r="I453" s="12"/>
    </row>
    <row r="454" spans="1:9" x14ac:dyDescent="0.25">
      <c r="A454" s="12"/>
      <c r="B454" s="12"/>
      <c r="C454" s="12"/>
      <c r="D454" s="12"/>
      <c r="E454" s="12"/>
      <c r="F454" s="12"/>
      <c r="G454" s="12"/>
      <c r="H454" s="12"/>
      <c r="I454" s="12"/>
    </row>
    <row r="455" spans="1:9" x14ac:dyDescent="0.25">
      <c r="A455" s="12"/>
      <c r="B455" s="12"/>
      <c r="C455" s="12"/>
      <c r="D455" s="12"/>
      <c r="E455" s="12"/>
      <c r="F455" s="12"/>
      <c r="G455" s="12"/>
      <c r="H455" s="12"/>
      <c r="I455" s="12"/>
    </row>
    <row r="456" spans="1:9" x14ac:dyDescent="0.25">
      <c r="A456" s="12"/>
      <c r="B456" s="12"/>
      <c r="C456" s="12"/>
      <c r="D456" s="12"/>
      <c r="E456" s="12"/>
      <c r="F456" s="12"/>
      <c r="G456" s="12"/>
      <c r="H456" s="12"/>
      <c r="I456" s="12"/>
    </row>
    <row r="457" spans="1:9" x14ac:dyDescent="0.25">
      <c r="A457" s="12"/>
      <c r="B457" s="12"/>
      <c r="C457" s="12"/>
      <c r="D457" s="12"/>
      <c r="E457" s="12"/>
      <c r="F457" s="12"/>
      <c r="G457" s="12"/>
      <c r="H457" s="12"/>
      <c r="I457" s="12"/>
    </row>
    <row r="458" spans="1:9" x14ac:dyDescent="0.25">
      <c r="A458" s="12"/>
      <c r="B458" s="12"/>
      <c r="C458" s="12"/>
      <c r="D458" s="12"/>
      <c r="E458" s="12"/>
      <c r="F458" s="12"/>
      <c r="G458" s="12"/>
      <c r="H458" s="12"/>
      <c r="I458" s="12"/>
    </row>
    <row r="459" spans="1:9" x14ac:dyDescent="0.25">
      <c r="A459" s="12"/>
      <c r="B459" s="12"/>
      <c r="C459" s="12"/>
      <c r="D459" s="12"/>
      <c r="E459" s="12"/>
      <c r="F459" s="12"/>
      <c r="G459" s="12"/>
      <c r="H459" s="12"/>
      <c r="I459" s="12"/>
    </row>
    <row r="460" spans="1:9" x14ac:dyDescent="0.25">
      <c r="A460" s="12"/>
      <c r="B460" s="12"/>
      <c r="C460" s="12"/>
      <c r="D460" s="12"/>
      <c r="E460" s="12"/>
      <c r="F460" s="12"/>
      <c r="G460" s="12"/>
      <c r="H460" s="12"/>
      <c r="I460" s="12"/>
    </row>
    <row r="461" spans="1:9" x14ac:dyDescent="0.25">
      <c r="A461" s="12"/>
      <c r="B461" s="12"/>
      <c r="C461" s="12"/>
      <c r="D461" s="12"/>
      <c r="E461" s="12"/>
      <c r="F461" s="12"/>
      <c r="G461" s="12"/>
      <c r="H461" s="12"/>
      <c r="I461" s="12"/>
    </row>
    <row r="462" spans="1:9" x14ac:dyDescent="0.25">
      <c r="A462" s="12"/>
      <c r="B462" s="12"/>
      <c r="C462" s="12"/>
      <c r="D462" s="12"/>
      <c r="E462" s="12"/>
      <c r="F462" s="12"/>
      <c r="G462" s="12"/>
      <c r="H462" s="12"/>
      <c r="I462" s="12"/>
    </row>
    <row r="463" spans="1:9" x14ac:dyDescent="0.25">
      <c r="A463" s="12"/>
      <c r="B463" s="12"/>
      <c r="C463" s="12"/>
      <c r="D463" s="12"/>
      <c r="E463" s="12"/>
      <c r="F463" s="12"/>
      <c r="G463" s="12"/>
      <c r="H463" s="12"/>
      <c r="I463" s="12"/>
    </row>
    <row r="464" spans="1:9" x14ac:dyDescent="0.25">
      <c r="A464" s="12"/>
      <c r="B464" s="12"/>
      <c r="C464" s="12"/>
      <c r="D464" s="12"/>
      <c r="E464" s="12"/>
      <c r="F464" s="12"/>
      <c r="G464" s="12"/>
      <c r="H464" s="12"/>
      <c r="I464" s="12"/>
    </row>
    <row r="465" spans="1:9" x14ac:dyDescent="0.25">
      <c r="A465" s="12"/>
      <c r="B465" s="12"/>
      <c r="C465" s="12"/>
      <c r="D465" s="12"/>
      <c r="E465" s="12"/>
      <c r="F465" s="12"/>
      <c r="G465" s="12"/>
      <c r="H465" s="12"/>
      <c r="I465" s="12"/>
    </row>
    <row r="466" spans="1:9" x14ac:dyDescent="0.25">
      <c r="A466" s="12"/>
      <c r="B466" s="12"/>
      <c r="C466" s="12"/>
      <c r="D466" s="12"/>
      <c r="E466" s="12"/>
      <c r="F466" s="12"/>
      <c r="G466" s="12"/>
      <c r="H466" s="12"/>
      <c r="I466" s="12"/>
    </row>
    <row r="467" spans="1:9" x14ac:dyDescent="0.25">
      <c r="A467" s="12"/>
      <c r="B467" s="12"/>
      <c r="C467" s="12"/>
      <c r="D467" s="12"/>
      <c r="E467" s="12"/>
      <c r="F467" s="12"/>
      <c r="G467" s="12"/>
      <c r="H467" s="12"/>
      <c r="I467" s="12"/>
    </row>
    <row r="468" spans="1:9" x14ac:dyDescent="0.25">
      <c r="A468" s="12"/>
      <c r="B468" s="12"/>
      <c r="C468" s="12"/>
      <c r="D468" s="12"/>
      <c r="E468" s="12"/>
      <c r="F468" s="12"/>
      <c r="G468" s="12"/>
      <c r="H468" s="12"/>
      <c r="I468" s="12"/>
    </row>
    <row r="469" spans="1:9" x14ac:dyDescent="0.25">
      <c r="A469" s="12"/>
      <c r="B469" s="12"/>
      <c r="C469" s="12"/>
      <c r="D469" s="12"/>
      <c r="E469" s="12"/>
      <c r="F469" s="12"/>
      <c r="G469" s="12"/>
      <c r="H469" s="12"/>
      <c r="I469" s="12"/>
    </row>
    <row r="470" spans="1:9" x14ac:dyDescent="0.25">
      <c r="A470" s="12"/>
      <c r="B470" s="12"/>
      <c r="C470" s="12"/>
      <c r="D470" s="12"/>
      <c r="E470" s="12"/>
      <c r="F470" s="12"/>
      <c r="G470" s="12"/>
      <c r="H470" s="12"/>
      <c r="I470" s="12"/>
    </row>
    <row r="471" spans="1:9" x14ac:dyDescent="0.25">
      <c r="A471" s="12"/>
      <c r="B471" s="12"/>
      <c r="C471" s="12"/>
      <c r="D471" s="12"/>
      <c r="E471" s="12"/>
      <c r="F471" s="12"/>
      <c r="G471" s="12"/>
      <c r="H471" s="12"/>
      <c r="I471" s="12"/>
    </row>
    <row r="472" spans="1:9" x14ac:dyDescent="0.25">
      <c r="A472" s="12"/>
      <c r="B472" s="12"/>
      <c r="C472" s="12"/>
      <c r="D472" s="12"/>
      <c r="E472" s="12"/>
      <c r="F472" s="12"/>
      <c r="G472" s="12"/>
      <c r="H472" s="12"/>
      <c r="I472" s="12"/>
    </row>
    <row r="473" spans="1:9" x14ac:dyDescent="0.25">
      <c r="A473" s="12"/>
      <c r="B473" s="12"/>
      <c r="C473" s="12"/>
      <c r="D473" s="12"/>
      <c r="E473" s="12"/>
      <c r="F473" s="12"/>
      <c r="G473" s="12"/>
      <c r="H473" s="12"/>
      <c r="I473" s="12"/>
    </row>
    <row r="474" spans="1:9" x14ac:dyDescent="0.25">
      <c r="A474" s="12"/>
      <c r="B474" s="12"/>
      <c r="C474" s="12"/>
      <c r="D474" s="12"/>
      <c r="E474" s="12"/>
      <c r="F474" s="12"/>
      <c r="G474" s="12"/>
      <c r="H474" s="12"/>
      <c r="I474" s="12"/>
    </row>
    <row r="475" spans="1:9" x14ac:dyDescent="0.25">
      <c r="A475" s="12"/>
      <c r="B475" s="12"/>
      <c r="C475" s="12"/>
      <c r="D475" s="12"/>
      <c r="E475" s="12"/>
      <c r="F475" s="12"/>
      <c r="G475" s="12"/>
      <c r="H475" s="12"/>
      <c r="I475" s="12"/>
    </row>
    <row r="476" spans="1:9" x14ac:dyDescent="0.25">
      <c r="A476" s="12"/>
      <c r="B476" s="12"/>
      <c r="C476" s="12"/>
      <c r="D476" s="12"/>
      <c r="E476" s="12"/>
      <c r="F476" s="12"/>
      <c r="G476" s="12"/>
      <c r="H476" s="12"/>
      <c r="I476" s="12"/>
    </row>
    <row r="477" spans="1:9" x14ac:dyDescent="0.25">
      <c r="A477" s="12"/>
      <c r="B477" s="12"/>
      <c r="C477" s="12"/>
      <c r="D477" s="12"/>
      <c r="E477" s="12"/>
      <c r="F477" s="12"/>
      <c r="G477" s="12"/>
      <c r="H477" s="12"/>
      <c r="I477" s="12"/>
    </row>
    <row r="478" spans="1:9" x14ac:dyDescent="0.25">
      <c r="A478" s="12"/>
      <c r="B478" s="12"/>
      <c r="C478" s="12"/>
      <c r="D478" s="12"/>
      <c r="E478" s="12"/>
      <c r="F478" s="12"/>
      <c r="G478" s="12"/>
      <c r="H478" s="12"/>
      <c r="I478" s="12"/>
    </row>
    <row r="479" spans="1:9" x14ac:dyDescent="0.25">
      <c r="A479" s="12"/>
      <c r="B479" s="12"/>
      <c r="C479" s="12"/>
      <c r="D479" s="12"/>
      <c r="E479" s="12"/>
      <c r="F479" s="12"/>
      <c r="G479" s="12"/>
      <c r="H479" s="12"/>
      <c r="I479" s="12"/>
    </row>
    <row r="480" spans="1:9" x14ac:dyDescent="0.25">
      <c r="A480" s="12"/>
      <c r="B480" s="12"/>
      <c r="C480" s="12"/>
      <c r="D480" s="12"/>
      <c r="E480" s="12"/>
      <c r="F480" s="12"/>
      <c r="G480" s="12"/>
      <c r="H480" s="12"/>
      <c r="I480" s="12"/>
    </row>
    <row r="481" spans="1:9" x14ac:dyDescent="0.25">
      <c r="A481" s="12"/>
      <c r="B481" s="12"/>
      <c r="C481" s="12"/>
      <c r="D481" s="12"/>
      <c r="E481" s="12"/>
      <c r="F481" s="12"/>
      <c r="G481" s="12"/>
      <c r="H481" s="12"/>
      <c r="I481" s="12"/>
    </row>
    <row r="482" spans="1:9" x14ac:dyDescent="0.25">
      <c r="A482" s="12"/>
      <c r="B482" s="12"/>
      <c r="C482" s="12"/>
      <c r="D482" s="12"/>
      <c r="E482" s="12"/>
      <c r="F482" s="12"/>
      <c r="G482" s="12"/>
      <c r="H482" s="12"/>
      <c r="I482" s="12"/>
    </row>
    <row r="483" spans="1:9" x14ac:dyDescent="0.25">
      <c r="A483" s="12"/>
      <c r="B483" s="12"/>
      <c r="C483" s="12"/>
      <c r="D483" s="12"/>
      <c r="E483" s="12"/>
      <c r="F483" s="12"/>
      <c r="G483" s="12"/>
      <c r="H483" s="12"/>
      <c r="I483" s="12"/>
    </row>
    <row r="484" spans="1:9" x14ac:dyDescent="0.25">
      <c r="A484" s="12"/>
      <c r="B484" s="12"/>
      <c r="C484" s="12"/>
      <c r="D484" s="12"/>
      <c r="E484" s="12"/>
      <c r="F484" s="12"/>
      <c r="G484" s="12"/>
      <c r="H484" s="12"/>
      <c r="I484" s="12"/>
    </row>
    <row r="485" spans="1:9" x14ac:dyDescent="0.25">
      <c r="A485" s="12"/>
      <c r="B485" s="12"/>
      <c r="C485" s="12"/>
      <c r="D485" s="12"/>
      <c r="E485" s="12"/>
      <c r="F485" s="12"/>
      <c r="G485" s="12"/>
      <c r="H485" s="12"/>
      <c r="I485" s="12"/>
    </row>
    <row r="486" spans="1:9" x14ac:dyDescent="0.25">
      <c r="A486" s="12"/>
      <c r="B486" s="12"/>
      <c r="C486" s="12"/>
      <c r="D486" s="12"/>
      <c r="E486" s="12"/>
      <c r="F486" s="12"/>
      <c r="G486" s="12"/>
      <c r="H486" s="12"/>
      <c r="I486" s="12"/>
    </row>
    <row r="487" spans="1:9" x14ac:dyDescent="0.25">
      <c r="A487" s="12"/>
      <c r="B487" s="12"/>
      <c r="C487" s="12"/>
      <c r="D487" s="12"/>
      <c r="E487" s="12"/>
      <c r="F487" s="12"/>
      <c r="G487" s="12"/>
      <c r="H487" s="12"/>
      <c r="I487" s="12"/>
    </row>
    <row r="488" spans="1:9" x14ac:dyDescent="0.25">
      <c r="A488" s="12"/>
      <c r="B488" s="12"/>
      <c r="C488" s="12"/>
      <c r="D488" s="12"/>
      <c r="E488" s="12"/>
      <c r="F488" s="12"/>
      <c r="G488" s="12"/>
      <c r="H488" s="12"/>
      <c r="I488" s="12"/>
    </row>
    <row r="489" spans="1:9" x14ac:dyDescent="0.25">
      <c r="A489" s="12"/>
      <c r="B489" s="12"/>
      <c r="C489" s="12"/>
      <c r="D489" s="12"/>
      <c r="E489" s="12"/>
      <c r="F489" s="12"/>
      <c r="G489" s="12"/>
      <c r="H489" s="12"/>
      <c r="I489" s="12"/>
    </row>
    <row r="490" spans="1:9" x14ac:dyDescent="0.25">
      <c r="A490" s="12"/>
      <c r="B490" s="12"/>
      <c r="C490" s="12"/>
      <c r="D490" s="12"/>
      <c r="E490" s="12"/>
      <c r="F490" s="12"/>
      <c r="G490" s="12"/>
      <c r="H490" s="12"/>
      <c r="I490" s="12"/>
    </row>
    <row r="491" spans="1:9" x14ac:dyDescent="0.25">
      <c r="A491" s="12"/>
      <c r="B491" s="12"/>
      <c r="C491" s="12"/>
      <c r="D491" s="12"/>
      <c r="E491" s="12"/>
      <c r="F491" s="12"/>
      <c r="G491" s="12"/>
      <c r="H491" s="12"/>
      <c r="I491" s="12"/>
    </row>
    <row r="492" spans="1:9" x14ac:dyDescent="0.25">
      <c r="A492" s="12"/>
      <c r="B492" s="12"/>
      <c r="C492" s="12"/>
      <c r="D492" s="12"/>
      <c r="E492" s="12"/>
      <c r="F492" s="12"/>
      <c r="G492" s="12"/>
      <c r="H492" s="12"/>
      <c r="I492" s="12"/>
    </row>
    <row r="493" spans="1:9" x14ac:dyDescent="0.25">
      <c r="A493" s="12"/>
      <c r="B493" s="12"/>
      <c r="C493" s="12"/>
      <c r="D493" s="12"/>
      <c r="E493" s="12"/>
      <c r="F493" s="12"/>
      <c r="G493" s="12"/>
      <c r="H493" s="12"/>
      <c r="I493" s="12"/>
    </row>
    <row r="494" spans="1:9" x14ac:dyDescent="0.25">
      <c r="A494" s="12"/>
      <c r="B494" s="12"/>
      <c r="C494" s="12"/>
      <c r="D494" s="12"/>
      <c r="E494" s="12"/>
      <c r="F494" s="12"/>
      <c r="G494" s="12"/>
      <c r="H494" s="12"/>
      <c r="I494" s="12"/>
    </row>
    <row r="495" spans="1:9" x14ac:dyDescent="0.25">
      <c r="A495" s="12"/>
      <c r="B495" s="12"/>
      <c r="C495" s="12"/>
      <c r="D495" s="12"/>
      <c r="E495" s="12"/>
      <c r="F495" s="12"/>
      <c r="G495" s="12"/>
      <c r="H495" s="12"/>
      <c r="I495" s="12"/>
    </row>
    <row r="496" spans="1:9" x14ac:dyDescent="0.25">
      <c r="A496" s="12"/>
      <c r="B496" s="12"/>
      <c r="C496" s="12"/>
      <c r="D496" s="12"/>
      <c r="E496" s="12"/>
      <c r="F496" s="12"/>
      <c r="G496" s="12"/>
      <c r="H496" s="12"/>
      <c r="I496" s="12"/>
    </row>
    <row r="497" spans="1:9" x14ac:dyDescent="0.25">
      <c r="A497" s="12"/>
      <c r="B497" s="12"/>
      <c r="C497" s="12"/>
      <c r="D497" s="12"/>
      <c r="E497" s="12"/>
      <c r="F497" s="12"/>
      <c r="G497" s="12"/>
      <c r="H497" s="12"/>
      <c r="I497" s="12"/>
    </row>
    <row r="498" spans="1:9" x14ac:dyDescent="0.25">
      <c r="A498" s="12"/>
      <c r="B498" s="12"/>
      <c r="C498" s="12"/>
      <c r="D498" s="12"/>
      <c r="E498" s="12"/>
      <c r="F498" s="12"/>
      <c r="G498" s="12"/>
      <c r="H498" s="12"/>
      <c r="I498" s="12"/>
    </row>
    <row r="499" spans="1:9" x14ac:dyDescent="0.25">
      <c r="A499" s="12"/>
      <c r="B499" s="12"/>
      <c r="C499" s="12"/>
      <c r="D499" s="12"/>
      <c r="E499" s="12"/>
      <c r="F499" s="12"/>
      <c r="G499" s="12"/>
      <c r="H499" s="12"/>
      <c r="I499" s="12"/>
    </row>
    <row r="500" spans="1:9" x14ac:dyDescent="0.25">
      <c r="A500" s="12"/>
      <c r="B500" s="12"/>
      <c r="C500" s="12"/>
      <c r="D500" s="12"/>
      <c r="E500" s="12"/>
      <c r="F500" s="12"/>
      <c r="G500" s="12"/>
      <c r="H500" s="12"/>
      <c r="I500" s="12"/>
    </row>
  </sheetData>
  <mergeCells count="7">
    <mergeCell ref="I7:N7"/>
    <mergeCell ref="I13:N13"/>
    <mergeCell ref="I20:N20"/>
    <mergeCell ref="A127:I127"/>
    <mergeCell ref="A128:I174"/>
    <mergeCell ref="K128:Q174"/>
    <mergeCell ref="A63:C6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Семенов Евгений</dc:creator>
  <cp:lastModifiedBy>Семенов</cp:lastModifiedBy>
  <dcterms:created xsi:type="dcterms:W3CDTF">2015-06-05T18:19:34Z</dcterms:created>
  <dcterms:modified xsi:type="dcterms:W3CDTF">2024-03-05T22:38:59Z</dcterms:modified>
</cp:coreProperties>
</file>