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" sheetId="4" r:id="rId1"/>
    <sheet name="февраль" sheetId="6" r:id="rId2"/>
    <sheet name="март" sheetId="7" r:id="rId3"/>
    <sheet name="апрель" sheetId="8" r:id="rId4"/>
    <sheet name="май" sheetId="9" r:id="rId5"/>
    <sheet name="июнь" sheetId="10" r:id="rId6"/>
    <sheet name="Лист1" sheetId="1" r:id="rId7"/>
    <sheet name="Лист2" sheetId="2" r:id="rId8"/>
    <sheet name="Лист3" sheetId="3" r:id="rId9"/>
  </sheets>
  <calcPr calcId="145621"/>
</workbook>
</file>

<file path=xl/calcChain.xml><?xml version="1.0" encoding="utf-8"?>
<calcChain xmlns="http://schemas.openxmlformats.org/spreadsheetml/2006/main">
  <c r="O31" i="10" l="1"/>
  <c r="N31" i="10"/>
  <c r="N32" i="10" s="1"/>
  <c r="M31" i="10"/>
  <c r="M32" i="10" s="1"/>
  <c r="L31" i="10"/>
  <c r="K31" i="10"/>
  <c r="K32" i="10" s="1"/>
  <c r="O30" i="10"/>
  <c r="J30" i="10"/>
  <c r="J31" i="10" s="1"/>
  <c r="H30" i="10"/>
  <c r="N28" i="10"/>
  <c r="M28" i="10"/>
  <c r="L28" i="10"/>
  <c r="K28" i="10"/>
  <c r="I28" i="10"/>
  <c r="I32" i="10" s="1"/>
  <c r="O27" i="10"/>
  <c r="O28" i="10" s="1"/>
  <c r="J27" i="10"/>
  <c r="P27" i="10" s="1"/>
  <c r="P28" i="10" s="1"/>
  <c r="H27" i="10"/>
  <c r="N25" i="10"/>
  <c r="M25" i="10"/>
  <c r="L25" i="10"/>
  <c r="K25" i="10"/>
  <c r="I25" i="10"/>
  <c r="O24" i="10"/>
  <c r="O25" i="10" s="1"/>
  <c r="J24" i="10"/>
  <c r="P24" i="10" s="1"/>
  <c r="P25" i="10" s="1"/>
  <c r="H24" i="10"/>
  <c r="N22" i="10"/>
  <c r="M22" i="10"/>
  <c r="K22" i="10"/>
  <c r="I22" i="10"/>
  <c r="O21" i="10"/>
  <c r="L21" i="10"/>
  <c r="H21" i="10"/>
  <c r="J21" i="10" s="1"/>
  <c r="P21" i="10" s="1"/>
  <c r="P20" i="10"/>
  <c r="O20" i="10"/>
  <c r="L20" i="10"/>
  <c r="J20" i="10"/>
  <c r="G20" i="10"/>
  <c r="O19" i="10"/>
  <c r="H19" i="10"/>
  <c r="J19" i="10" s="1"/>
  <c r="O18" i="10"/>
  <c r="L18" i="10"/>
  <c r="J18" i="10"/>
  <c r="P18" i="10" s="1"/>
  <c r="H18" i="10"/>
  <c r="O17" i="10"/>
  <c r="L17" i="10"/>
  <c r="J17" i="10"/>
  <c r="P17" i="10" s="1"/>
  <c r="H17" i="10"/>
  <c r="O16" i="10"/>
  <c r="O22" i="10" s="1"/>
  <c r="H16" i="10"/>
  <c r="L16" i="10" s="1"/>
  <c r="O15" i="10"/>
  <c r="H15" i="10"/>
  <c r="J15" i="10" s="1"/>
  <c r="O14" i="10"/>
  <c r="L14" i="10"/>
  <c r="J14" i="10"/>
  <c r="P14" i="10" s="1"/>
  <c r="H14" i="10"/>
  <c r="N12" i="10"/>
  <c r="M12" i="10"/>
  <c r="L12" i="10"/>
  <c r="K12" i="10"/>
  <c r="I12" i="10"/>
  <c r="O11" i="10"/>
  <c r="J11" i="10"/>
  <c r="P11" i="10" s="1"/>
  <c r="H11" i="10"/>
  <c r="O10" i="10"/>
  <c r="O12" i="10" s="1"/>
  <c r="J10" i="10"/>
  <c r="J12" i="10" s="1"/>
  <c r="H10" i="10"/>
  <c r="O32" i="10" l="1"/>
  <c r="P15" i="10"/>
  <c r="P22" i="10" s="1"/>
  <c r="J25" i="10"/>
  <c r="J28" i="10"/>
  <c r="J32" i="10" s="1"/>
  <c r="P10" i="10"/>
  <c r="P12" i="10" s="1"/>
  <c r="L15" i="10"/>
  <c r="L22" i="10" s="1"/>
  <c r="L32" i="10" s="1"/>
  <c r="J16" i="10"/>
  <c r="P16" i="10" s="1"/>
  <c r="L19" i="10"/>
  <c r="P19" i="10" s="1"/>
  <c r="P30" i="10"/>
  <c r="P31" i="10" s="1"/>
  <c r="J22" i="10"/>
  <c r="J32" i="9"/>
  <c r="K32" i="9"/>
  <c r="L32" i="9"/>
  <c r="M32" i="9"/>
  <c r="N32" i="9"/>
  <c r="O32" i="9"/>
  <c r="P32" i="9"/>
  <c r="I32" i="9"/>
  <c r="N31" i="9"/>
  <c r="M31" i="9"/>
  <c r="L31" i="9"/>
  <c r="K31" i="9"/>
  <c r="O30" i="9"/>
  <c r="O31" i="9" s="1"/>
  <c r="H30" i="9"/>
  <c r="J30" i="9" s="1"/>
  <c r="N28" i="9"/>
  <c r="M28" i="9"/>
  <c r="L28" i="9"/>
  <c r="K28" i="9"/>
  <c r="I28" i="9"/>
  <c r="O27" i="9"/>
  <c r="O28" i="9" s="1"/>
  <c r="H27" i="9"/>
  <c r="J27" i="9" s="1"/>
  <c r="N25" i="9"/>
  <c r="M25" i="9"/>
  <c r="L25" i="9"/>
  <c r="K25" i="9"/>
  <c r="I25" i="9"/>
  <c r="O24" i="9"/>
  <c r="O25" i="9" s="1"/>
  <c r="H24" i="9"/>
  <c r="J24" i="9" s="1"/>
  <c r="N22" i="9"/>
  <c r="M22" i="9"/>
  <c r="K22" i="9"/>
  <c r="I22" i="9"/>
  <c r="O21" i="9"/>
  <c r="H21" i="9"/>
  <c r="L21" i="9" s="1"/>
  <c r="O20" i="9"/>
  <c r="L20" i="9"/>
  <c r="P20" i="9" s="1"/>
  <c r="J20" i="9"/>
  <c r="G20" i="9"/>
  <c r="O19" i="9"/>
  <c r="J19" i="9"/>
  <c r="H19" i="9"/>
  <c r="L19" i="9" s="1"/>
  <c r="O18" i="9"/>
  <c r="H18" i="9"/>
  <c r="J18" i="9" s="1"/>
  <c r="O17" i="9"/>
  <c r="J17" i="9"/>
  <c r="H17" i="9"/>
  <c r="L17" i="9" s="1"/>
  <c r="O16" i="9"/>
  <c r="H16" i="9"/>
  <c r="L16" i="9" s="1"/>
  <c r="O15" i="9"/>
  <c r="H15" i="9"/>
  <c r="L15" i="9" s="1"/>
  <c r="O14" i="9"/>
  <c r="L14" i="9"/>
  <c r="H14" i="9"/>
  <c r="J14" i="9" s="1"/>
  <c r="N12" i="9"/>
  <c r="M12" i="9"/>
  <c r="L12" i="9"/>
  <c r="K12" i="9"/>
  <c r="I12" i="9"/>
  <c r="O11" i="9"/>
  <c r="H11" i="9"/>
  <c r="J11" i="9" s="1"/>
  <c r="P11" i="9" s="1"/>
  <c r="O10" i="9"/>
  <c r="O12" i="9" s="1"/>
  <c r="H10" i="9"/>
  <c r="J10" i="9" s="1"/>
  <c r="P32" i="10" l="1"/>
  <c r="J15" i="9"/>
  <c r="L18" i="9"/>
  <c r="L22" i="9" s="1"/>
  <c r="J21" i="9"/>
  <c r="P21" i="9" s="1"/>
  <c r="P19" i="9"/>
  <c r="P15" i="9"/>
  <c r="O22" i="9"/>
  <c r="P17" i="9"/>
  <c r="J28" i="9"/>
  <c r="P27" i="9"/>
  <c r="P28" i="9" s="1"/>
  <c r="J25" i="9"/>
  <c r="P24" i="9"/>
  <c r="P25" i="9" s="1"/>
  <c r="P14" i="9"/>
  <c r="J31" i="9"/>
  <c r="P30" i="9"/>
  <c r="P31" i="9" s="1"/>
  <c r="J12" i="9"/>
  <c r="P10" i="9"/>
  <c r="P12" i="9" s="1"/>
  <c r="J16" i="9"/>
  <c r="P16" i="9" s="1"/>
  <c r="J42" i="8"/>
  <c r="K42" i="8"/>
  <c r="L42" i="8"/>
  <c r="M42" i="8"/>
  <c r="N42" i="8"/>
  <c r="O42" i="8"/>
  <c r="P42" i="8"/>
  <c r="I42" i="8"/>
  <c r="N25" i="8"/>
  <c r="N26" i="8"/>
  <c r="N27" i="8"/>
  <c r="N28" i="8"/>
  <c r="N29" i="8"/>
  <c r="N30" i="8"/>
  <c r="N31" i="8"/>
  <c r="N24" i="8"/>
  <c r="N22" i="8"/>
  <c r="M22" i="8"/>
  <c r="K22" i="8"/>
  <c r="I22" i="8"/>
  <c r="O21" i="8"/>
  <c r="H21" i="8"/>
  <c r="J21" i="8" s="1"/>
  <c r="O20" i="8"/>
  <c r="L20" i="8"/>
  <c r="J20" i="8"/>
  <c r="P20" i="8" s="1"/>
  <c r="G20" i="8"/>
  <c r="O19" i="8"/>
  <c r="H19" i="8"/>
  <c r="J19" i="8" s="1"/>
  <c r="O18" i="8"/>
  <c r="H18" i="8"/>
  <c r="L18" i="8" s="1"/>
  <c r="O17" i="8"/>
  <c r="L17" i="8"/>
  <c r="H17" i="8"/>
  <c r="J17" i="8" s="1"/>
  <c r="O16" i="8"/>
  <c r="H16" i="8"/>
  <c r="L16" i="8" s="1"/>
  <c r="O15" i="8"/>
  <c r="H15" i="8"/>
  <c r="J15" i="8" s="1"/>
  <c r="O14" i="8"/>
  <c r="L14" i="8"/>
  <c r="J14" i="8"/>
  <c r="H14" i="8"/>
  <c r="P18" i="9" l="1"/>
  <c r="P22" i="9"/>
  <c r="J22" i="9"/>
  <c r="O22" i="8"/>
  <c r="P17" i="8"/>
  <c r="J18" i="8"/>
  <c r="P18" i="8" s="1"/>
  <c r="P14" i="8"/>
  <c r="L21" i="8"/>
  <c r="P21" i="8" s="1"/>
  <c r="L15" i="8"/>
  <c r="P15" i="8" s="1"/>
  <c r="J16" i="8"/>
  <c r="P16" i="8" s="1"/>
  <c r="L19" i="8"/>
  <c r="P19" i="8" s="1"/>
  <c r="N41" i="8"/>
  <c r="M41" i="8"/>
  <c r="L41" i="8"/>
  <c r="K41" i="8"/>
  <c r="O40" i="8"/>
  <c r="O41" i="8" s="1"/>
  <c r="H40" i="8"/>
  <c r="J40" i="8" s="1"/>
  <c r="N38" i="8"/>
  <c r="M38" i="8"/>
  <c r="L38" i="8"/>
  <c r="K38" i="8"/>
  <c r="I38" i="8"/>
  <c r="O37" i="8"/>
  <c r="O38" i="8" s="1"/>
  <c r="H37" i="8"/>
  <c r="J37" i="8" s="1"/>
  <c r="N35" i="8"/>
  <c r="M35" i="8"/>
  <c r="L35" i="8"/>
  <c r="K35" i="8"/>
  <c r="I35" i="8"/>
  <c r="O34" i="8"/>
  <c r="O35" i="8" s="1"/>
  <c r="H34" i="8"/>
  <c r="J34" i="8" s="1"/>
  <c r="N32" i="8"/>
  <c r="M32" i="8"/>
  <c r="K32" i="8"/>
  <c r="I32" i="8"/>
  <c r="O31" i="8"/>
  <c r="H31" i="8"/>
  <c r="L31" i="8" s="1"/>
  <c r="O30" i="8"/>
  <c r="L30" i="8"/>
  <c r="J30" i="8"/>
  <c r="P30" i="8" s="1"/>
  <c r="G30" i="8"/>
  <c r="O29" i="8"/>
  <c r="H29" i="8"/>
  <c r="L29" i="8" s="1"/>
  <c r="O28" i="8"/>
  <c r="L28" i="8"/>
  <c r="H28" i="8"/>
  <c r="J28" i="8" s="1"/>
  <c r="O27" i="8"/>
  <c r="H27" i="8"/>
  <c r="L27" i="8" s="1"/>
  <c r="O26" i="8"/>
  <c r="H26" i="8"/>
  <c r="L26" i="8" s="1"/>
  <c r="O25" i="8"/>
  <c r="O32" i="8" s="1"/>
  <c r="H25" i="8"/>
  <c r="L25" i="8" s="1"/>
  <c r="O24" i="8"/>
  <c r="L24" i="8"/>
  <c r="H24" i="8"/>
  <c r="J24" i="8" s="1"/>
  <c r="N12" i="8"/>
  <c r="M12" i="8"/>
  <c r="L12" i="8"/>
  <c r="K12" i="8"/>
  <c r="I12" i="8"/>
  <c r="O11" i="8"/>
  <c r="H11" i="8"/>
  <c r="J11" i="8" s="1"/>
  <c r="P11" i="8" s="1"/>
  <c r="O10" i="8"/>
  <c r="O12" i="8" s="1"/>
  <c r="H10" i="8"/>
  <c r="J10" i="8" s="1"/>
  <c r="N31" i="7"/>
  <c r="N32" i="7" s="1"/>
  <c r="M31" i="7"/>
  <c r="M32" i="7" s="1"/>
  <c r="L31" i="7"/>
  <c r="K31" i="7"/>
  <c r="K32" i="7" s="1"/>
  <c r="O30" i="7"/>
  <c r="O31" i="7" s="1"/>
  <c r="H30" i="7"/>
  <c r="J30" i="7" s="1"/>
  <c r="N28" i="7"/>
  <c r="M28" i="7"/>
  <c r="L28" i="7"/>
  <c r="K28" i="7"/>
  <c r="I28" i="7"/>
  <c r="I32" i="7" s="1"/>
  <c r="O27" i="7"/>
  <c r="O28" i="7" s="1"/>
  <c r="H27" i="7"/>
  <c r="J27" i="7" s="1"/>
  <c r="N25" i="7"/>
  <c r="M25" i="7"/>
  <c r="L25" i="7"/>
  <c r="K25" i="7"/>
  <c r="I25" i="7"/>
  <c r="O24" i="7"/>
  <c r="O25" i="7" s="1"/>
  <c r="H24" i="7"/>
  <c r="J24" i="7" s="1"/>
  <c r="N22" i="7"/>
  <c r="M22" i="7"/>
  <c r="K22" i="7"/>
  <c r="I22" i="7"/>
  <c r="O21" i="7"/>
  <c r="J21" i="7"/>
  <c r="P21" i="7" s="1"/>
  <c r="H21" i="7"/>
  <c r="L21" i="7" s="1"/>
  <c r="O20" i="7"/>
  <c r="L20" i="7"/>
  <c r="P20" i="7" s="1"/>
  <c r="J20" i="7"/>
  <c r="G20" i="7"/>
  <c r="O19" i="7"/>
  <c r="J19" i="7"/>
  <c r="H19" i="7"/>
  <c r="L19" i="7" s="1"/>
  <c r="O18" i="7"/>
  <c r="L18" i="7"/>
  <c r="H18" i="7"/>
  <c r="J18" i="7" s="1"/>
  <c r="P18" i="7" s="1"/>
  <c r="O17" i="7"/>
  <c r="L17" i="7"/>
  <c r="J17" i="7"/>
  <c r="P17" i="7" s="1"/>
  <c r="H17" i="7"/>
  <c r="O16" i="7"/>
  <c r="H16" i="7"/>
  <c r="L16" i="7" s="1"/>
  <c r="O15" i="7"/>
  <c r="O22" i="7" s="1"/>
  <c r="J15" i="7"/>
  <c r="H15" i="7"/>
  <c r="L15" i="7" s="1"/>
  <c r="O14" i="7"/>
  <c r="L14" i="7"/>
  <c r="H14" i="7"/>
  <c r="J14" i="7" s="1"/>
  <c r="N12" i="7"/>
  <c r="M12" i="7"/>
  <c r="L12" i="7"/>
  <c r="K12" i="7"/>
  <c r="I12" i="7"/>
  <c r="O11" i="7"/>
  <c r="H11" i="7"/>
  <c r="J11" i="7" s="1"/>
  <c r="P11" i="7" s="1"/>
  <c r="O10" i="7"/>
  <c r="O12" i="7" s="1"/>
  <c r="H10" i="7"/>
  <c r="J10" i="7" s="1"/>
  <c r="J32" i="6"/>
  <c r="K32" i="6"/>
  <c r="L32" i="6"/>
  <c r="M32" i="6"/>
  <c r="N32" i="6"/>
  <c r="O32" i="6"/>
  <c r="P32" i="6"/>
  <c r="I32" i="6"/>
  <c r="N31" i="6"/>
  <c r="M31" i="6"/>
  <c r="L31" i="6"/>
  <c r="K31" i="6"/>
  <c r="O30" i="6"/>
  <c r="O31" i="6" s="1"/>
  <c r="H30" i="6"/>
  <c r="J30" i="6" s="1"/>
  <c r="N28" i="6"/>
  <c r="M28" i="6"/>
  <c r="L28" i="6"/>
  <c r="K28" i="6"/>
  <c r="I28" i="6"/>
  <c r="O27" i="6"/>
  <c r="O28" i="6" s="1"/>
  <c r="H27" i="6"/>
  <c r="J27" i="6" s="1"/>
  <c r="N25" i="6"/>
  <c r="M25" i="6"/>
  <c r="L25" i="6"/>
  <c r="K25" i="6"/>
  <c r="I25" i="6"/>
  <c r="O24" i="6"/>
  <c r="O25" i="6" s="1"/>
  <c r="H24" i="6"/>
  <c r="J24" i="6" s="1"/>
  <c r="N22" i="6"/>
  <c r="M22" i="6"/>
  <c r="K22" i="6"/>
  <c r="I22" i="6"/>
  <c r="O21" i="6"/>
  <c r="H21" i="6"/>
  <c r="L21" i="6" s="1"/>
  <c r="O20" i="6"/>
  <c r="L20" i="6"/>
  <c r="J20" i="6"/>
  <c r="P20" i="6" s="1"/>
  <c r="G20" i="6"/>
  <c r="O19" i="6"/>
  <c r="H19" i="6"/>
  <c r="L19" i="6" s="1"/>
  <c r="O18" i="6"/>
  <c r="L18" i="6"/>
  <c r="H18" i="6"/>
  <c r="J18" i="6" s="1"/>
  <c r="O17" i="6"/>
  <c r="H17" i="6"/>
  <c r="L17" i="6" s="1"/>
  <c r="O16" i="6"/>
  <c r="H16" i="6"/>
  <c r="L16" i="6" s="1"/>
  <c r="O15" i="6"/>
  <c r="J15" i="6"/>
  <c r="P15" i="6" s="1"/>
  <c r="H15" i="6"/>
  <c r="L15" i="6" s="1"/>
  <c r="O14" i="6"/>
  <c r="H14" i="6"/>
  <c r="J14" i="6" s="1"/>
  <c r="N12" i="6"/>
  <c r="M12" i="6"/>
  <c r="L12" i="6"/>
  <c r="K12" i="6"/>
  <c r="I12" i="6"/>
  <c r="O11" i="6"/>
  <c r="H11" i="6"/>
  <c r="J11" i="6" s="1"/>
  <c r="P11" i="6" s="1"/>
  <c r="O10" i="6"/>
  <c r="O12" i="6" s="1"/>
  <c r="H10" i="6"/>
  <c r="J10" i="6" s="1"/>
  <c r="J42" i="4"/>
  <c r="K42" i="4"/>
  <c r="L42" i="4"/>
  <c r="M42" i="4"/>
  <c r="N42" i="4"/>
  <c r="O42" i="4"/>
  <c r="P42" i="4"/>
  <c r="I42" i="4"/>
  <c r="L25" i="4"/>
  <c r="L26" i="4"/>
  <c r="L27" i="4"/>
  <c r="L28" i="4"/>
  <c r="L29" i="4"/>
  <c r="L30" i="4"/>
  <c r="L31" i="4"/>
  <c r="L24" i="4"/>
  <c r="N15" i="4"/>
  <c r="N16" i="4"/>
  <c r="N17" i="4"/>
  <c r="N18" i="4"/>
  <c r="N19" i="4"/>
  <c r="N20" i="4"/>
  <c r="N21" i="4"/>
  <c r="N14" i="4"/>
  <c r="N32" i="4"/>
  <c r="M32" i="4"/>
  <c r="L32" i="4"/>
  <c r="K32" i="4"/>
  <c r="I32" i="4"/>
  <c r="O31" i="4"/>
  <c r="H31" i="4"/>
  <c r="J31" i="4" s="1"/>
  <c r="P31" i="4" s="1"/>
  <c r="P30" i="4"/>
  <c r="O30" i="4"/>
  <c r="J30" i="4"/>
  <c r="G30" i="4"/>
  <c r="O29" i="4"/>
  <c r="H29" i="4"/>
  <c r="J29" i="4" s="1"/>
  <c r="P29" i="4" s="1"/>
  <c r="O28" i="4"/>
  <c r="H28" i="4"/>
  <c r="J28" i="4" s="1"/>
  <c r="P28" i="4" s="1"/>
  <c r="O27" i="4"/>
  <c r="H27" i="4"/>
  <c r="J27" i="4" s="1"/>
  <c r="P27" i="4" s="1"/>
  <c r="O26" i="4"/>
  <c r="H26" i="4"/>
  <c r="J26" i="4" s="1"/>
  <c r="P26" i="4" s="1"/>
  <c r="O25" i="4"/>
  <c r="H25" i="4"/>
  <c r="J25" i="4" s="1"/>
  <c r="P25" i="4" s="1"/>
  <c r="O24" i="4"/>
  <c r="H24" i="4"/>
  <c r="J24" i="4" s="1"/>
  <c r="P22" i="8" l="1"/>
  <c r="J25" i="8"/>
  <c r="P25" i="8" s="1"/>
  <c r="P28" i="8"/>
  <c r="J29" i="8"/>
  <c r="P29" i="8" s="1"/>
  <c r="J31" i="8"/>
  <c r="P31" i="8" s="1"/>
  <c r="L32" i="8"/>
  <c r="J27" i="8"/>
  <c r="P27" i="8" s="1"/>
  <c r="J22" i="8"/>
  <c r="L22" i="8"/>
  <c r="J41" i="8"/>
  <c r="P40" i="8"/>
  <c r="P41" i="8" s="1"/>
  <c r="J38" i="8"/>
  <c r="P37" i="8"/>
  <c r="P38" i="8" s="1"/>
  <c r="J35" i="8"/>
  <c r="P34" i="8"/>
  <c r="P35" i="8" s="1"/>
  <c r="P24" i="8"/>
  <c r="J12" i="8"/>
  <c r="P10" i="8"/>
  <c r="P12" i="8" s="1"/>
  <c r="J26" i="8"/>
  <c r="P26" i="8" s="1"/>
  <c r="J12" i="7"/>
  <c r="P10" i="7"/>
  <c r="P12" i="7" s="1"/>
  <c r="P19" i="7"/>
  <c r="J28" i="7"/>
  <c r="P27" i="7"/>
  <c r="P28" i="7" s="1"/>
  <c r="L22" i="7"/>
  <c r="L32" i="7" s="1"/>
  <c r="J25" i="7"/>
  <c r="P24" i="7"/>
  <c r="P25" i="7" s="1"/>
  <c r="J31" i="7"/>
  <c r="P30" i="7"/>
  <c r="P31" i="7" s="1"/>
  <c r="P14" i="7"/>
  <c r="P15" i="7"/>
  <c r="O32" i="7"/>
  <c r="J16" i="7"/>
  <c r="P16" i="7" s="1"/>
  <c r="L14" i="6"/>
  <c r="P14" i="6" s="1"/>
  <c r="O22" i="6"/>
  <c r="J17" i="6"/>
  <c r="P18" i="6"/>
  <c r="J19" i="6"/>
  <c r="J21" i="6"/>
  <c r="J12" i="6"/>
  <c r="P10" i="6"/>
  <c r="P12" i="6" s="1"/>
  <c r="J28" i="6"/>
  <c r="P27" i="6"/>
  <c r="P28" i="6" s="1"/>
  <c r="L22" i="6"/>
  <c r="P17" i="6"/>
  <c r="J25" i="6"/>
  <c r="P24" i="6"/>
  <c r="P25" i="6" s="1"/>
  <c r="P19" i="6"/>
  <c r="P21" i="6"/>
  <c r="J31" i="6"/>
  <c r="P30" i="6"/>
  <c r="P31" i="6" s="1"/>
  <c r="J16" i="6"/>
  <c r="P16" i="6" s="1"/>
  <c r="O32" i="4"/>
  <c r="J32" i="4"/>
  <c r="P24" i="4"/>
  <c r="P32" i="4" s="1"/>
  <c r="P32" i="8" l="1"/>
  <c r="J32" i="8"/>
  <c r="P22" i="7"/>
  <c r="P32" i="7"/>
  <c r="J32" i="7"/>
  <c r="J22" i="7"/>
  <c r="P22" i="6"/>
  <c r="J22" i="6"/>
  <c r="N41" i="4"/>
  <c r="M41" i="4"/>
  <c r="L41" i="4"/>
  <c r="K41" i="4"/>
  <c r="O40" i="4"/>
  <c r="O41" i="4" s="1"/>
  <c r="H40" i="4"/>
  <c r="J40" i="4" s="1"/>
  <c r="J41" i="4" s="1"/>
  <c r="N38" i="4"/>
  <c r="M38" i="4"/>
  <c r="L38" i="4"/>
  <c r="K38" i="4"/>
  <c r="I38" i="4"/>
  <c r="O37" i="4"/>
  <c r="O38" i="4" s="1"/>
  <c r="H37" i="4"/>
  <c r="J37" i="4" s="1"/>
  <c r="J38" i="4" s="1"/>
  <c r="N35" i="4"/>
  <c r="M35" i="4"/>
  <c r="L35" i="4"/>
  <c r="K35" i="4"/>
  <c r="I35" i="4"/>
  <c r="O34" i="4"/>
  <c r="O35" i="4" s="1"/>
  <c r="H34" i="4"/>
  <c r="J34" i="4" s="1"/>
  <c r="J35" i="4" s="1"/>
  <c r="N22" i="4"/>
  <c r="M22" i="4"/>
  <c r="L22" i="4"/>
  <c r="K22" i="4"/>
  <c r="I22" i="4"/>
  <c r="O21" i="4"/>
  <c r="H21" i="4"/>
  <c r="J21" i="4" s="1"/>
  <c r="P21" i="4" s="1"/>
  <c r="O20" i="4"/>
  <c r="J20" i="4"/>
  <c r="P20" i="4" s="1"/>
  <c r="G20" i="4"/>
  <c r="O19" i="4"/>
  <c r="H19" i="4"/>
  <c r="J19" i="4" s="1"/>
  <c r="P19" i="4" s="1"/>
  <c r="O18" i="4"/>
  <c r="H18" i="4"/>
  <c r="J18" i="4" s="1"/>
  <c r="P18" i="4" s="1"/>
  <c r="O17" i="4"/>
  <c r="H17" i="4"/>
  <c r="J17" i="4" s="1"/>
  <c r="P17" i="4" s="1"/>
  <c r="O16" i="4"/>
  <c r="H16" i="4"/>
  <c r="J16" i="4" s="1"/>
  <c r="P16" i="4" s="1"/>
  <c r="O15" i="4"/>
  <c r="H15" i="4"/>
  <c r="J15" i="4" s="1"/>
  <c r="P15" i="4" s="1"/>
  <c r="O14" i="4"/>
  <c r="H14" i="4"/>
  <c r="J14" i="4" s="1"/>
  <c r="N12" i="4"/>
  <c r="M12" i="4"/>
  <c r="L12" i="4"/>
  <c r="K12" i="4"/>
  <c r="I12" i="4"/>
  <c r="O11" i="4"/>
  <c r="H11" i="4"/>
  <c r="J11" i="4" s="1"/>
  <c r="P11" i="4" s="1"/>
  <c r="O10" i="4"/>
  <c r="H10" i="4"/>
  <c r="J10" i="4" s="1"/>
  <c r="O22" i="4" l="1"/>
  <c r="J22" i="4"/>
  <c r="J12" i="4"/>
  <c r="O12" i="4"/>
  <c r="P10" i="4"/>
  <c r="P12" i="4" s="1"/>
  <c r="P14" i="4"/>
  <c r="P22" i="4" s="1"/>
  <c r="P34" i="4"/>
  <c r="P35" i="4" s="1"/>
  <c r="P37" i="4"/>
  <c r="P38" i="4" s="1"/>
  <c r="P40" i="4"/>
  <c r="P41" i="4" s="1"/>
</calcChain>
</file>

<file path=xl/sharedStrings.xml><?xml version="1.0" encoding="utf-8"?>
<sst xmlns="http://schemas.openxmlformats.org/spreadsheetml/2006/main" count="466" uniqueCount="53">
  <si>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</si>
  <si>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</si>
  <si>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106</t>
  </si>
  <si>
    <t>Название</t>
  </si>
  <si>
    <t>Инвентарный номер</t>
  </si>
  <si>
    <t>Местонаходжение</t>
  </si>
  <si>
    <t>Ед. изм.</t>
  </si>
  <si>
    <t>Цена в грн.</t>
  </si>
  <si>
    <t>Цена в руб.</t>
  </si>
  <si>
    <t>Остаток на начало месяца</t>
  </si>
  <si>
    <t>ОБОРОТ</t>
  </si>
  <si>
    <t>Остаток на конец месяца</t>
  </si>
  <si>
    <t>этаж</t>
  </si>
  <si>
    <t>комната</t>
  </si>
  <si>
    <t>Поступило</t>
  </si>
  <si>
    <t>Израсходовано</t>
  </si>
  <si>
    <t>Количество</t>
  </si>
  <si>
    <t>Сумма</t>
  </si>
  <si>
    <t>МОЛ: Зубцова Н.С.</t>
  </si>
  <si>
    <t>мебель кух для лаборатории</t>
  </si>
  <si>
    <t>лаборатория</t>
  </si>
  <si>
    <t>шт.</t>
  </si>
  <si>
    <t>секция мебел.для лаборат</t>
  </si>
  <si>
    <t>метал.столы</t>
  </si>
  <si>
    <t xml:space="preserve">Всего по счету: </t>
  </si>
  <si>
    <t>МОЛ: Кисленко А.Б.</t>
  </si>
  <si>
    <t>к-т меб для руков</t>
  </si>
  <si>
    <t>стол 2х тумб</t>
  </si>
  <si>
    <t>аудитория №16 у Золотоверховой И.С.</t>
  </si>
  <si>
    <t>Мебель офисная 5 секц-бухгалт</t>
  </si>
  <si>
    <t>Мебель стенка 4-х предметная</t>
  </si>
  <si>
    <t>стенка мебельная</t>
  </si>
  <si>
    <t>кабинет директора по УПР</t>
  </si>
  <si>
    <t>к-т мебели для каб.руков</t>
  </si>
  <si>
    <t>к-т мебели для руковод-пед каб</t>
  </si>
  <si>
    <t>стеллаж "Комфорт" (стенка)</t>
  </si>
  <si>
    <t>МОЛ: Майстренко К.М.</t>
  </si>
  <si>
    <t>барная стойка з ДСП</t>
  </si>
  <si>
    <t>МОЛ: Санеева Л.И.</t>
  </si>
  <si>
    <t>кабинет старшего мастера</t>
  </si>
  <si>
    <t>МОЛ: Сущенко В.Н.</t>
  </si>
  <si>
    <t>комплект мебели</t>
  </si>
  <si>
    <t>аудитория №19</t>
  </si>
  <si>
    <t>ИТОГО по 106</t>
  </si>
  <si>
    <t>м/о 9</t>
  </si>
  <si>
    <t>МОЛ: Литвинова Л.М.</t>
  </si>
  <si>
    <t>за февраль 2023 г</t>
  </si>
  <si>
    <t>за январь 2023 г</t>
  </si>
  <si>
    <t>за март 2023 г</t>
  </si>
  <si>
    <t>за апрель 2023 г</t>
  </si>
  <si>
    <t>МОЛ: Корженко Н.В.</t>
  </si>
  <si>
    <t>за май 2023 г</t>
  </si>
  <si>
    <t>за июнь 2023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</si>
</sst>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0" tint="-0.149998474074526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1" fillId="0" borderId="0" xfId="1"/>
    <xf numFmtId="0" fontId="2" fillId="0" borderId="5" xfId="1" applyNumberFormat="1" applyFont="1" applyBorder="1" applyAlignment="1">
      <alignment horizontal="center" vertical="center"/>
    </xf>
    <xf numFmtId="0" fontId="1" fillId="2" borderId="0" xfId="1" applyFill="1"/>
    <xf numFmtId="0" fontId="2" fillId="0" borderId="6" xfId="1" applyNumberFormat="1" applyFont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/>
    </xf>
    <xf numFmtId="4" fontId="2" fillId="0" borderId="4" xfId="1" applyNumberFormat="1" applyFont="1" applyBorder="1" applyAlignment="1">
      <alignment horizontal="center"/>
    </xf>
    <xf numFmtId="3" fontId="2" fillId="0" borderId="4" xfId="1" applyNumberFormat="1" applyFont="1" applyFill="1" applyBorder="1" applyAlignment="1">
      <alignment horizontal="center"/>
    </xf>
    <xf numFmtId="3" fontId="2" fillId="0" borderId="4" xfId="1" applyNumberFormat="1" applyFont="1" applyBorder="1"/>
    <xf numFmtId="4" fontId="2" fillId="0" borderId="4" xfId="1" applyNumberFormat="1" applyFont="1" applyBorder="1"/>
    <xf numFmtId="0" fontId="1" fillId="2" borderId="6" xfId="1" applyFill="1" applyBorder="1" applyAlignment="1">
      <alignment horizontal="left"/>
    </xf>
    <xf numFmtId="0" fontId="1" fillId="2" borderId="6" xfId="1" applyFill="1" applyBorder="1" applyAlignment="1">
      <alignment horizontal="center"/>
    </xf>
    <xf numFmtId="4" fontId="1" fillId="2" borderId="6" xfId="1" applyNumberFormat="1" applyFont="1" applyFill="1" applyBorder="1" applyAlignment="1">
      <alignment horizontal="center"/>
    </xf>
    <xf numFmtId="3" fontId="1" fillId="2" borderId="4" xfId="1" applyNumberFormat="1" applyFont="1" applyFill="1" applyBorder="1" applyAlignment="1">
      <alignment horizontal="center"/>
    </xf>
    <xf numFmtId="4" fontId="1" fillId="2" borderId="4" xfId="1" applyNumberFormat="1" applyFont="1" applyFill="1" applyBorder="1" applyAlignment="1">
      <alignment horizontal="center"/>
    </xf>
    <xf numFmtId="3" fontId="2" fillId="2" borderId="6" xfId="1" applyNumberFormat="1" applyFont="1" applyFill="1" applyBorder="1" applyAlignment="1">
      <alignment horizontal="center"/>
    </xf>
    <xf numFmtId="4" fontId="2" fillId="2" borderId="4" xfId="1" applyNumberFormat="1" applyFont="1" applyFill="1" applyBorder="1" applyAlignment="1">
      <alignment horizontal="center"/>
    </xf>
    <xf numFmtId="0" fontId="2" fillId="2" borderId="0" xfId="1" applyFont="1" applyFill="1"/>
    <xf numFmtId="0" fontId="2" fillId="2" borderId="6" xfId="1" applyFont="1" applyFill="1" applyBorder="1" applyAlignment="1">
      <alignment horizontal="left"/>
    </xf>
    <xf numFmtId="0" fontId="2" fillId="2" borderId="6" xfId="1" applyFont="1" applyFill="1" applyBorder="1" applyAlignment="1">
      <alignment horizontal="center"/>
    </xf>
    <xf numFmtId="4" fontId="2" fillId="2" borderId="6" xfId="1" applyNumberFormat="1" applyFont="1" applyFill="1" applyBorder="1" applyAlignment="1">
      <alignment horizontal="center"/>
    </xf>
    <xf numFmtId="3" fontId="2" fillId="2" borderId="4" xfId="1" applyNumberFormat="1" applyFont="1" applyFill="1" applyBorder="1" applyAlignment="1">
      <alignment horizontal="center"/>
    </xf>
    <xf numFmtId="0" fontId="2" fillId="0" borderId="0" xfId="1" applyFont="1"/>
    <xf numFmtId="0" fontId="1" fillId="2" borderId="4" xfId="1" applyFill="1" applyBorder="1" applyAlignment="1">
      <alignment horizontal="left"/>
    </xf>
    <xf numFmtId="0" fontId="1" fillId="2" borderId="4" xfId="1" applyFill="1" applyBorder="1" applyAlignment="1">
      <alignment horizontal="center"/>
    </xf>
    <xf numFmtId="4" fontId="1" fillId="2" borderId="4" xfId="1" applyNumberFormat="1" applyFill="1" applyBorder="1" applyAlignment="1">
      <alignment horizontal="center"/>
    </xf>
    <xf numFmtId="3" fontId="1" fillId="2" borderId="4" xfId="1" applyNumberForma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3" fontId="5" fillId="2" borderId="4" xfId="1" applyNumberFormat="1" applyFont="1" applyFill="1" applyBorder="1" applyAlignment="1">
      <alignment horizontal="center"/>
    </xf>
    <xf numFmtId="4" fontId="5" fillId="2" borderId="4" xfId="1" applyNumberFormat="1" applyFont="1" applyFill="1" applyBorder="1" applyAlignment="1">
      <alignment horizontal="center"/>
    </xf>
    <xf numFmtId="0" fontId="1" fillId="4" borderId="4" xfId="1" applyFill="1" applyBorder="1" applyAlignment="1">
      <alignment horizontal="left"/>
    </xf>
    <xf numFmtId="0" fontId="1" fillId="4" borderId="4" xfId="1" applyFill="1" applyBorder="1" applyAlignment="1">
      <alignment horizontal="center"/>
    </xf>
    <xf numFmtId="3" fontId="1" fillId="2" borderId="6" xfId="1" applyNumberForma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0" fontId="1" fillId="2" borderId="4" xfId="1" applyFill="1" applyBorder="1"/>
    <xf numFmtId="0" fontId="2" fillId="2" borderId="4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center"/>
    </xf>
    <xf numFmtId="4" fontId="2" fillId="2" borderId="9" xfId="1" applyNumberFormat="1" applyFont="1" applyFill="1" applyBorder="1" applyAlignment="1">
      <alignment horizontal="center"/>
    </xf>
    <xf numFmtId="0" fontId="2" fillId="2" borderId="4" xfId="1" applyFont="1" applyFill="1" applyBorder="1"/>
    <xf numFmtId="0" fontId="2" fillId="2" borderId="4" xfId="1" applyFont="1" applyFill="1" applyBorder="1" applyAlignment="1">
      <alignment horizontal="center"/>
    </xf>
    <xf numFmtId="4" fontId="1" fillId="2" borderId="4" xfId="1" applyNumberFormat="1" applyFill="1" applyBorder="1"/>
    <xf numFmtId="3" fontId="1" fillId="0" borderId="0" xfId="1" applyNumberFormat="1" applyFill="1" applyAlignment="1">
      <alignment horizontal="center"/>
    </xf>
    <xf numFmtId="4" fontId="1" fillId="0" borderId="0" xfId="1" applyNumberFormat="1" applyAlignment="1">
      <alignment horizontal="center"/>
    </xf>
    <xf numFmtId="3" fontId="6" fillId="0" borderId="0" xfId="1" applyNumberFormat="1" applyFont="1" applyFill="1" applyAlignment="1">
      <alignment horizontal="center"/>
    </xf>
    <xf numFmtId="4" fontId="6" fillId="0" borderId="0" xfId="1" applyNumberFormat="1" applyFont="1" applyAlignment="1">
      <alignment horizontal="center"/>
    </xf>
    <xf numFmtId="3" fontId="6" fillId="0" borderId="0" xfId="1" applyNumberFormat="1" applyFont="1"/>
    <xf numFmtId="4" fontId="6" fillId="0" borderId="0" xfId="1" applyNumberFormat="1" applyFont="1"/>
    <xf numFmtId="3" fontId="6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4" fontId="1" fillId="0" borderId="0" xfId="1" applyNumberFormat="1"/>
    <xf numFmtId="3" fontId="1" fillId="0" borderId="0" xfId="1" applyNumberFormat="1" applyAlignment="1">
      <alignment horizontal="center"/>
    </xf>
    <xf numFmtId="3" fontId="1" fillId="0" borderId="0" xfId="1" applyNumberFormat="1"/>
    <xf numFmtId="4" fontId="2" fillId="0" borderId="4" xfId="1" applyNumberFormat="1" applyFont="1" applyBorder="1" applyAlignment="1">
      <alignment horizontal="center"/>
    </xf>
    <xf numFmtId="0" fontId="2" fillId="0" borderId="5" xfId="1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2" fontId="2" fillId="2" borderId="4" xfId="1" applyNumberFormat="1" applyFont="1" applyFill="1" applyBorder="1" applyAlignment="1">
      <alignment horizontal="center"/>
    </xf>
    <xf numFmtId="4" fontId="2" fillId="0" borderId="4" xfId="1" applyNumberFormat="1" applyFont="1" applyBorder="1" applyAlignment="1">
      <alignment horizontal="center"/>
    </xf>
    <xf numFmtId="0" fontId="2" fillId="0" borderId="5" xfId="1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0" fontId="2" fillId="0" borderId="5" xfId="1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4" fontId="2" fillId="0" borderId="4" xfId="1" applyNumberFormat="1" applyFont="1" applyBorder="1" applyAlignment="1">
      <alignment horizontal="center"/>
    </xf>
    <xf numFmtId="0" fontId="3" fillId="3" borderId="7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4" fontId="2" fillId="0" borderId="4" xfId="1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5" xfId="1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/>
    </xf>
    <xf numFmtId="4" fontId="2" fillId="0" borderId="1" xfId="1" applyNumberFormat="1" applyFont="1" applyBorder="1" applyAlignment="1">
      <alignment horizontal="center" vertical="center"/>
    </xf>
    <xf numFmtId="4" fontId="2" fillId="0" borderId="5" xfId="1" applyNumberFormat="1" applyFont="1" applyBorder="1" applyAlignment="1">
      <alignment horizontal="center" vertical="center"/>
    </xf>
    <xf numFmtId="4" fontId="2" fillId="0" borderId="6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zoomScaleNormal="100" workbookViewId="0">
      <pane xSplit="8" ySplit="7" topLeftCell="I17" activePane="bottomRight" state="frozen"/>
      <selection pane="topRight" activeCell="D1" sqref="D1"/>
      <selection pane="bottomLeft" activeCell="A7" sqref="A7"/>
      <selection pane="bottomRight" activeCell="B4" sqref="B4:P4"/>
    </sheetView>
  </sheetViews>
  <sheetFormatPr defaultRowHeight="15" x14ac:dyDescent="0.25"/>
  <cols>
    <col min="1" max="1" width="2.42578125" style="1" customWidth="1"/>
    <col min="2" max="2" width="44" style="1" customWidth="1"/>
    <col min="3" max="3" width="20.42578125" style="48" customWidth="1"/>
    <col min="4" max="4" width="7" style="48" customWidth="1"/>
    <col min="5" max="5" width="31.140625" style="48" bestFit="1" customWidth="1"/>
    <col min="6" max="6" width="9" style="49" customWidth="1"/>
    <col min="7" max="7" width="11.140625" style="42" bestFit="1" customWidth="1"/>
    <col min="8" max="8" width="11.42578125" style="42" bestFit="1" customWidth="1"/>
    <col min="9" max="9" width="12.28515625" style="50" customWidth="1"/>
    <col min="10" max="10" width="12.28515625" style="42" customWidth="1"/>
    <col min="11" max="11" width="12.28515625" style="41" customWidth="1"/>
    <col min="12" max="12" width="12.28515625" style="42" customWidth="1"/>
    <col min="13" max="13" width="12.28515625" style="50" customWidth="1"/>
    <col min="14" max="14" width="12.28515625" style="42" customWidth="1"/>
    <col min="15" max="15" width="12.28515625" style="51" customWidth="1"/>
    <col min="16" max="16" width="12.28515625" style="49" customWidth="1"/>
    <col min="17" max="16384" width="9.140625" style="1"/>
  </cols>
  <sheetData>
    <row r="1" spans="1:16" x14ac:dyDescent="0.2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x14ac:dyDescent="0.25">
      <c r="B3" s="66" t="s">
        <v>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B4" s="66" t="s">
        <v>47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6" spans="1:16" x14ac:dyDescent="0.25">
      <c r="B6" s="68" t="s">
        <v>3</v>
      </c>
      <c r="C6" s="68" t="s">
        <v>4</v>
      </c>
      <c r="D6" s="71" t="s">
        <v>5</v>
      </c>
      <c r="E6" s="72"/>
      <c r="F6" s="73" t="s">
        <v>6</v>
      </c>
      <c r="G6" s="73" t="s">
        <v>7</v>
      </c>
      <c r="H6" s="73" t="s">
        <v>8</v>
      </c>
      <c r="I6" s="65" t="s">
        <v>9</v>
      </c>
      <c r="J6" s="65"/>
      <c r="K6" s="65" t="s">
        <v>10</v>
      </c>
      <c r="L6" s="65"/>
      <c r="M6" s="65"/>
      <c r="N6" s="65"/>
      <c r="O6" s="65" t="s">
        <v>11</v>
      </c>
      <c r="P6" s="65"/>
    </row>
    <row r="7" spans="1:16" x14ac:dyDescent="0.25">
      <c r="B7" s="69"/>
      <c r="C7" s="69"/>
      <c r="D7" s="2" t="s">
        <v>12</v>
      </c>
      <c r="E7" s="2" t="s">
        <v>13</v>
      </c>
      <c r="F7" s="74"/>
      <c r="G7" s="74"/>
      <c r="H7" s="74"/>
      <c r="I7" s="65"/>
      <c r="J7" s="65"/>
      <c r="K7" s="65" t="s">
        <v>14</v>
      </c>
      <c r="L7" s="65"/>
      <c r="M7" s="65" t="s">
        <v>15</v>
      </c>
      <c r="N7" s="65"/>
      <c r="O7" s="65"/>
      <c r="P7" s="65"/>
    </row>
    <row r="8" spans="1:16" ht="14.25" customHeight="1" x14ac:dyDescent="0.25">
      <c r="A8" s="3"/>
      <c r="B8" s="70"/>
      <c r="C8" s="70"/>
      <c r="D8" s="4"/>
      <c r="E8" s="4"/>
      <c r="F8" s="75"/>
      <c r="G8" s="75"/>
      <c r="H8" s="75"/>
      <c r="I8" s="5" t="s">
        <v>16</v>
      </c>
      <c r="J8" s="6" t="s">
        <v>17</v>
      </c>
      <c r="K8" s="7" t="s">
        <v>16</v>
      </c>
      <c r="L8" s="6" t="s">
        <v>17</v>
      </c>
      <c r="M8" s="5" t="s">
        <v>16</v>
      </c>
      <c r="N8" s="6" t="s">
        <v>17</v>
      </c>
      <c r="O8" s="8" t="s">
        <v>16</v>
      </c>
      <c r="P8" s="9" t="s">
        <v>17</v>
      </c>
    </row>
    <row r="9" spans="1:16" ht="15.75" x14ac:dyDescent="0.25">
      <c r="A9" s="3"/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4"/>
    </row>
    <row r="10" spans="1:16" x14ac:dyDescent="0.25">
      <c r="A10" s="3"/>
      <c r="B10" s="10" t="s">
        <v>19</v>
      </c>
      <c r="C10" s="11">
        <v>10603085</v>
      </c>
      <c r="D10" s="11">
        <v>3</v>
      </c>
      <c r="E10" s="11" t="s">
        <v>20</v>
      </c>
      <c r="F10" s="12" t="s">
        <v>21</v>
      </c>
      <c r="G10" s="12">
        <v>4300</v>
      </c>
      <c r="H10" s="12">
        <f>G10*2</f>
        <v>8600</v>
      </c>
      <c r="I10" s="13">
        <v>1</v>
      </c>
      <c r="J10" s="14">
        <f>H10*I10</f>
        <v>8600</v>
      </c>
      <c r="K10" s="15"/>
      <c r="L10" s="16"/>
      <c r="M10" s="15"/>
      <c r="N10" s="16"/>
      <c r="O10" s="13">
        <f>I10+K10-M10</f>
        <v>1</v>
      </c>
      <c r="P10" s="14">
        <f>J10+L10-N10</f>
        <v>8600</v>
      </c>
    </row>
    <row r="11" spans="1:16" x14ac:dyDescent="0.25">
      <c r="A11" s="3"/>
      <c r="B11" s="10" t="s">
        <v>22</v>
      </c>
      <c r="C11" s="11">
        <v>10603095</v>
      </c>
      <c r="D11" s="11"/>
      <c r="E11" s="11" t="s">
        <v>23</v>
      </c>
      <c r="F11" s="12" t="s">
        <v>21</v>
      </c>
      <c r="G11" s="12">
        <v>2890</v>
      </c>
      <c r="H11" s="12">
        <f t="shared" ref="H11" si="0">G11*2</f>
        <v>5780</v>
      </c>
      <c r="I11" s="13">
        <v>1</v>
      </c>
      <c r="J11" s="14">
        <f>H11*I11</f>
        <v>5780</v>
      </c>
      <c r="K11" s="15"/>
      <c r="L11" s="16"/>
      <c r="M11" s="15"/>
      <c r="N11" s="16"/>
      <c r="O11" s="13">
        <f t="shared" ref="O11:P11" si="1">I11+K11-M11</f>
        <v>1</v>
      </c>
      <c r="P11" s="14">
        <f t="shared" si="1"/>
        <v>5780</v>
      </c>
    </row>
    <row r="12" spans="1:16" s="22" customFormat="1" x14ac:dyDescent="0.25">
      <c r="A12" s="17"/>
      <c r="B12" s="18" t="s">
        <v>24</v>
      </c>
      <c r="C12" s="19"/>
      <c r="D12" s="19"/>
      <c r="E12" s="19"/>
      <c r="F12" s="20"/>
      <c r="G12" s="20"/>
      <c r="H12" s="20"/>
      <c r="I12" s="21">
        <f>SUM(I10:I11)</f>
        <v>2</v>
      </c>
      <c r="J12" s="16">
        <f>SUM(J10:J11)</f>
        <v>14380</v>
      </c>
      <c r="K12" s="21">
        <f t="shared" ref="K12:P12" si="2">SUM(K10:K11)</f>
        <v>0</v>
      </c>
      <c r="L12" s="16">
        <f t="shared" si="2"/>
        <v>0</v>
      </c>
      <c r="M12" s="21">
        <f t="shared" si="2"/>
        <v>0</v>
      </c>
      <c r="N12" s="16">
        <f t="shared" si="2"/>
        <v>0</v>
      </c>
      <c r="O12" s="21">
        <f t="shared" si="2"/>
        <v>2</v>
      </c>
      <c r="P12" s="16">
        <f t="shared" si="2"/>
        <v>14380</v>
      </c>
    </row>
    <row r="13" spans="1:16" s="22" customFormat="1" ht="15.75" x14ac:dyDescent="0.25">
      <c r="A13" s="17"/>
      <c r="B13" s="62" t="s">
        <v>25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4"/>
    </row>
    <row r="14" spans="1:16" x14ac:dyDescent="0.25">
      <c r="A14" s="3">
        <v>3</v>
      </c>
      <c r="B14" s="23" t="s">
        <v>26</v>
      </c>
      <c r="C14" s="24">
        <v>10602007</v>
      </c>
      <c r="D14" s="24"/>
      <c r="E14" s="24"/>
      <c r="F14" s="25" t="s">
        <v>21</v>
      </c>
      <c r="G14" s="14">
        <v>3000</v>
      </c>
      <c r="H14" s="14">
        <f t="shared" ref="H14:H21" si="3">G14*2</f>
        <v>6000</v>
      </c>
      <c r="I14" s="13">
        <v>1</v>
      </c>
      <c r="J14" s="14">
        <f>I14*H14</f>
        <v>6000</v>
      </c>
      <c r="K14" s="26"/>
      <c r="L14" s="25"/>
      <c r="M14" s="13">
        <v>1</v>
      </c>
      <c r="N14" s="25">
        <f>M14*H14</f>
        <v>6000</v>
      </c>
      <c r="O14" s="26">
        <f t="shared" ref="O14:P21" si="4">I14+K14-M14</f>
        <v>0</v>
      </c>
      <c r="P14" s="25">
        <f t="shared" si="4"/>
        <v>0</v>
      </c>
    </row>
    <row r="15" spans="1:16" x14ac:dyDescent="0.25">
      <c r="A15" s="3"/>
      <c r="B15" s="23" t="s">
        <v>27</v>
      </c>
      <c r="C15" s="24">
        <v>10602009</v>
      </c>
      <c r="D15" s="11">
        <v>4</v>
      </c>
      <c r="E15" s="27" t="s">
        <v>28</v>
      </c>
      <c r="F15" s="14" t="s">
        <v>21</v>
      </c>
      <c r="G15" s="14">
        <v>1420</v>
      </c>
      <c r="H15" s="14">
        <f t="shared" si="3"/>
        <v>2840</v>
      </c>
      <c r="I15" s="13">
        <v>1</v>
      </c>
      <c r="J15" s="14">
        <f t="shared" ref="J15:J21" si="5">I15*H15</f>
        <v>2840</v>
      </c>
      <c r="K15" s="28"/>
      <c r="L15" s="29"/>
      <c r="M15" s="13">
        <v>1</v>
      </c>
      <c r="N15" s="25">
        <f t="shared" ref="N15:N21" si="6">M15*H15</f>
        <v>2840</v>
      </c>
      <c r="O15" s="13">
        <f t="shared" si="4"/>
        <v>0</v>
      </c>
      <c r="P15" s="14">
        <f t="shared" si="4"/>
        <v>0</v>
      </c>
    </row>
    <row r="16" spans="1:16" x14ac:dyDescent="0.25">
      <c r="A16" s="3">
        <v>1</v>
      </c>
      <c r="B16" s="30" t="s">
        <v>29</v>
      </c>
      <c r="C16" s="31">
        <v>10603086</v>
      </c>
      <c r="D16" s="24"/>
      <c r="E16" s="24"/>
      <c r="F16" s="14" t="s">
        <v>21</v>
      </c>
      <c r="G16" s="14">
        <v>5800</v>
      </c>
      <c r="H16" s="14">
        <f t="shared" si="3"/>
        <v>11600</v>
      </c>
      <c r="I16" s="13">
        <v>1</v>
      </c>
      <c r="J16" s="14">
        <f t="shared" si="5"/>
        <v>11600</v>
      </c>
      <c r="K16" s="26"/>
      <c r="L16" s="25"/>
      <c r="M16" s="13">
        <v>1</v>
      </c>
      <c r="N16" s="25">
        <f t="shared" si="6"/>
        <v>11600</v>
      </c>
      <c r="O16" s="26">
        <f t="shared" si="4"/>
        <v>0</v>
      </c>
      <c r="P16" s="25">
        <f t="shared" si="4"/>
        <v>0</v>
      </c>
    </row>
    <row r="17" spans="1:16" x14ac:dyDescent="0.25">
      <c r="A17" s="3">
        <v>2</v>
      </c>
      <c r="B17" s="23" t="s">
        <v>30</v>
      </c>
      <c r="C17" s="24">
        <v>10603087</v>
      </c>
      <c r="D17" s="24"/>
      <c r="E17" s="24"/>
      <c r="F17" s="25" t="s">
        <v>21</v>
      </c>
      <c r="G17" s="14">
        <v>6500</v>
      </c>
      <c r="H17" s="14">
        <f t="shared" si="3"/>
        <v>13000</v>
      </c>
      <c r="I17" s="13">
        <v>1</v>
      </c>
      <c r="J17" s="14">
        <f t="shared" si="5"/>
        <v>13000</v>
      </c>
      <c r="K17" s="26"/>
      <c r="L17" s="25"/>
      <c r="M17" s="13">
        <v>1</v>
      </c>
      <c r="N17" s="25">
        <f t="shared" si="6"/>
        <v>13000</v>
      </c>
      <c r="O17" s="26">
        <f t="shared" si="4"/>
        <v>0</v>
      </c>
      <c r="P17" s="25">
        <f t="shared" si="4"/>
        <v>0</v>
      </c>
    </row>
    <row r="18" spans="1:16" x14ac:dyDescent="0.25">
      <c r="A18" s="3">
        <v>6</v>
      </c>
      <c r="B18" s="23" t="s">
        <v>31</v>
      </c>
      <c r="C18" s="24">
        <v>10603089</v>
      </c>
      <c r="D18" s="24">
        <v>3</v>
      </c>
      <c r="E18" s="24" t="s">
        <v>32</v>
      </c>
      <c r="F18" s="25" t="s">
        <v>21</v>
      </c>
      <c r="G18" s="14">
        <v>5000</v>
      </c>
      <c r="H18" s="14">
        <f t="shared" si="3"/>
        <v>10000</v>
      </c>
      <c r="I18" s="13">
        <v>1</v>
      </c>
      <c r="J18" s="14">
        <f t="shared" si="5"/>
        <v>10000</v>
      </c>
      <c r="K18" s="26"/>
      <c r="L18" s="25"/>
      <c r="M18" s="13">
        <v>1</v>
      </c>
      <c r="N18" s="25">
        <f t="shared" si="6"/>
        <v>10000</v>
      </c>
      <c r="O18" s="26">
        <f t="shared" si="4"/>
        <v>0</v>
      </c>
      <c r="P18" s="25">
        <f t="shared" si="4"/>
        <v>0</v>
      </c>
    </row>
    <row r="19" spans="1:16" x14ac:dyDescent="0.25">
      <c r="A19" s="3">
        <v>4</v>
      </c>
      <c r="B19" s="23" t="s">
        <v>33</v>
      </c>
      <c r="C19" s="24">
        <v>10603090</v>
      </c>
      <c r="D19" s="24"/>
      <c r="E19" s="24"/>
      <c r="F19" s="14" t="s">
        <v>21</v>
      </c>
      <c r="G19" s="14">
        <v>4791</v>
      </c>
      <c r="H19" s="14">
        <f t="shared" si="3"/>
        <v>9582</v>
      </c>
      <c r="I19" s="13">
        <v>1</v>
      </c>
      <c r="J19" s="14">
        <f t="shared" si="5"/>
        <v>9582</v>
      </c>
      <c r="K19" s="26"/>
      <c r="L19" s="25"/>
      <c r="M19" s="13">
        <v>1</v>
      </c>
      <c r="N19" s="25">
        <f t="shared" si="6"/>
        <v>9582</v>
      </c>
      <c r="O19" s="26">
        <f t="shared" si="4"/>
        <v>0</v>
      </c>
      <c r="P19" s="25">
        <f t="shared" si="4"/>
        <v>0</v>
      </c>
    </row>
    <row r="20" spans="1:16" x14ac:dyDescent="0.25">
      <c r="A20" s="3">
        <v>5</v>
      </c>
      <c r="B20" s="10" t="s">
        <v>34</v>
      </c>
      <c r="C20" s="11">
        <v>10603091</v>
      </c>
      <c r="D20" s="11"/>
      <c r="E20" s="27"/>
      <c r="F20" s="12" t="s">
        <v>21</v>
      </c>
      <c r="G20" s="14">
        <f>H20/2</f>
        <v>4332</v>
      </c>
      <c r="H20" s="14">
        <v>8664</v>
      </c>
      <c r="I20" s="13">
        <v>1</v>
      </c>
      <c r="J20" s="14">
        <f t="shared" si="5"/>
        <v>8664</v>
      </c>
      <c r="K20" s="32"/>
      <c r="L20" s="25"/>
      <c r="M20" s="13">
        <v>1</v>
      </c>
      <c r="N20" s="25">
        <f t="shared" si="6"/>
        <v>8664</v>
      </c>
      <c r="O20" s="26">
        <f t="shared" si="4"/>
        <v>0</v>
      </c>
      <c r="P20" s="25">
        <f t="shared" si="4"/>
        <v>0</v>
      </c>
    </row>
    <row r="21" spans="1:16" x14ac:dyDescent="0.25">
      <c r="A21" s="3"/>
      <c r="B21" s="10" t="s">
        <v>35</v>
      </c>
      <c r="C21" s="11">
        <v>10603094</v>
      </c>
      <c r="D21" s="11">
        <v>4</v>
      </c>
      <c r="E21" s="27" t="s">
        <v>28</v>
      </c>
      <c r="F21" s="12" t="s">
        <v>21</v>
      </c>
      <c r="G21" s="12">
        <v>3500</v>
      </c>
      <c r="H21" s="12">
        <f t="shared" si="3"/>
        <v>7000</v>
      </c>
      <c r="I21" s="13">
        <v>1</v>
      </c>
      <c r="J21" s="14">
        <f t="shared" si="5"/>
        <v>7000</v>
      </c>
      <c r="K21" s="33"/>
      <c r="L21" s="29"/>
      <c r="M21" s="13">
        <v>1</v>
      </c>
      <c r="N21" s="25">
        <f t="shared" si="6"/>
        <v>7000</v>
      </c>
      <c r="O21" s="13">
        <f t="shared" si="4"/>
        <v>0</v>
      </c>
      <c r="P21" s="14">
        <f t="shared" si="4"/>
        <v>0</v>
      </c>
    </row>
    <row r="22" spans="1:16" s="22" customFormat="1" x14ac:dyDescent="0.25">
      <c r="A22" s="17"/>
      <c r="B22" s="18" t="s">
        <v>24</v>
      </c>
      <c r="C22" s="19"/>
      <c r="D22" s="19"/>
      <c r="E22" s="19"/>
      <c r="F22" s="16"/>
      <c r="G22" s="16"/>
      <c r="H22" s="16"/>
      <c r="I22" s="21">
        <f>SUM(I14:I21)</f>
        <v>8</v>
      </c>
      <c r="J22" s="16">
        <f t="shared" ref="J22:P22" si="7">SUM(J14:J21)</f>
        <v>68686</v>
      </c>
      <c r="K22" s="21">
        <f t="shared" si="7"/>
        <v>0</v>
      </c>
      <c r="L22" s="16">
        <f t="shared" si="7"/>
        <v>0</v>
      </c>
      <c r="M22" s="21">
        <f t="shared" si="7"/>
        <v>8</v>
      </c>
      <c r="N22" s="16">
        <f t="shared" si="7"/>
        <v>68686</v>
      </c>
      <c r="O22" s="21">
        <f t="shared" si="7"/>
        <v>0</v>
      </c>
      <c r="P22" s="16">
        <f t="shared" si="7"/>
        <v>0</v>
      </c>
    </row>
    <row r="23" spans="1:16" s="22" customFormat="1" ht="15.75" x14ac:dyDescent="0.25">
      <c r="A23" s="17"/>
      <c r="B23" s="62" t="s">
        <v>45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s="22" customFormat="1" x14ac:dyDescent="0.25">
      <c r="A24" s="17"/>
      <c r="B24" s="23" t="s">
        <v>26</v>
      </c>
      <c r="C24" s="24">
        <v>10602007</v>
      </c>
      <c r="D24" s="24"/>
      <c r="E24" s="24"/>
      <c r="F24" s="25" t="s">
        <v>21</v>
      </c>
      <c r="G24" s="14">
        <v>3000</v>
      </c>
      <c r="H24" s="14">
        <f t="shared" ref="H24:H29" si="8">G24*2</f>
        <v>6000</v>
      </c>
      <c r="I24" s="13"/>
      <c r="J24" s="14">
        <f>I24*H24</f>
        <v>0</v>
      </c>
      <c r="K24" s="13">
        <v>1</v>
      </c>
      <c r="L24" s="25">
        <f>K24*H24</f>
        <v>6000</v>
      </c>
      <c r="M24" s="26"/>
      <c r="N24" s="25"/>
      <c r="O24" s="26">
        <f t="shared" ref="O24:O31" si="9">I24+K24-M24</f>
        <v>1</v>
      </c>
      <c r="P24" s="25">
        <f t="shared" ref="P24:P31" si="10">J24+L24-N24</f>
        <v>6000</v>
      </c>
    </row>
    <row r="25" spans="1:16" s="22" customFormat="1" x14ac:dyDescent="0.25">
      <c r="A25" s="17"/>
      <c r="B25" s="23" t="s">
        <v>27</v>
      </c>
      <c r="C25" s="24">
        <v>10602009</v>
      </c>
      <c r="D25" s="11">
        <v>4</v>
      </c>
      <c r="E25" s="27" t="s">
        <v>28</v>
      </c>
      <c r="F25" s="14" t="s">
        <v>21</v>
      </c>
      <c r="G25" s="14">
        <v>1420</v>
      </c>
      <c r="H25" s="14">
        <f t="shared" si="8"/>
        <v>2840</v>
      </c>
      <c r="I25" s="13"/>
      <c r="J25" s="14">
        <f t="shared" ref="J25:J31" si="11">I25*H25</f>
        <v>0</v>
      </c>
      <c r="K25" s="13">
        <v>1</v>
      </c>
      <c r="L25" s="25">
        <f t="shared" ref="L25:L31" si="12">K25*H25</f>
        <v>2840</v>
      </c>
      <c r="M25" s="28"/>
      <c r="N25" s="29"/>
      <c r="O25" s="13">
        <f t="shared" si="9"/>
        <v>1</v>
      </c>
      <c r="P25" s="14">
        <f t="shared" si="10"/>
        <v>2840</v>
      </c>
    </row>
    <row r="26" spans="1:16" s="22" customFormat="1" x14ac:dyDescent="0.25">
      <c r="A26" s="17"/>
      <c r="B26" s="30" t="s">
        <v>29</v>
      </c>
      <c r="C26" s="31">
        <v>10603086</v>
      </c>
      <c r="D26" s="24"/>
      <c r="E26" s="24"/>
      <c r="F26" s="14" t="s">
        <v>21</v>
      </c>
      <c r="G26" s="14">
        <v>5800</v>
      </c>
      <c r="H26" s="14">
        <f t="shared" si="8"/>
        <v>11600</v>
      </c>
      <c r="I26" s="13"/>
      <c r="J26" s="14">
        <f t="shared" si="11"/>
        <v>0</v>
      </c>
      <c r="K26" s="13">
        <v>1</v>
      </c>
      <c r="L26" s="25">
        <f t="shared" si="12"/>
        <v>11600</v>
      </c>
      <c r="M26" s="26"/>
      <c r="N26" s="25"/>
      <c r="O26" s="26">
        <f t="shared" si="9"/>
        <v>1</v>
      </c>
      <c r="P26" s="25">
        <f t="shared" si="10"/>
        <v>11600</v>
      </c>
    </row>
    <row r="27" spans="1:16" s="22" customFormat="1" x14ac:dyDescent="0.25">
      <c r="A27" s="17"/>
      <c r="B27" s="23" t="s">
        <v>30</v>
      </c>
      <c r="C27" s="24">
        <v>10603087</v>
      </c>
      <c r="D27" s="24"/>
      <c r="E27" s="24"/>
      <c r="F27" s="25" t="s">
        <v>21</v>
      </c>
      <c r="G27" s="14">
        <v>6500</v>
      </c>
      <c r="H27" s="14">
        <f t="shared" si="8"/>
        <v>13000</v>
      </c>
      <c r="I27" s="13"/>
      <c r="J27" s="14">
        <f t="shared" si="11"/>
        <v>0</v>
      </c>
      <c r="K27" s="13">
        <v>1</v>
      </c>
      <c r="L27" s="25">
        <f t="shared" si="12"/>
        <v>13000</v>
      </c>
      <c r="M27" s="26"/>
      <c r="N27" s="25"/>
      <c r="O27" s="26">
        <f t="shared" si="9"/>
        <v>1</v>
      </c>
      <c r="P27" s="25">
        <f t="shared" si="10"/>
        <v>13000</v>
      </c>
    </row>
    <row r="28" spans="1:16" s="22" customFormat="1" x14ac:dyDescent="0.25">
      <c r="A28" s="17"/>
      <c r="B28" s="23" t="s">
        <v>31</v>
      </c>
      <c r="C28" s="24">
        <v>10603089</v>
      </c>
      <c r="D28" s="24">
        <v>3</v>
      </c>
      <c r="E28" s="24" t="s">
        <v>32</v>
      </c>
      <c r="F28" s="25" t="s">
        <v>21</v>
      </c>
      <c r="G28" s="14">
        <v>5000</v>
      </c>
      <c r="H28" s="14">
        <f t="shared" si="8"/>
        <v>10000</v>
      </c>
      <c r="I28" s="13"/>
      <c r="J28" s="14">
        <f t="shared" si="11"/>
        <v>0</v>
      </c>
      <c r="K28" s="13">
        <v>1</v>
      </c>
      <c r="L28" s="25">
        <f t="shared" si="12"/>
        <v>10000</v>
      </c>
      <c r="M28" s="26"/>
      <c r="N28" s="25"/>
      <c r="O28" s="26">
        <f t="shared" si="9"/>
        <v>1</v>
      </c>
      <c r="P28" s="25">
        <f t="shared" si="10"/>
        <v>10000</v>
      </c>
    </row>
    <row r="29" spans="1:16" s="22" customFormat="1" x14ac:dyDescent="0.25">
      <c r="A29" s="17"/>
      <c r="B29" s="23" t="s">
        <v>33</v>
      </c>
      <c r="C29" s="24">
        <v>10603090</v>
      </c>
      <c r="D29" s="24"/>
      <c r="E29" s="24"/>
      <c r="F29" s="14" t="s">
        <v>21</v>
      </c>
      <c r="G29" s="14">
        <v>4791</v>
      </c>
      <c r="H29" s="14">
        <f t="shared" si="8"/>
        <v>9582</v>
      </c>
      <c r="I29" s="13"/>
      <c r="J29" s="14">
        <f t="shared" si="11"/>
        <v>0</v>
      </c>
      <c r="K29" s="13">
        <v>1</v>
      </c>
      <c r="L29" s="25">
        <f t="shared" si="12"/>
        <v>9582</v>
      </c>
      <c r="M29" s="26"/>
      <c r="N29" s="25"/>
      <c r="O29" s="26">
        <f t="shared" si="9"/>
        <v>1</v>
      </c>
      <c r="P29" s="25">
        <f t="shared" si="10"/>
        <v>9582</v>
      </c>
    </row>
    <row r="30" spans="1:16" s="22" customFormat="1" x14ac:dyDescent="0.25">
      <c r="A30" s="17"/>
      <c r="B30" s="10" t="s">
        <v>34</v>
      </c>
      <c r="C30" s="11">
        <v>10603091</v>
      </c>
      <c r="D30" s="11"/>
      <c r="E30" s="27"/>
      <c r="F30" s="12" t="s">
        <v>21</v>
      </c>
      <c r="G30" s="14">
        <f>H30/2</f>
        <v>4332</v>
      </c>
      <c r="H30" s="14">
        <v>8664</v>
      </c>
      <c r="I30" s="13"/>
      <c r="J30" s="14">
        <f t="shared" si="11"/>
        <v>0</v>
      </c>
      <c r="K30" s="13">
        <v>1</v>
      </c>
      <c r="L30" s="25">
        <f t="shared" si="12"/>
        <v>8664</v>
      </c>
      <c r="M30" s="32"/>
      <c r="N30" s="25"/>
      <c r="O30" s="26">
        <f t="shared" si="9"/>
        <v>1</v>
      </c>
      <c r="P30" s="25">
        <f t="shared" si="10"/>
        <v>8664</v>
      </c>
    </row>
    <row r="31" spans="1:16" s="22" customFormat="1" x14ac:dyDescent="0.25">
      <c r="A31" s="17"/>
      <c r="B31" s="10" t="s">
        <v>35</v>
      </c>
      <c r="C31" s="11">
        <v>10603094</v>
      </c>
      <c r="D31" s="11">
        <v>4</v>
      </c>
      <c r="E31" s="27" t="s">
        <v>28</v>
      </c>
      <c r="F31" s="12" t="s">
        <v>21</v>
      </c>
      <c r="G31" s="12">
        <v>3500</v>
      </c>
      <c r="H31" s="12">
        <f t="shared" ref="H31" si="13">G31*2</f>
        <v>7000</v>
      </c>
      <c r="I31" s="13"/>
      <c r="J31" s="14">
        <f t="shared" si="11"/>
        <v>0</v>
      </c>
      <c r="K31" s="13">
        <v>1</v>
      </c>
      <c r="L31" s="25">
        <f t="shared" si="12"/>
        <v>7000</v>
      </c>
      <c r="M31" s="28"/>
      <c r="N31" s="29"/>
      <c r="O31" s="13">
        <f t="shared" si="9"/>
        <v>1</v>
      </c>
      <c r="P31" s="14">
        <f t="shared" si="10"/>
        <v>7000</v>
      </c>
    </row>
    <row r="32" spans="1:16" s="22" customFormat="1" x14ac:dyDescent="0.25">
      <c r="A32" s="17"/>
      <c r="B32" s="18" t="s">
        <v>24</v>
      </c>
      <c r="C32" s="19"/>
      <c r="D32" s="19"/>
      <c r="E32" s="19"/>
      <c r="F32" s="16"/>
      <c r="G32" s="16"/>
      <c r="H32" s="16"/>
      <c r="I32" s="21">
        <f>SUM(I24:I31)</f>
        <v>0</v>
      </c>
      <c r="J32" s="16">
        <f t="shared" ref="J32:P32" si="14">SUM(J24:J31)</f>
        <v>0</v>
      </c>
      <c r="K32" s="21">
        <f t="shared" si="14"/>
        <v>8</v>
      </c>
      <c r="L32" s="16">
        <f t="shared" si="14"/>
        <v>68686</v>
      </c>
      <c r="M32" s="21">
        <f t="shared" si="14"/>
        <v>0</v>
      </c>
      <c r="N32" s="16">
        <f t="shared" si="14"/>
        <v>0</v>
      </c>
      <c r="O32" s="21">
        <f t="shared" si="14"/>
        <v>8</v>
      </c>
      <c r="P32" s="16">
        <f t="shared" si="14"/>
        <v>68686</v>
      </c>
    </row>
    <row r="33" spans="1:16" ht="15.75" x14ac:dyDescent="0.25">
      <c r="A33" s="3"/>
      <c r="B33" s="62" t="s">
        <v>36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/>
    </row>
    <row r="34" spans="1:16" x14ac:dyDescent="0.25">
      <c r="A34" s="3"/>
      <c r="B34" s="34" t="s">
        <v>37</v>
      </c>
      <c r="C34" s="24">
        <v>10602010</v>
      </c>
      <c r="D34" s="24"/>
      <c r="E34" s="24"/>
      <c r="F34" s="25" t="s">
        <v>21</v>
      </c>
      <c r="G34" s="25">
        <v>2400</v>
      </c>
      <c r="H34" s="25">
        <f>G34*2</f>
        <v>4800</v>
      </c>
      <c r="I34" s="26">
        <v>1</v>
      </c>
      <c r="J34" s="25">
        <f>I34*H34</f>
        <v>4800</v>
      </c>
      <c r="K34" s="26"/>
      <c r="L34" s="25"/>
      <c r="M34" s="26"/>
      <c r="N34" s="25"/>
      <c r="O34" s="26">
        <f t="shared" ref="O34:P34" si="15">I34+K34-M34</f>
        <v>1</v>
      </c>
      <c r="P34" s="25">
        <f t="shared" si="15"/>
        <v>4800</v>
      </c>
    </row>
    <row r="35" spans="1:16" s="22" customFormat="1" x14ac:dyDescent="0.25">
      <c r="A35" s="17"/>
      <c r="B35" s="18" t="s">
        <v>24</v>
      </c>
      <c r="C35" s="19"/>
      <c r="D35" s="19"/>
      <c r="E35" s="19"/>
      <c r="F35" s="16"/>
      <c r="G35" s="16"/>
      <c r="H35" s="16"/>
      <c r="I35" s="21">
        <f>SUM(I34:I34)</f>
        <v>1</v>
      </c>
      <c r="J35" s="16">
        <f>SUM(J34:J34)</f>
        <v>4800</v>
      </c>
      <c r="K35" s="21">
        <f t="shared" ref="K35:P35" si="16">SUM(K34:K34)</f>
        <v>0</v>
      </c>
      <c r="L35" s="16">
        <f t="shared" si="16"/>
        <v>0</v>
      </c>
      <c r="M35" s="21">
        <f t="shared" si="16"/>
        <v>0</v>
      </c>
      <c r="N35" s="16">
        <f t="shared" si="16"/>
        <v>0</v>
      </c>
      <c r="O35" s="21">
        <f t="shared" si="16"/>
        <v>1</v>
      </c>
      <c r="P35" s="16">
        <f t="shared" si="16"/>
        <v>4800</v>
      </c>
    </row>
    <row r="36" spans="1:16" ht="15.75" x14ac:dyDescent="0.25">
      <c r="A36" s="3"/>
      <c r="B36" s="62" t="s">
        <v>38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/>
    </row>
    <row r="37" spans="1:16" x14ac:dyDescent="0.25">
      <c r="A37" s="3"/>
      <c r="B37" s="34" t="s">
        <v>31</v>
      </c>
      <c r="C37" s="24">
        <v>10603093</v>
      </c>
      <c r="D37" s="24">
        <v>3</v>
      </c>
      <c r="E37" s="24" t="s">
        <v>39</v>
      </c>
      <c r="F37" s="25" t="s">
        <v>21</v>
      </c>
      <c r="G37" s="25">
        <v>3012</v>
      </c>
      <c r="H37" s="25">
        <f>G37*2</f>
        <v>6024</v>
      </c>
      <c r="I37" s="26">
        <v>1</v>
      </c>
      <c r="J37" s="25">
        <f>I37*H37</f>
        <v>6024</v>
      </c>
      <c r="K37" s="26"/>
      <c r="L37" s="25"/>
      <c r="M37" s="26"/>
      <c r="N37" s="25"/>
      <c r="O37" s="26">
        <f t="shared" ref="O37:P37" si="17">I37+K37-M37</f>
        <v>1</v>
      </c>
      <c r="P37" s="25">
        <f t="shared" si="17"/>
        <v>6024</v>
      </c>
    </row>
    <row r="38" spans="1:16" s="22" customFormat="1" x14ac:dyDescent="0.25">
      <c r="A38" s="17"/>
      <c r="B38" s="18" t="s">
        <v>24</v>
      </c>
      <c r="C38" s="19"/>
      <c r="D38" s="19"/>
      <c r="E38" s="19"/>
      <c r="F38" s="16"/>
      <c r="G38" s="16"/>
      <c r="H38" s="16"/>
      <c r="I38" s="21">
        <f>SUM(I37:I37)</f>
        <v>1</v>
      </c>
      <c r="J38" s="16">
        <f>SUM(J37:J37)</f>
        <v>6024</v>
      </c>
      <c r="K38" s="21">
        <f t="shared" ref="K38:P38" si="18">SUM(K37:K37)</f>
        <v>0</v>
      </c>
      <c r="L38" s="16">
        <f t="shared" si="18"/>
        <v>0</v>
      </c>
      <c r="M38" s="21">
        <f t="shared" si="18"/>
        <v>0</v>
      </c>
      <c r="N38" s="16">
        <f t="shared" si="18"/>
        <v>0</v>
      </c>
      <c r="O38" s="21">
        <f t="shared" si="18"/>
        <v>1</v>
      </c>
      <c r="P38" s="16">
        <f t="shared" si="18"/>
        <v>6024</v>
      </c>
    </row>
    <row r="39" spans="1:16" ht="15.75" x14ac:dyDescent="0.25">
      <c r="A39" s="3"/>
      <c r="B39" s="62" t="s">
        <v>40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4"/>
    </row>
    <row r="40" spans="1:16" x14ac:dyDescent="0.25">
      <c r="A40" s="3"/>
      <c r="B40" s="34" t="s">
        <v>41</v>
      </c>
      <c r="C40" s="24">
        <v>10603092</v>
      </c>
      <c r="D40" s="24">
        <v>4</v>
      </c>
      <c r="E40" s="24" t="s">
        <v>42</v>
      </c>
      <c r="F40" s="25" t="s">
        <v>21</v>
      </c>
      <c r="G40" s="25">
        <v>2567</v>
      </c>
      <c r="H40" s="25">
        <f>G40*2</f>
        <v>5134</v>
      </c>
      <c r="I40" s="26">
        <v>1</v>
      </c>
      <c r="J40" s="25">
        <f>I40*H40</f>
        <v>5134</v>
      </c>
      <c r="K40" s="26"/>
      <c r="L40" s="25"/>
      <c r="M40" s="26"/>
      <c r="N40" s="25"/>
      <c r="O40" s="26">
        <f>I40+K40-M40</f>
        <v>1</v>
      </c>
      <c r="P40" s="25">
        <f>J40+L40-N40</f>
        <v>5134</v>
      </c>
    </row>
    <row r="41" spans="1:16" s="22" customFormat="1" x14ac:dyDescent="0.25">
      <c r="A41" s="17"/>
      <c r="B41" s="35" t="s">
        <v>24</v>
      </c>
      <c r="C41" s="36"/>
      <c r="D41" s="36"/>
      <c r="E41" s="36"/>
      <c r="F41" s="37"/>
      <c r="G41" s="16"/>
      <c r="H41" s="16"/>
      <c r="I41" s="21">
        <v>1</v>
      </c>
      <c r="J41" s="16">
        <f>SUM(J40)</f>
        <v>5134</v>
      </c>
      <c r="K41" s="21">
        <f t="shared" ref="K41:P41" si="19">SUM(K40)</f>
        <v>0</v>
      </c>
      <c r="L41" s="16">
        <f t="shared" si="19"/>
        <v>0</v>
      </c>
      <c r="M41" s="21">
        <f t="shared" si="19"/>
        <v>0</v>
      </c>
      <c r="N41" s="16">
        <f t="shared" si="19"/>
        <v>0</v>
      </c>
      <c r="O41" s="21">
        <f t="shared" si="19"/>
        <v>1</v>
      </c>
      <c r="P41" s="16">
        <f t="shared" si="19"/>
        <v>5134</v>
      </c>
    </row>
    <row r="42" spans="1:16" x14ac:dyDescent="0.25">
      <c r="A42" s="3"/>
      <c r="B42" s="38" t="s">
        <v>43</v>
      </c>
      <c r="C42" s="39"/>
      <c r="D42" s="39"/>
      <c r="E42" s="39"/>
      <c r="F42" s="40"/>
      <c r="G42" s="25"/>
      <c r="H42" s="25"/>
      <c r="I42" s="55">
        <f>I12+I22+I35+I38+I41+I32</f>
        <v>13</v>
      </c>
      <c r="J42" s="55">
        <f t="shared" ref="J42:P42" si="20">J12+J22+J35+J38+J41+J32</f>
        <v>99024</v>
      </c>
      <c r="K42" s="55">
        <f t="shared" si="20"/>
        <v>8</v>
      </c>
      <c r="L42" s="55">
        <f t="shared" si="20"/>
        <v>68686</v>
      </c>
      <c r="M42" s="55">
        <f t="shared" si="20"/>
        <v>8</v>
      </c>
      <c r="N42" s="55">
        <f t="shared" si="20"/>
        <v>68686</v>
      </c>
      <c r="O42" s="55">
        <f t="shared" si="20"/>
        <v>13</v>
      </c>
      <c r="P42" s="55">
        <f t="shared" si="20"/>
        <v>99024</v>
      </c>
    </row>
    <row r="44" spans="1:16" x14ac:dyDescent="0.25">
      <c r="K44" s="41" t="s">
        <v>44</v>
      </c>
      <c r="M44" s="43" t="s">
        <v>44</v>
      </c>
      <c r="N44" s="44"/>
      <c r="O44" s="45"/>
      <c r="P44" s="46"/>
    </row>
    <row r="45" spans="1:16" x14ac:dyDescent="0.25">
      <c r="M45" s="47"/>
      <c r="N45" s="44"/>
      <c r="O45" s="45"/>
      <c r="P45" s="46"/>
    </row>
    <row r="46" spans="1:16" x14ac:dyDescent="0.25">
      <c r="M46" s="47"/>
      <c r="N46" s="44"/>
      <c r="O46" s="45"/>
      <c r="P46" s="46"/>
    </row>
    <row r="47" spans="1:16" x14ac:dyDescent="0.25">
      <c r="M47" s="47"/>
      <c r="N47" s="44"/>
      <c r="O47" s="45"/>
      <c r="P47" s="46"/>
    </row>
    <row r="48" spans="1:16" x14ac:dyDescent="0.25">
      <c r="M48" s="47"/>
      <c r="N48" s="44"/>
      <c r="O48" s="45"/>
      <c r="P48" s="46"/>
    </row>
    <row r="49" spans="13:16" x14ac:dyDescent="0.25">
      <c r="M49" s="47"/>
      <c r="N49" s="44"/>
      <c r="O49" s="45"/>
      <c r="P49" s="46"/>
    </row>
  </sheetData>
  <mergeCells count="21">
    <mergeCell ref="B1:P1"/>
    <mergeCell ref="B2:P2"/>
    <mergeCell ref="B3:P3"/>
    <mergeCell ref="B4:P4"/>
    <mergeCell ref="B6:B8"/>
    <mergeCell ref="C6:C8"/>
    <mergeCell ref="D6:E6"/>
    <mergeCell ref="F6:F8"/>
    <mergeCell ref="G6:G8"/>
    <mergeCell ref="H6:H8"/>
    <mergeCell ref="B13:P13"/>
    <mergeCell ref="B33:P33"/>
    <mergeCell ref="B36:P36"/>
    <mergeCell ref="B39:P39"/>
    <mergeCell ref="I6:J7"/>
    <mergeCell ref="K6:N6"/>
    <mergeCell ref="O6:P7"/>
    <mergeCell ref="K7:L7"/>
    <mergeCell ref="M7:N7"/>
    <mergeCell ref="B9:P9"/>
    <mergeCell ref="B23:P23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pane xSplit="8" ySplit="7" topLeftCell="I8" activePane="bottomRight" state="frozen"/>
      <selection pane="topRight" activeCell="D1" sqref="D1"/>
      <selection pane="bottomLeft" activeCell="A7" sqref="A7"/>
      <selection pane="bottomRight" activeCell="C35" sqref="C35"/>
    </sheetView>
  </sheetViews>
  <sheetFormatPr defaultRowHeight="15" x14ac:dyDescent="0.25"/>
  <cols>
    <col min="1" max="1" width="2.42578125" style="1" customWidth="1"/>
    <col min="2" max="2" width="44" style="1" customWidth="1"/>
    <col min="3" max="3" width="20.42578125" style="48" customWidth="1"/>
    <col min="4" max="4" width="7" style="48" customWidth="1"/>
    <col min="5" max="5" width="31.140625" style="48" bestFit="1" customWidth="1"/>
    <col min="6" max="6" width="9" style="49" customWidth="1"/>
    <col min="7" max="7" width="11.140625" style="42" bestFit="1" customWidth="1"/>
    <col min="8" max="8" width="11.42578125" style="42" bestFit="1" customWidth="1"/>
    <col min="9" max="9" width="12.28515625" style="50" customWidth="1"/>
    <col min="10" max="10" width="12.28515625" style="42" customWidth="1"/>
    <col min="11" max="11" width="12.28515625" style="41" customWidth="1"/>
    <col min="12" max="12" width="12.28515625" style="42" customWidth="1"/>
    <col min="13" max="13" width="12.28515625" style="50" customWidth="1"/>
    <col min="14" max="14" width="12.28515625" style="42" customWidth="1"/>
    <col min="15" max="15" width="12.28515625" style="51" customWidth="1"/>
    <col min="16" max="16" width="12.28515625" style="49" customWidth="1"/>
    <col min="17" max="16384" width="9.140625" style="1"/>
  </cols>
  <sheetData>
    <row r="1" spans="1:16" x14ac:dyDescent="0.2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x14ac:dyDescent="0.25">
      <c r="B3" s="66" t="s">
        <v>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B4" s="66" t="s">
        <v>46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6" spans="1:16" x14ac:dyDescent="0.25">
      <c r="B6" s="68" t="s">
        <v>3</v>
      </c>
      <c r="C6" s="68" t="s">
        <v>4</v>
      </c>
      <c r="D6" s="71" t="s">
        <v>5</v>
      </c>
      <c r="E6" s="72"/>
      <c r="F6" s="73" t="s">
        <v>6</v>
      </c>
      <c r="G6" s="73" t="s">
        <v>7</v>
      </c>
      <c r="H6" s="73" t="s">
        <v>8</v>
      </c>
      <c r="I6" s="65" t="s">
        <v>9</v>
      </c>
      <c r="J6" s="65"/>
      <c r="K6" s="65" t="s">
        <v>10</v>
      </c>
      <c r="L6" s="65"/>
      <c r="M6" s="65"/>
      <c r="N6" s="65"/>
      <c r="O6" s="65" t="s">
        <v>11</v>
      </c>
      <c r="P6" s="65"/>
    </row>
    <row r="7" spans="1:16" x14ac:dyDescent="0.25">
      <c r="B7" s="69"/>
      <c r="C7" s="69"/>
      <c r="D7" s="53" t="s">
        <v>12</v>
      </c>
      <c r="E7" s="53" t="s">
        <v>13</v>
      </c>
      <c r="F7" s="74"/>
      <c r="G7" s="74"/>
      <c r="H7" s="74"/>
      <c r="I7" s="65"/>
      <c r="J7" s="65"/>
      <c r="K7" s="65" t="s">
        <v>14</v>
      </c>
      <c r="L7" s="65"/>
      <c r="M7" s="65" t="s">
        <v>15</v>
      </c>
      <c r="N7" s="65"/>
      <c r="O7" s="65"/>
      <c r="P7" s="65"/>
    </row>
    <row r="8" spans="1:16" ht="14.25" customHeight="1" x14ac:dyDescent="0.25">
      <c r="A8" s="3"/>
      <c r="B8" s="70"/>
      <c r="C8" s="70"/>
      <c r="D8" s="54"/>
      <c r="E8" s="54"/>
      <c r="F8" s="75"/>
      <c r="G8" s="75"/>
      <c r="H8" s="75"/>
      <c r="I8" s="5" t="s">
        <v>16</v>
      </c>
      <c r="J8" s="52" t="s">
        <v>17</v>
      </c>
      <c r="K8" s="7" t="s">
        <v>16</v>
      </c>
      <c r="L8" s="52" t="s">
        <v>17</v>
      </c>
      <c r="M8" s="5" t="s">
        <v>16</v>
      </c>
      <c r="N8" s="52" t="s">
        <v>17</v>
      </c>
      <c r="O8" s="8" t="s">
        <v>16</v>
      </c>
      <c r="P8" s="9" t="s">
        <v>17</v>
      </c>
    </row>
    <row r="9" spans="1:16" ht="15.75" x14ac:dyDescent="0.25">
      <c r="A9" s="3"/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4"/>
    </row>
    <row r="10" spans="1:16" x14ac:dyDescent="0.25">
      <c r="A10" s="3"/>
      <c r="B10" s="10" t="s">
        <v>19</v>
      </c>
      <c r="C10" s="11">
        <v>10603085</v>
      </c>
      <c r="D10" s="11">
        <v>3</v>
      </c>
      <c r="E10" s="11" t="s">
        <v>20</v>
      </c>
      <c r="F10" s="12" t="s">
        <v>21</v>
      </c>
      <c r="G10" s="12">
        <v>4300</v>
      </c>
      <c r="H10" s="12">
        <f>G10*2</f>
        <v>8600</v>
      </c>
      <c r="I10" s="13">
        <v>1</v>
      </c>
      <c r="J10" s="14">
        <f>H10*I10</f>
        <v>8600</v>
      </c>
      <c r="K10" s="15"/>
      <c r="L10" s="16"/>
      <c r="M10" s="15"/>
      <c r="N10" s="16"/>
      <c r="O10" s="13">
        <f>I10+K10-M10</f>
        <v>1</v>
      </c>
      <c r="P10" s="14">
        <f>J10+L10-N10</f>
        <v>8600</v>
      </c>
    </row>
    <row r="11" spans="1:16" x14ac:dyDescent="0.25">
      <c r="A11" s="3"/>
      <c r="B11" s="10" t="s">
        <v>22</v>
      </c>
      <c r="C11" s="11">
        <v>10603095</v>
      </c>
      <c r="D11" s="11"/>
      <c r="E11" s="11" t="s">
        <v>23</v>
      </c>
      <c r="F11" s="12" t="s">
        <v>21</v>
      </c>
      <c r="G11" s="12">
        <v>2890</v>
      </c>
      <c r="H11" s="12">
        <f t="shared" ref="H11" si="0">G11*2</f>
        <v>5780</v>
      </c>
      <c r="I11" s="13">
        <v>1</v>
      </c>
      <c r="J11" s="14">
        <f>H11*I11</f>
        <v>5780</v>
      </c>
      <c r="K11" s="15"/>
      <c r="L11" s="16"/>
      <c r="M11" s="15"/>
      <c r="N11" s="16"/>
      <c r="O11" s="13">
        <f t="shared" ref="O11:P11" si="1">I11+K11-M11</f>
        <v>1</v>
      </c>
      <c r="P11" s="14">
        <f t="shared" si="1"/>
        <v>5780</v>
      </c>
    </row>
    <row r="12" spans="1:16" s="22" customFormat="1" x14ac:dyDescent="0.25">
      <c r="A12" s="17"/>
      <c r="B12" s="18" t="s">
        <v>24</v>
      </c>
      <c r="C12" s="19"/>
      <c r="D12" s="19"/>
      <c r="E12" s="19"/>
      <c r="F12" s="20"/>
      <c r="G12" s="20"/>
      <c r="H12" s="20"/>
      <c r="I12" s="21">
        <f>SUM(I10:I11)</f>
        <v>2</v>
      </c>
      <c r="J12" s="16">
        <f>SUM(J10:J11)</f>
        <v>14380</v>
      </c>
      <c r="K12" s="21">
        <f t="shared" ref="K12:P12" si="2">SUM(K10:K11)</f>
        <v>0</v>
      </c>
      <c r="L12" s="16">
        <f t="shared" si="2"/>
        <v>0</v>
      </c>
      <c r="M12" s="21">
        <f t="shared" si="2"/>
        <v>0</v>
      </c>
      <c r="N12" s="16">
        <f t="shared" si="2"/>
        <v>0</v>
      </c>
      <c r="O12" s="21">
        <f t="shared" si="2"/>
        <v>2</v>
      </c>
      <c r="P12" s="16">
        <f t="shared" si="2"/>
        <v>14380</v>
      </c>
    </row>
    <row r="13" spans="1:16" s="22" customFormat="1" ht="15.75" x14ac:dyDescent="0.25">
      <c r="A13" s="17"/>
      <c r="B13" s="62" t="s">
        <v>45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4"/>
    </row>
    <row r="14" spans="1:16" s="22" customFormat="1" x14ac:dyDescent="0.25">
      <c r="A14" s="17"/>
      <c r="B14" s="23" t="s">
        <v>26</v>
      </c>
      <c r="C14" s="24">
        <v>10602007</v>
      </c>
      <c r="D14" s="24"/>
      <c r="E14" s="24"/>
      <c r="F14" s="25" t="s">
        <v>21</v>
      </c>
      <c r="G14" s="14">
        <v>3000</v>
      </c>
      <c r="H14" s="14">
        <f t="shared" ref="H14:H19" si="3">G14*2</f>
        <v>6000</v>
      </c>
      <c r="I14" s="13">
        <v>1</v>
      </c>
      <c r="J14" s="14">
        <f>I14*H14</f>
        <v>6000</v>
      </c>
      <c r="K14" s="13"/>
      <c r="L14" s="25">
        <f>K14*H14</f>
        <v>0</v>
      </c>
      <c r="M14" s="26"/>
      <c r="N14" s="25"/>
      <c r="O14" s="26">
        <f t="shared" ref="O14:P21" si="4">I14+K14-M14</f>
        <v>1</v>
      </c>
      <c r="P14" s="25">
        <f t="shared" si="4"/>
        <v>6000</v>
      </c>
    </row>
    <row r="15" spans="1:16" s="22" customFormat="1" x14ac:dyDescent="0.25">
      <c r="A15" s="17"/>
      <c r="B15" s="23" t="s">
        <v>27</v>
      </c>
      <c r="C15" s="24">
        <v>10602009</v>
      </c>
      <c r="D15" s="11">
        <v>4</v>
      </c>
      <c r="E15" s="27" t="s">
        <v>28</v>
      </c>
      <c r="F15" s="14" t="s">
        <v>21</v>
      </c>
      <c r="G15" s="14">
        <v>1420</v>
      </c>
      <c r="H15" s="14">
        <f t="shared" si="3"/>
        <v>2840</v>
      </c>
      <c r="I15" s="13">
        <v>1</v>
      </c>
      <c r="J15" s="14">
        <f t="shared" ref="J15:J21" si="5">I15*H15</f>
        <v>2840</v>
      </c>
      <c r="K15" s="13"/>
      <c r="L15" s="25">
        <f t="shared" ref="L15:L21" si="6">K15*H15</f>
        <v>0</v>
      </c>
      <c r="M15" s="28"/>
      <c r="N15" s="29"/>
      <c r="O15" s="13">
        <f t="shared" si="4"/>
        <v>1</v>
      </c>
      <c r="P15" s="14">
        <f t="shared" si="4"/>
        <v>2840</v>
      </c>
    </row>
    <row r="16" spans="1:16" s="22" customFormat="1" x14ac:dyDescent="0.25">
      <c r="A16" s="17"/>
      <c r="B16" s="30" t="s">
        <v>29</v>
      </c>
      <c r="C16" s="31">
        <v>10603086</v>
      </c>
      <c r="D16" s="24"/>
      <c r="E16" s="24"/>
      <c r="F16" s="14" t="s">
        <v>21</v>
      </c>
      <c r="G16" s="14">
        <v>5800</v>
      </c>
      <c r="H16" s="14">
        <f t="shared" si="3"/>
        <v>11600</v>
      </c>
      <c r="I16" s="13">
        <v>1</v>
      </c>
      <c r="J16" s="14">
        <f t="shared" si="5"/>
        <v>11600</v>
      </c>
      <c r="K16" s="13"/>
      <c r="L16" s="25">
        <f t="shared" si="6"/>
        <v>0</v>
      </c>
      <c r="M16" s="26"/>
      <c r="N16" s="25"/>
      <c r="O16" s="26">
        <f t="shared" si="4"/>
        <v>1</v>
      </c>
      <c r="P16" s="25">
        <f t="shared" si="4"/>
        <v>11600</v>
      </c>
    </row>
    <row r="17" spans="1:16" s="22" customFormat="1" x14ac:dyDescent="0.25">
      <c r="A17" s="17"/>
      <c r="B17" s="23" t="s">
        <v>30</v>
      </c>
      <c r="C17" s="24">
        <v>10603087</v>
      </c>
      <c r="D17" s="24"/>
      <c r="E17" s="24"/>
      <c r="F17" s="25" t="s">
        <v>21</v>
      </c>
      <c r="G17" s="14">
        <v>6500</v>
      </c>
      <c r="H17" s="14">
        <f t="shared" si="3"/>
        <v>13000</v>
      </c>
      <c r="I17" s="13">
        <v>1</v>
      </c>
      <c r="J17" s="14">
        <f t="shared" si="5"/>
        <v>13000</v>
      </c>
      <c r="K17" s="13"/>
      <c r="L17" s="25">
        <f t="shared" si="6"/>
        <v>0</v>
      </c>
      <c r="M17" s="26"/>
      <c r="N17" s="25"/>
      <c r="O17" s="26">
        <f t="shared" si="4"/>
        <v>1</v>
      </c>
      <c r="P17" s="25">
        <f t="shared" si="4"/>
        <v>13000</v>
      </c>
    </row>
    <row r="18" spans="1:16" s="22" customFormat="1" x14ac:dyDescent="0.25">
      <c r="A18" s="17"/>
      <c r="B18" s="23" t="s">
        <v>31</v>
      </c>
      <c r="C18" s="24">
        <v>10603089</v>
      </c>
      <c r="D18" s="24">
        <v>3</v>
      </c>
      <c r="E18" s="24" t="s">
        <v>32</v>
      </c>
      <c r="F18" s="25" t="s">
        <v>21</v>
      </c>
      <c r="G18" s="14">
        <v>5000</v>
      </c>
      <c r="H18" s="14">
        <f t="shared" si="3"/>
        <v>10000</v>
      </c>
      <c r="I18" s="13">
        <v>1</v>
      </c>
      <c r="J18" s="14">
        <f t="shared" si="5"/>
        <v>10000</v>
      </c>
      <c r="K18" s="13"/>
      <c r="L18" s="25">
        <f t="shared" si="6"/>
        <v>0</v>
      </c>
      <c r="M18" s="26"/>
      <c r="N18" s="25"/>
      <c r="O18" s="26">
        <f t="shared" si="4"/>
        <v>1</v>
      </c>
      <c r="P18" s="25">
        <f t="shared" si="4"/>
        <v>10000</v>
      </c>
    </row>
    <row r="19" spans="1:16" s="22" customFormat="1" x14ac:dyDescent="0.25">
      <c r="A19" s="17"/>
      <c r="B19" s="23" t="s">
        <v>33</v>
      </c>
      <c r="C19" s="24">
        <v>10603090</v>
      </c>
      <c r="D19" s="24"/>
      <c r="E19" s="24"/>
      <c r="F19" s="14" t="s">
        <v>21</v>
      </c>
      <c r="G19" s="14">
        <v>4791</v>
      </c>
      <c r="H19" s="14">
        <f t="shared" si="3"/>
        <v>9582</v>
      </c>
      <c r="I19" s="13">
        <v>1</v>
      </c>
      <c r="J19" s="14">
        <f t="shared" si="5"/>
        <v>9582</v>
      </c>
      <c r="K19" s="13"/>
      <c r="L19" s="25">
        <f t="shared" si="6"/>
        <v>0</v>
      </c>
      <c r="M19" s="26"/>
      <c r="N19" s="25"/>
      <c r="O19" s="26">
        <f t="shared" si="4"/>
        <v>1</v>
      </c>
      <c r="P19" s="25">
        <f t="shared" si="4"/>
        <v>9582</v>
      </c>
    </row>
    <row r="20" spans="1:16" s="22" customFormat="1" x14ac:dyDescent="0.25">
      <c r="A20" s="17"/>
      <c r="B20" s="10" t="s">
        <v>34</v>
      </c>
      <c r="C20" s="11">
        <v>10603091</v>
      </c>
      <c r="D20" s="11"/>
      <c r="E20" s="27"/>
      <c r="F20" s="12" t="s">
        <v>21</v>
      </c>
      <c r="G20" s="14">
        <f>H20/2</f>
        <v>4332</v>
      </c>
      <c r="H20" s="14">
        <v>8664</v>
      </c>
      <c r="I20" s="13">
        <v>1</v>
      </c>
      <c r="J20" s="14">
        <f t="shared" si="5"/>
        <v>8664</v>
      </c>
      <c r="K20" s="13"/>
      <c r="L20" s="25">
        <f t="shared" si="6"/>
        <v>0</v>
      </c>
      <c r="M20" s="32"/>
      <c r="N20" s="25"/>
      <c r="O20" s="26">
        <f t="shared" si="4"/>
        <v>1</v>
      </c>
      <c r="P20" s="25">
        <f t="shared" si="4"/>
        <v>8664</v>
      </c>
    </row>
    <row r="21" spans="1:16" s="22" customFormat="1" x14ac:dyDescent="0.25">
      <c r="A21" s="17"/>
      <c r="B21" s="10" t="s">
        <v>35</v>
      </c>
      <c r="C21" s="11">
        <v>10603094</v>
      </c>
      <c r="D21" s="11">
        <v>4</v>
      </c>
      <c r="E21" s="27" t="s">
        <v>28</v>
      </c>
      <c r="F21" s="12" t="s">
        <v>21</v>
      </c>
      <c r="G21" s="12">
        <v>3500</v>
      </c>
      <c r="H21" s="12">
        <f t="shared" ref="H21" si="7">G21*2</f>
        <v>7000</v>
      </c>
      <c r="I21" s="13">
        <v>1</v>
      </c>
      <c r="J21" s="14">
        <f t="shared" si="5"/>
        <v>7000</v>
      </c>
      <c r="K21" s="13"/>
      <c r="L21" s="25">
        <f t="shared" si="6"/>
        <v>0</v>
      </c>
      <c r="M21" s="28"/>
      <c r="N21" s="29"/>
      <c r="O21" s="13">
        <f t="shared" si="4"/>
        <v>1</v>
      </c>
      <c r="P21" s="14">
        <f t="shared" si="4"/>
        <v>7000</v>
      </c>
    </row>
    <row r="22" spans="1:16" s="22" customFormat="1" x14ac:dyDescent="0.25">
      <c r="A22" s="17"/>
      <c r="B22" s="18" t="s">
        <v>24</v>
      </c>
      <c r="C22" s="19"/>
      <c r="D22" s="19"/>
      <c r="E22" s="19"/>
      <c r="F22" s="16"/>
      <c r="G22" s="16"/>
      <c r="H22" s="16"/>
      <c r="I22" s="21">
        <f>SUM(I14:I21)</f>
        <v>8</v>
      </c>
      <c r="J22" s="16">
        <f t="shared" ref="J22:P22" si="8">SUM(J14:J21)</f>
        <v>68686</v>
      </c>
      <c r="K22" s="21">
        <f t="shared" si="8"/>
        <v>0</v>
      </c>
      <c r="L22" s="16">
        <f t="shared" si="8"/>
        <v>0</v>
      </c>
      <c r="M22" s="21">
        <f t="shared" si="8"/>
        <v>0</v>
      </c>
      <c r="N22" s="16">
        <f t="shared" si="8"/>
        <v>0</v>
      </c>
      <c r="O22" s="21">
        <f t="shared" si="8"/>
        <v>8</v>
      </c>
      <c r="P22" s="16">
        <f t="shared" si="8"/>
        <v>68686</v>
      </c>
    </row>
    <row r="23" spans="1:16" ht="15.75" x14ac:dyDescent="0.25">
      <c r="A23" s="3"/>
      <c r="B23" s="62" t="s">
        <v>36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x14ac:dyDescent="0.25">
      <c r="A24" s="3"/>
      <c r="B24" s="34" t="s">
        <v>37</v>
      </c>
      <c r="C24" s="24">
        <v>10602010</v>
      </c>
      <c r="D24" s="24"/>
      <c r="E24" s="24"/>
      <c r="F24" s="25" t="s">
        <v>21</v>
      </c>
      <c r="G24" s="25">
        <v>2400</v>
      </c>
      <c r="H24" s="25">
        <f>G24*2</f>
        <v>4800</v>
      </c>
      <c r="I24" s="26">
        <v>1</v>
      </c>
      <c r="J24" s="25">
        <f>I24*H24</f>
        <v>4800</v>
      </c>
      <c r="K24" s="26"/>
      <c r="L24" s="25"/>
      <c r="M24" s="26"/>
      <c r="N24" s="25"/>
      <c r="O24" s="26">
        <f t="shared" ref="O24:P24" si="9">I24+K24-M24</f>
        <v>1</v>
      </c>
      <c r="P24" s="25">
        <f t="shared" si="9"/>
        <v>4800</v>
      </c>
    </row>
    <row r="25" spans="1:16" s="22" customFormat="1" x14ac:dyDescent="0.25">
      <c r="A25" s="17"/>
      <c r="B25" s="18" t="s">
        <v>24</v>
      </c>
      <c r="C25" s="19"/>
      <c r="D25" s="19"/>
      <c r="E25" s="19"/>
      <c r="F25" s="16"/>
      <c r="G25" s="16"/>
      <c r="H25" s="16"/>
      <c r="I25" s="21">
        <f>SUM(I24:I24)</f>
        <v>1</v>
      </c>
      <c r="J25" s="16">
        <f>SUM(J24:J24)</f>
        <v>4800</v>
      </c>
      <c r="K25" s="21">
        <f t="shared" ref="K25:P25" si="10">SUM(K24:K24)</f>
        <v>0</v>
      </c>
      <c r="L25" s="16">
        <f t="shared" si="10"/>
        <v>0</v>
      </c>
      <c r="M25" s="21">
        <f t="shared" si="10"/>
        <v>0</v>
      </c>
      <c r="N25" s="16">
        <f t="shared" si="10"/>
        <v>0</v>
      </c>
      <c r="O25" s="21">
        <f t="shared" si="10"/>
        <v>1</v>
      </c>
      <c r="P25" s="16">
        <f t="shared" si="10"/>
        <v>4800</v>
      </c>
    </row>
    <row r="26" spans="1:16" ht="15.75" x14ac:dyDescent="0.25">
      <c r="A26" s="3"/>
      <c r="B26" s="62" t="s">
        <v>38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4"/>
    </row>
    <row r="27" spans="1:16" x14ac:dyDescent="0.25">
      <c r="A27" s="3"/>
      <c r="B27" s="34" t="s">
        <v>31</v>
      </c>
      <c r="C27" s="24">
        <v>10603093</v>
      </c>
      <c r="D27" s="24">
        <v>3</v>
      </c>
      <c r="E27" s="24" t="s">
        <v>39</v>
      </c>
      <c r="F27" s="25" t="s">
        <v>21</v>
      </c>
      <c r="G27" s="25">
        <v>3012</v>
      </c>
      <c r="H27" s="25">
        <f>G27*2</f>
        <v>6024</v>
      </c>
      <c r="I27" s="26">
        <v>1</v>
      </c>
      <c r="J27" s="25">
        <f>I27*H27</f>
        <v>6024</v>
      </c>
      <c r="K27" s="26"/>
      <c r="L27" s="25"/>
      <c r="M27" s="26"/>
      <c r="N27" s="25"/>
      <c r="O27" s="26">
        <f t="shared" ref="O27:P27" si="11">I27+K27-M27</f>
        <v>1</v>
      </c>
      <c r="P27" s="25">
        <f t="shared" si="11"/>
        <v>6024</v>
      </c>
    </row>
    <row r="28" spans="1:16" s="22" customFormat="1" x14ac:dyDescent="0.25">
      <c r="A28" s="17"/>
      <c r="B28" s="18" t="s">
        <v>24</v>
      </c>
      <c r="C28" s="19"/>
      <c r="D28" s="19"/>
      <c r="E28" s="19"/>
      <c r="F28" s="16"/>
      <c r="G28" s="16"/>
      <c r="H28" s="16"/>
      <c r="I28" s="21">
        <f>SUM(I27:I27)</f>
        <v>1</v>
      </c>
      <c r="J28" s="16">
        <f>SUM(J27:J27)</f>
        <v>6024</v>
      </c>
      <c r="K28" s="21">
        <f t="shared" ref="K28:P28" si="12">SUM(K27:K27)</f>
        <v>0</v>
      </c>
      <c r="L28" s="16">
        <f t="shared" si="12"/>
        <v>0</v>
      </c>
      <c r="M28" s="21">
        <f t="shared" si="12"/>
        <v>0</v>
      </c>
      <c r="N28" s="16">
        <f t="shared" si="12"/>
        <v>0</v>
      </c>
      <c r="O28" s="21">
        <f t="shared" si="12"/>
        <v>1</v>
      </c>
      <c r="P28" s="16">
        <f t="shared" si="12"/>
        <v>6024</v>
      </c>
    </row>
    <row r="29" spans="1:16" ht="15.75" x14ac:dyDescent="0.25">
      <c r="A29" s="3"/>
      <c r="B29" s="62" t="s">
        <v>40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/>
    </row>
    <row r="30" spans="1:16" x14ac:dyDescent="0.25">
      <c r="A30" s="3"/>
      <c r="B30" s="34" t="s">
        <v>41</v>
      </c>
      <c r="C30" s="24">
        <v>10603092</v>
      </c>
      <c r="D30" s="24">
        <v>4</v>
      </c>
      <c r="E30" s="24" t="s">
        <v>42</v>
      </c>
      <c r="F30" s="25" t="s">
        <v>21</v>
      </c>
      <c r="G30" s="25">
        <v>2567</v>
      </c>
      <c r="H30" s="25">
        <f>G30*2</f>
        <v>5134</v>
      </c>
      <c r="I30" s="26">
        <v>1</v>
      </c>
      <c r="J30" s="25">
        <f>I30*H30</f>
        <v>5134</v>
      </c>
      <c r="K30" s="26"/>
      <c r="L30" s="25"/>
      <c r="M30" s="26"/>
      <c r="N30" s="25"/>
      <c r="O30" s="26">
        <f>I30+K30-M30</f>
        <v>1</v>
      </c>
      <c r="P30" s="25">
        <f>J30+L30-N30</f>
        <v>5134</v>
      </c>
    </row>
    <row r="31" spans="1:16" s="22" customFormat="1" x14ac:dyDescent="0.25">
      <c r="A31" s="17"/>
      <c r="B31" s="35" t="s">
        <v>24</v>
      </c>
      <c r="C31" s="36"/>
      <c r="D31" s="36"/>
      <c r="E31" s="36"/>
      <c r="F31" s="37"/>
      <c r="G31" s="16"/>
      <c r="H31" s="16"/>
      <c r="I31" s="21">
        <v>1</v>
      </c>
      <c r="J31" s="16">
        <f>SUM(J30)</f>
        <v>5134</v>
      </c>
      <c r="K31" s="21">
        <f t="shared" ref="K31:P31" si="13">SUM(K30)</f>
        <v>0</v>
      </c>
      <c r="L31" s="16">
        <f t="shared" si="13"/>
        <v>0</v>
      </c>
      <c r="M31" s="21">
        <f t="shared" si="13"/>
        <v>0</v>
      </c>
      <c r="N31" s="16">
        <f t="shared" si="13"/>
        <v>0</v>
      </c>
      <c r="O31" s="21">
        <f t="shared" si="13"/>
        <v>1</v>
      </c>
      <c r="P31" s="16">
        <f t="shared" si="13"/>
        <v>5134</v>
      </c>
    </row>
    <row r="32" spans="1:16" x14ac:dyDescent="0.25">
      <c r="A32" s="3"/>
      <c r="B32" s="38" t="s">
        <v>43</v>
      </c>
      <c r="C32" s="39"/>
      <c r="D32" s="39"/>
      <c r="E32" s="39"/>
      <c r="F32" s="40"/>
      <c r="G32" s="25"/>
      <c r="H32" s="25"/>
      <c r="I32" s="55">
        <f>I31+I28+I25+I22+I12</f>
        <v>13</v>
      </c>
      <c r="J32" s="55">
        <f t="shared" ref="J32:P32" si="14">J31+J28+J25+J22+J12</f>
        <v>99024</v>
      </c>
      <c r="K32" s="55">
        <f t="shared" si="14"/>
        <v>0</v>
      </c>
      <c r="L32" s="55">
        <f t="shared" si="14"/>
        <v>0</v>
      </c>
      <c r="M32" s="55">
        <f t="shared" si="14"/>
        <v>0</v>
      </c>
      <c r="N32" s="55">
        <f t="shared" si="14"/>
        <v>0</v>
      </c>
      <c r="O32" s="55">
        <f t="shared" si="14"/>
        <v>13</v>
      </c>
      <c r="P32" s="55">
        <f t="shared" si="14"/>
        <v>99024</v>
      </c>
    </row>
    <row r="34" spans="11:16" x14ac:dyDescent="0.25">
      <c r="K34" s="41" t="s">
        <v>44</v>
      </c>
      <c r="M34" s="43" t="s">
        <v>44</v>
      </c>
      <c r="N34" s="44"/>
      <c r="O34" s="45"/>
      <c r="P34" s="46"/>
    </row>
    <row r="35" spans="11:16" x14ac:dyDescent="0.25">
      <c r="M35" s="47"/>
      <c r="N35" s="44"/>
      <c r="O35" s="45"/>
      <c r="P35" s="46"/>
    </row>
    <row r="36" spans="11:16" x14ac:dyDescent="0.25">
      <c r="M36" s="47"/>
      <c r="N36" s="44"/>
      <c r="O36" s="45"/>
      <c r="P36" s="46"/>
    </row>
    <row r="37" spans="11:16" x14ac:dyDescent="0.25">
      <c r="M37" s="47"/>
      <c r="N37" s="44"/>
      <c r="O37" s="45"/>
      <c r="P37" s="46"/>
    </row>
    <row r="38" spans="11:16" x14ac:dyDescent="0.25">
      <c r="M38" s="47"/>
      <c r="N38" s="44"/>
      <c r="O38" s="45"/>
      <c r="P38" s="46"/>
    </row>
    <row r="39" spans="11:16" x14ac:dyDescent="0.25">
      <c r="M39" s="47"/>
      <c r="N39" s="44"/>
      <c r="O39" s="45"/>
      <c r="P39" s="46"/>
    </row>
  </sheetData>
  <mergeCells count="20">
    <mergeCell ref="B1:P1"/>
    <mergeCell ref="B2:P2"/>
    <mergeCell ref="B3:P3"/>
    <mergeCell ref="B4:P4"/>
    <mergeCell ref="B6:B8"/>
    <mergeCell ref="C6:C8"/>
    <mergeCell ref="D6:E6"/>
    <mergeCell ref="F6:F8"/>
    <mergeCell ref="G6:G8"/>
    <mergeCell ref="H6:H8"/>
    <mergeCell ref="B13:P13"/>
    <mergeCell ref="B23:P23"/>
    <mergeCell ref="B26:P26"/>
    <mergeCell ref="B29:P29"/>
    <mergeCell ref="I6:J7"/>
    <mergeCell ref="K6:N6"/>
    <mergeCell ref="O6:P7"/>
    <mergeCell ref="K7:L7"/>
    <mergeCell ref="M7:N7"/>
    <mergeCell ref="B9:P9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pane xSplit="8" ySplit="7" topLeftCell="I8" activePane="bottomRight" state="frozen"/>
      <selection pane="topRight" activeCell="D1" sqref="D1"/>
      <selection pane="bottomLeft" activeCell="A7" sqref="A7"/>
      <selection pane="bottomRight" activeCell="B40" sqref="B40"/>
    </sheetView>
  </sheetViews>
  <sheetFormatPr defaultRowHeight="15" x14ac:dyDescent="0.25"/>
  <cols>
    <col min="1" max="1" width="2.42578125" style="1" customWidth="1"/>
    <col min="2" max="2" width="44" style="1" customWidth="1"/>
    <col min="3" max="3" width="20.42578125" style="48" customWidth="1"/>
    <col min="4" max="4" width="7" style="48" customWidth="1"/>
    <col min="5" max="5" width="31.140625" style="48" bestFit="1" customWidth="1"/>
    <col min="6" max="6" width="9" style="49" customWidth="1"/>
    <col min="7" max="7" width="11.140625" style="42" bestFit="1" customWidth="1"/>
    <col min="8" max="8" width="11.42578125" style="42" bestFit="1" customWidth="1"/>
    <col min="9" max="9" width="12.28515625" style="50" customWidth="1"/>
    <col min="10" max="10" width="12.28515625" style="42" customWidth="1"/>
    <col min="11" max="11" width="12.28515625" style="41" customWidth="1"/>
    <col min="12" max="12" width="12.28515625" style="42" customWidth="1"/>
    <col min="13" max="13" width="12.28515625" style="50" customWidth="1"/>
    <col min="14" max="14" width="12.28515625" style="42" customWidth="1"/>
    <col min="15" max="15" width="12.28515625" style="51" customWidth="1"/>
    <col min="16" max="16" width="12.28515625" style="49" customWidth="1"/>
    <col min="17" max="16384" width="9.140625" style="1"/>
  </cols>
  <sheetData>
    <row r="1" spans="1:16" x14ac:dyDescent="0.2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x14ac:dyDescent="0.25">
      <c r="B3" s="66" t="s">
        <v>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B4" s="66" t="s">
        <v>48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6" spans="1:16" x14ac:dyDescent="0.25">
      <c r="B6" s="68" t="s">
        <v>3</v>
      </c>
      <c r="C6" s="68" t="s">
        <v>4</v>
      </c>
      <c r="D6" s="71" t="s">
        <v>5</v>
      </c>
      <c r="E6" s="72"/>
      <c r="F6" s="73" t="s">
        <v>6</v>
      </c>
      <c r="G6" s="73" t="s">
        <v>7</v>
      </c>
      <c r="H6" s="73" t="s">
        <v>8</v>
      </c>
      <c r="I6" s="65" t="s">
        <v>9</v>
      </c>
      <c r="J6" s="65"/>
      <c r="K6" s="65" t="s">
        <v>10</v>
      </c>
      <c r="L6" s="65"/>
      <c r="M6" s="65"/>
      <c r="N6" s="65"/>
      <c r="O6" s="65" t="s">
        <v>11</v>
      </c>
      <c r="P6" s="65"/>
    </row>
    <row r="7" spans="1:16" x14ac:dyDescent="0.25">
      <c r="B7" s="69"/>
      <c r="C7" s="69"/>
      <c r="D7" s="53" t="s">
        <v>12</v>
      </c>
      <c r="E7" s="53" t="s">
        <v>13</v>
      </c>
      <c r="F7" s="74"/>
      <c r="G7" s="74"/>
      <c r="H7" s="74"/>
      <c r="I7" s="65"/>
      <c r="J7" s="65"/>
      <c r="K7" s="65" t="s">
        <v>14</v>
      </c>
      <c r="L7" s="65"/>
      <c r="M7" s="65" t="s">
        <v>15</v>
      </c>
      <c r="N7" s="65"/>
      <c r="O7" s="65"/>
      <c r="P7" s="65"/>
    </row>
    <row r="8" spans="1:16" ht="14.25" customHeight="1" x14ac:dyDescent="0.25">
      <c r="A8" s="3"/>
      <c r="B8" s="70"/>
      <c r="C8" s="70"/>
      <c r="D8" s="54"/>
      <c r="E8" s="54"/>
      <c r="F8" s="75"/>
      <c r="G8" s="75"/>
      <c r="H8" s="75"/>
      <c r="I8" s="5" t="s">
        <v>16</v>
      </c>
      <c r="J8" s="52" t="s">
        <v>17</v>
      </c>
      <c r="K8" s="7" t="s">
        <v>16</v>
      </c>
      <c r="L8" s="52" t="s">
        <v>17</v>
      </c>
      <c r="M8" s="5" t="s">
        <v>16</v>
      </c>
      <c r="N8" s="52" t="s">
        <v>17</v>
      </c>
      <c r="O8" s="8" t="s">
        <v>16</v>
      </c>
      <c r="P8" s="9" t="s">
        <v>17</v>
      </c>
    </row>
    <row r="9" spans="1:16" ht="15.75" x14ac:dyDescent="0.25">
      <c r="A9" s="3"/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4"/>
    </row>
    <row r="10" spans="1:16" x14ac:dyDescent="0.25">
      <c r="A10" s="3"/>
      <c r="B10" s="10" t="s">
        <v>19</v>
      </c>
      <c r="C10" s="11">
        <v>10603085</v>
      </c>
      <c r="D10" s="11">
        <v>3</v>
      </c>
      <c r="E10" s="11" t="s">
        <v>20</v>
      </c>
      <c r="F10" s="12" t="s">
        <v>21</v>
      </c>
      <c r="G10" s="12">
        <v>4300</v>
      </c>
      <c r="H10" s="12">
        <f>G10*2</f>
        <v>8600</v>
      </c>
      <c r="I10" s="13">
        <v>1</v>
      </c>
      <c r="J10" s="14">
        <f>H10*I10</f>
        <v>8600</v>
      </c>
      <c r="K10" s="15"/>
      <c r="L10" s="16"/>
      <c r="M10" s="15"/>
      <c r="N10" s="16"/>
      <c r="O10" s="13">
        <f>I10+K10-M10</f>
        <v>1</v>
      </c>
      <c r="P10" s="14">
        <f>J10+L10-N10</f>
        <v>8600</v>
      </c>
    </row>
    <row r="11" spans="1:16" x14ac:dyDescent="0.25">
      <c r="A11" s="3"/>
      <c r="B11" s="10" t="s">
        <v>22</v>
      </c>
      <c r="C11" s="11">
        <v>10603095</v>
      </c>
      <c r="D11" s="11"/>
      <c r="E11" s="11" t="s">
        <v>23</v>
      </c>
      <c r="F11" s="12" t="s">
        <v>21</v>
      </c>
      <c r="G11" s="12">
        <v>2890</v>
      </c>
      <c r="H11" s="12">
        <f t="shared" ref="H11" si="0">G11*2</f>
        <v>5780</v>
      </c>
      <c r="I11" s="13">
        <v>1</v>
      </c>
      <c r="J11" s="14">
        <f>H11*I11</f>
        <v>5780</v>
      </c>
      <c r="K11" s="15"/>
      <c r="L11" s="16"/>
      <c r="M11" s="15"/>
      <c r="N11" s="16"/>
      <c r="O11" s="13">
        <f t="shared" ref="O11:P11" si="1">I11+K11-M11</f>
        <v>1</v>
      </c>
      <c r="P11" s="14">
        <f t="shared" si="1"/>
        <v>5780</v>
      </c>
    </row>
    <row r="12" spans="1:16" s="22" customFormat="1" x14ac:dyDescent="0.25">
      <c r="A12" s="17"/>
      <c r="B12" s="18" t="s">
        <v>24</v>
      </c>
      <c r="C12" s="19"/>
      <c r="D12" s="19"/>
      <c r="E12" s="19"/>
      <c r="F12" s="20"/>
      <c r="G12" s="20"/>
      <c r="H12" s="20"/>
      <c r="I12" s="21">
        <f>SUM(I10:I11)</f>
        <v>2</v>
      </c>
      <c r="J12" s="16">
        <f>SUM(J10:J11)</f>
        <v>14380</v>
      </c>
      <c r="K12" s="21">
        <f t="shared" ref="K12:P12" si="2">SUM(K10:K11)</f>
        <v>0</v>
      </c>
      <c r="L12" s="16">
        <f t="shared" si="2"/>
        <v>0</v>
      </c>
      <c r="M12" s="21">
        <f t="shared" si="2"/>
        <v>0</v>
      </c>
      <c r="N12" s="16">
        <f t="shared" si="2"/>
        <v>0</v>
      </c>
      <c r="O12" s="21">
        <f t="shared" si="2"/>
        <v>2</v>
      </c>
      <c r="P12" s="16">
        <f t="shared" si="2"/>
        <v>14380</v>
      </c>
    </row>
    <row r="13" spans="1:16" s="22" customFormat="1" ht="15.75" x14ac:dyDescent="0.25">
      <c r="A13" s="17"/>
      <c r="B13" s="62" t="s">
        <v>45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4"/>
    </row>
    <row r="14" spans="1:16" s="22" customFormat="1" x14ac:dyDescent="0.25">
      <c r="A14" s="17"/>
      <c r="B14" s="23" t="s">
        <v>26</v>
      </c>
      <c r="C14" s="24">
        <v>10602007</v>
      </c>
      <c r="D14" s="24"/>
      <c r="E14" s="24"/>
      <c r="F14" s="25" t="s">
        <v>21</v>
      </c>
      <c r="G14" s="14">
        <v>3000</v>
      </c>
      <c r="H14" s="14">
        <f t="shared" ref="H14:H19" si="3">G14*2</f>
        <v>6000</v>
      </c>
      <c r="I14" s="13">
        <v>1</v>
      </c>
      <c r="J14" s="14">
        <f>I14*H14</f>
        <v>6000</v>
      </c>
      <c r="K14" s="13"/>
      <c r="L14" s="25">
        <f>K14*H14</f>
        <v>0</v>
      </c>
      <c r="M14" s="26"/>
      <c r="N14" s="25"/>
      <c r="O14" s="26">
        <f t="shared" ref="O14:P21" si="4">I14+K14-M14</f>
        <v>1</v>
      </c>
      <c r="P14" s="25">
        <f t="shared" si="4"/>
        <v>6000</v>
      </c>
    </row>
    <row r="15" spans="1:16" s="22" customFormat="1" x14ac:dyDescent="0.25">
      <c r="A15" s="17"/>
      <c r="B15" s="23" t="s">
        <v>27</v>
      </c>
      <c r="C15" s="24">
        <v>10602009</v>
      </c>
      <c r="D15" s="11">
        <v>4</v>
      </c>
      <c r="E15" s="27" t="s">
        <v>28</v>
      </c>
      <c r="F15" s="14" t="s">
        <v>21</v>
      </c>
      <c r="G15" s="14">
        <v>1420</v>
      </c>
      <c r="H15" s="14">
        <f t="shared" si="3"/>
        <v>2840</v>
      </c>
      <c r="I15" s="13">
        <v>1</v>
      </c>
      <c r="J15" s="14">
        <f t="shared" ref="J15:J21" si="5">I15*H15</f>
        <v>2840</v>
      </c>
      <c r="K15" s="13"/>
      <c r="L15" s="25">
        <f t="shared" ref="L15:L21" si="6">K15*H15</f>
        <v>0</v>
      </c>
      <c r="M15" s="28"/>
      <c r="N15" s="29"/>
      <c r="O15" s="13">
        <f t="shared" si="4"/>
        <v>1</v>
      </c>
      <c r="P15" s="14">
        <f t="shared" si="4"/>
        <v>2840</v>
      </c>
    </row>
    <row r="16" spans="1:16" s="22" customFormat="1" x14ac:dyDescent="0.25">
      <c r="A16" s="17"/>
      <c r="B16" s="30" t="s">
        <v>29</v>
      </c>
      <c r="C16" s="31">
        <v>10603086</v>
      </c>
      <c r="D16" s="24"/>
      <c r="E16" s="24"/>
      <c r="F16" s="14" t="s">
        <v>21</v>
      </c>
      <c r="G16" s="14">
        <v>5800</v>
      </c>
      <c r="H16" s="14">
        <f t="shared" si="3"/>
        <v>11600</v>
      </c>
      <c r="I16" s="13">
        <v>1</v>
      </c>
      <c r="J16" s="14">
        <f t="shared" si="5"/>
        <v>11600</v>
      </c>
      <c r="K16" s="13"/>
      <c r="L16" s="25">
        <f t="shared" si="6"/>
        <v>0</v>
      </c>
      <c r="M16" s="26"/>
      <c r="N16" s="25"/>
      <c r="O16" s="26">
        <f t="shared" si="4"/>
        <v>1</v>
      </c>
      <c r="P16" s="25">
        <f t="shared" si="4"/>
        <v>11600</v>
      </c>
    </row>
    <row r="17" spans="1:16" s="22" customFormat="1" x14ac:dyDescent="0.25">
      <c r="A17" s="17"/>
      <c r="B17" s="23" t="s">
        <v>30</v>
      </c>
      <c r="C17" s="24">
        <v>10603087</v>
      </c>
      <c r="D17" s="24"/>
      <c r="E17" s="24"/>
      <c r="F17" s="25" t="s">
        <v>21</v>
      </c>
      <c r="G17" s="14">
        <v>6500</v>
      </c>
      <c r="H17" s="14">
        <f t="shared" si="3"/>
        <v>13000</v>
      </c>
      <c r="I17" s="13">
        <v>1</v>
      </c>
      <c r="J17" s="14">
        <f t="shared" si="5"/>
        <v>13000</v>
      </c>
      <c r="K17" s="13"/>
      <c r="L17" s="25">
        <f t="shared" si="6"/>
        <v>0</v>
      </c>
      <c r="M17" s="26"/>
      <c r="N17" s="25"/>
      <c r="O17" s="26">
        <f t="shared" si="4"/>
        <v>1</v>
      </c>
      <c r="P17" s="25">
        <f t="shared" si="4"/>
        <v>13000</v>
      </c>
    </row>
    <row r="18" spans="1:16" s="22" customFormat="1" x14ac:dyDescent="0.25">
      <c r="A18" s="17"/>
      <c r="B18" s="23" t="s">
        <v>31</v>
      </c>
      <c r="C18" s="24">
        <v>10603089</v>
      </c>
      <c r="D18" s="24">
        <v>3</v>
      </c>
      <c r="E18" s="24" t="s">
        <v>32</v>
      </c>
      <c r="F18" s="25" t="s">
        <v>21</v>
      </c>
      <c r="G18" s="14">
        <v>5000</v>
      </c>
      <c r="H18" s="14">
        <f t="shared" si="3"/>
        <v>10000</v>
      </c>
      <c r="I18" s="13">
        <v>1</v>
      </c>
      <c r="J18" s="14">
        <f t="shared" si="5"/>
        <v>10000</v>
      </c>
      <c r="K18" s="13"/>
      <c r="L18" s="25">
        <f t="shared" si="6"/>
        <v>0</v>
      </c>
      <c r="M18" s="26"/>
      <c r="N18" s="25"/>
      <c r="O18" s="26">
        <f t="shared" si="4"/>
        <v>1</v>
      </c>
      <c r="P18" s="25">
        <f t="shared" si="4"/>
        <v>10000</v>
      </c>
    </row>
    <row r="19" spans="1:16" s="22" customFormat="1" x14ac:dyDescent="0.25">
      <c r="A19" s="17"/>
      <c r="B19" s="23" t="s">
        <v>33</v>
      </c>
      <c r="C19" s="24">
        <v>10603090</v>
      </c>
      <c r="D19" s="24"/>
      <c r="E19" s="24"/>
      <c r="F19" s="14" t="s">
        <v>21</v>
      </c>
      <c r="G19" s="14">
        <v>4791</v>
      </c>
      <c r="H19" s="14">
        <f t="shared" si="3"/>
        <v>9582</v>
      </c>
      <c r="I19" s="13">
        <v>1</v>
      </c>
      <c r="J19" s="14">
        <f t="shared" si="5"/>
        <v>9582</v>
      </c>
      <c r="K19" s="13"/>
      <c r="L19" s="25">
        <f t="shared" si="6"/>
        <v>0</v>
      </c>
      <c r="M19" s="26"/>
      <c r="N19" s="25"/>
      <c r="O19" s="26">
        <f t="shared" si="4"/>
        <v>1</v>
      </c>
      <c r="P19" s="25">
        <f t="shared" si="4"/>
        <v>9582</v>
      </c>
    </row>
    <row r="20" spans="1:16" s="22" customFormat="1" x14ac:dyDescent="0.25">
      <c r="A20" s="17"/>
      <c r="B20" s="10" t="s">
        <v>34</v>
      </c>
      <c r="C20" s="11">
        <v>10603091</v>
      </c>
      <c r="D20" s="11"/>
      <c r="E20" s="27"/>
      <c r="F20" s="12" t="s">
        <v>21</v>
      </c>
      <c r="G20" s="14">
        <f>H20/2</f>
        <v>4332</v>
      </c>
      <c r="H20" s="14">
        <v>8664</v>
      </c>
      <c r="I20" s="13">
        <v>1</v>
      </c>
      <c r="J20" s="14">
        <f t="shared" si="5"/>
        <v>8664</v>
      </c>
      <c r="K20" s="13"/>
      <c r="L20" s="25">
        <f t="shared" si="6"/>
        <v>0</v>
      </c>
      <c r="M20" s="32"/>
      <c r="N20" s="25"/>
      <c r="O20" s="26">
        <f t="shared" si="4"/>
        <v>1</v>
      </c>
      <c r="P20" s="25">
        <f t="shared" si="4"/>
        <v>8664</v>
      </c>
    </row>
    <row r="21" spans="1:16" s="22" customFormat="1" x14ac:dyDescent="0.25">
      <c r="A21" s="17"/>
      <c r="B21" s="10" t="s">
        <v>35</v>
      </c>
      <c r="C21" s="11">
        <v>10603094</v>
      </c>
      <c r="D21" s="11">
        <v>4</v>
      </c>
      <c r="E21" s="27" t="s">
        <v>28</v>
      </c>
      <c r="F21" s="12" t="s">
        <v>21</v>
      </c>
      <c r="G21" s="12">
        <v>3500</v>
      </c>
      <c r="H21" s="12">
        <f t="shared" ref="H21" si="7">G21*2</f>
        <v>7000</v>
      </c>
      <c r="I21" s="13">
        <v>1</v>
      </c>
      <c r="J21" s="14">
        <f t="shared" si="5"/>
        <v>7000</v>
      </c>
      <c r="K21" s="13"/>
      <c r="L21" s="25">
        <f t="shared" si="6"/>
        <v>0</v>
      </c>
      <c r="M21" s="28"/>
      <c r="N21" s="29"/>
      <c r="O21" s="13">
        <f t="shared" si="4"/>
        <v>1</v>
      </c>
      <c r="P21" s="14">
        <f t="shared" si="4"/>
        <v>7000</v>
      </c>
    </row>
    <row r="22" spans="1:16" s="22" customFormat="1" x14ac:dyDescent="0.25">
      <c r="A22" s="17"/>
      <c r="B22" s="18" t="s">
        <v>24</v>
      </c>
      <c r="C22" s="19"/>
      <c r="D22" s="19"/>
      <c r="E22" s="19"/>
      <c r="F22" s="16"/>
      <c r="G22" s="16"/>
      <c r="H22" s="16"/>
      <c r="I22" s="21">
        <f>SUM(I14:I21)</f>
        <v>8</v>
      </c>
      <c r="J22" s="16">
        <f t="shared" ref="J22:P22" si="8">SUM(J14:J21)</f>
        <v>68686</v>
      </c>
      <c r="K22" s="21">
        <f t="shared" si="8"/>
        <v>0</v>
      </c>
      <c r="L22" s="16">
        <f t="shared" si="8"/>
        <v>0</v>
      </c>
      <c r="M22" s="21">
        <f t="shared" si="8"/>
        <v>0</v>
      </c>
      <c r="N22" s="16">
        <f t="shared" si="8"/>
        <v>0</v>
      </c>
      <c r="O22" s="21">
        <f t="shared" si="8"/>
        <v>8</v>
      </c>
      <c r="P22" s="16">
        <f t="shared" si="8"/>
        <v>68686</v>
      </c>
    </row>
    <row r="23" spans="1:16" ht="15.75" x14ac:dyDescent="0.25">
      <c r="A23" s="3"/>
      <c r="B23" s="62" t="s">
        <v>36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x14ac:dyDescent="0.25">
      <c r="A24" s="3"/>
      <c r="B24" s="34" t="s">
        <v>37</v>
      </c>
      <c r="C24" s="24">
        <v>10602010</v>
      </c>
      <c r="D24" s="24"/>
      <c r="E24" s="24"/>
      <c r="F24" s="25" t="s">
        <v>21</v>
      </c>
      <c r="G24" s="25">
        <v>2400</v>
      </c>
      <c r="H24" s="25">
        <f>G24*2</f>
        <v>4800</v>
      </c>
      <c r="I24" s="26">
        <v>1</v>
      </c>
      <c r="J24" s="25">
        <f>I24*H24</f>
        <v>4800</v>
      </c>
      <c r="K24" s="26"/>
      <c r="L24" s="25"/>
      <c r="M24" s="26"/>
      <c r="N24" s="25"/>
      <c r="O24" s="26">
        <f t="shared" ref="O24:P24" si="9">I24+K24-M24</f>
        <v>1</v>
      </c>
      <c r="P24" s="25">
        <f t="shared" si="9"/>
        <v>4800</v>
      </c>
    </row>
    <row r="25" spans="1:16" s="22" customFormat="1" x14ac:dyDescent="0.25">
      <c r="A25" s="17"/>
      <c r="B25" s="18" t="s">
        <v>24</v>
      </c>
      <c r="C25" s="19"/>
      <c r="D25" s="19"/>
      <c r="E25" s="19"/>
      <c r="F25" s="16"/>
      <c r="G25" s="16"/>
      <c r="H25" s="16"/>
      <c r="I25" s="21">
        <f>SUM(I24:I24)</f>
        <v>1</v>
      </c>
      <c r="J25" s="16">
        <f>SUM(J24:J24)</f>
        <v>4800</v>
      </c>
      <c r="K25" s="21">
        <f t="shared" ref="K25:P25" si="10">SUM(K24:K24)</f>
        <v>0</v>
      </c>
      <c r="L25" s="16">
        <f t="shared" si="10"/>
        <v>0</v>
      </c>
      <c r="M25" s="21">
        <f t="shared" si="10"/>
        <v>0</v>
      </c>
      <c r="N25" s="16">
        <f t="shared" si="10"/>
        <v>0</v>
      </c>
      <c r="O25" s="21">
        <f t="shared" si="10"/>
        <v>1</v>
      </c>
      <c r="P25" s="16">
        <f t="shared" si="10"/>
        <v>4800</v>
      </c>
    </row>
    <row r="26" spans="1:16" ht="15.75" x14ac:dyDescent="0.25">
      <c r="A26" s="3"/>
      <c r="B26" s="62" t="s">
        <v>38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4"/>
    </row>
    <row r="27" spans="1:16" x14ac:dyDescent="0.25">
      <c r="A27" s="3"/>
      <c r="B27" s="34" t="s">
        <v>31</v>
      </c>
      <c r="C27" s="24">
        <v>10603093</v>
      </c>
      <c r="D27" s="24">
        <v>3</v>
      </c>
      <c r="E27" s="24" t="s">
        <v>39</v>
      </c>
      <c r="F27" s="25" t="s">
        <v>21</v>
      </c>
      <c r="G27" s="25">
        <v>3012</v>
      </c>
      <c r="H27" s="25">
        <f>G27*2</f>
        <v>6024</v>
      </c>
      <c r="I27" s="26">
        <v>1</v>
      </c>
      <c r="J27" s="25">
        <f>I27*H27</f>
        <v>6024</v>
      </c>
      <c r="K27" s="26"/>
      <c r="L27" s="25"/>
      <c r="M27" s="26"/>
      <c r="N27" s="25"/>
      <c r="O27" s="26">
        <f t="shared" ref="O27:P27" si="11">I27+K27-M27</f>
        <v>1</v>
      </c>
      <c r="P27" s="25">
        <f t="shared" si="11"/>
        <v>6024</v>
      </c>
    </row>
    <row r="28" spans="1:16" s="22" customFormat="1" x14ac:dyDescent="0.25">
      <c r="A28" s="17"/>
      <c r="B28" s="18" t="s">
        <v>24</v>
      </c>
      <c r="C28" s="19"/>
      <c r="D28" s="19"/>
      <c r="E28" s="19"/>
      <c r="F28" s="16"/>
      <c r="G28" s="16"/>
      <c r="H28" s="16"/>
      <c r="I28" s="21">
        <f>SUM(I27:I27)</f>
        <v>1</v>
      </c>
      <c r="J28" s="16">
        <f>SUM(J27:J27)</f>
        <v>6024</v>
      </c>
      <c r="K28" s="21">
        <f t="shared" ref="K28:P28" si="12">SUM(K27:K27)</f>
        <v>0</v>
      </c>
      <c r="L28" s="16">
        <f t="shared" si="12"/>
        <v>0</v>
      </c>
      <c r="M28" s="21">
        <f t="shared" si="12"/>
        <v>0</v>
      </c>
      <c r="N28" s="16">
        <f t="shared" si="12"/>
        <v>0</v>
      </c>
      <c r="O28" s="21">
        <f t="shared" si="12"/>
        <v>1</v>
      </c>
      <c r="P28" s="16">
        <f t="shared" si="12"/>
        <v>6024</v>
      </c>
    </row>
    <row r="29" spans="1:16" ht="15.75" x14ac:dyDescent="0.25">
      <c r="A29" s="3"/>
      <c r="B29" s="62" t="s">
        <v>40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/>
    </row>
    <row r="30" spans="1:16" x14ac:dyDescent="0.25">
      <c r="A30" s="3"/>
      <c r="B30" s="34" t="s">
        <v>41</v>
      </c>
      <c r="C30" s="24">
        <v>10603092</v>
      </c>
      <c r="D30" s="24">
        <v>4</v>
      </c>
      <c r="E30" s="24" t="s">
        <v>42</v>
      </c>
      <c r="F30" s="25" t="s">
        <v>21</v>
      </c>
      <c r="G30" s="25">
        <v>2567</v>
      </c>
      <c r="H30" s="25">
        <f>G30*2</f>
        <v>5134</v>
      </c>
      <c r="I30" s="26">
        <v>1</v>
      </c>
      <c r="J30" s="25">
        <f>I30*H30</f>
        <v>5134</v>
      </c>
      <c r="K30" s="26"/>
      <c r="L30" s="25"/>
      <c r="M30" s="26"/>
      <c r="N30" s="25"/>
      <c r="O30" s="26">
        <f>I30+K30-M30</f>
        <v>1</v>
      </c>
      <c r="P30" s="25">
        <f>J30+L30-N30</f>
        <v>5134</v>
      </c>
    </row>
    <row r="31" spans="1:16" s="22" customFormat="1" x14ac:dyDescent="0.25">
      <c r="A31" s="17"/>
      <c r="B31" s="35" t="s">
        <v>24</v>
      </c>
      <c r="C31" s="36"/>
      <c r="D31" s="36"/>
      <c r="E31" s="36"/>
      <c r="F31" s="37"/>
      <c r="G31" s="16"/>
      <c r="H31" s="16"/>
      <c r="I31" s="21">
        <v>1</v>
      </c>
      <c r="J31" s="16">
        <f>SUM(J30)</f>
        <v>5134</v>
      </c>
      <c r="K31" s="21">
        <f t="shared" ref="K31:P31" si="13">SUM(K30)</f>
        <v>0</v>
      </c>
      <c r="L31" s="16">
        <f t="shared" si="13"/>
        <v>0</v>
      </c>
      <c r="M31" s="21">
        <f t="shared" si="13"/>
        <v>0</v>
      </c>
      <c r="N31" s="16">
        <f t="shared" si="13"/>
        <v>0</v>
      </c>
      <c r="O31" s="21">
        <f t="shared" si="13"/>
        <v>1</v>
      </c>
      <c r="P31" s="16">
        <f t="shared" si="13"/>
        <v>5134</v>
      </c>
    </row>
    <row r="32" spans="1:16" x14ac:dyDescent="0.25">
      <c r="A32" s="3"/>
      <c r="B32" s="38" t="s">
        <v>43</v>
      </c>
      <c r="C32" s="39"/>
      <c r="D32" s="39"/>
      <c r="E32" s="39"/>
      <c r="F32" s="40"/>
      <c r="G32" s="25"/>
      <c r="H32" s="25"/>
      <c r="I32" s="55">
        <f>I31+I28+I25+I22+I12</f>
        <v>13</v>
      </c>
      <c r="J32" s="55">
        <f t="shared" ref="J32:P32" si="14">J31+J28+J25+J22+J12</f>
        <v>99024</v>
      </c>
      <c r="K32" s="55">
        <f t="shared" si="14"/>
        <v>0</v>
      </c>
      <c r="L32" s="55">
        <f t="shared" si="14"/>
        <v>0</v>
      </c>
      <c r="M32" s="55">
        <f t="shared" si="14"/>
        <v>0</v>
      </c>
      <c r="N32" s="55">
        <f t="shared" si="14"/>
        <v>0</v>
      </c>
      <c r="O32" s="55">
        <f t="shared" si="14"/>
        <v>13</v>
      </c>
      <c r="P32" s="55">
        <f t="shared" si="14"/>
        <v>99024</v>
      </c>
    </row>
    <row r="34" spans="11:16" x14ac:dyDescent="0.25">
      <c r="K34" s="41" t="s">
        <v>44</v>
      </c>
      <c r="M34" s="43" t="s">
        <v>44</v>
      </c>
      <c r="N34" s="44"/>
      <c r="O34" s="45"/>
      <c r="P34" s="46"/>
    </row>
    <row r="35" spans="11:16" x14ac:dyDescent="0.25">
      <c r="M35" s="47"/>
      <c r="N35" s="44"/>
      <c r="O35" s="45"/>
      <c r="P35" s="46"/>
    </row>
    <row r="36" spans="11:16" x14ac:dyDescent="0.25">
      <c r="M36" s="47"/>
      <c r="N36" s="44"/>
      <c r="O36" s="45"/>
      <c r="P36" s="46"/>
    </row>
    <row r="37" spans="11:16" x14ac:dyDescent="0.25">
      <c r="M37" s="47"/>
      <c r="N37" s="44"/>
      <c r="O37" s="45"/>
      <c r="P37" s="46"/>
    </row>
    <row r="38" spans="11:16" x14ac:dyDescent="0.25">
      <c r="M38" s="47"/>
      <c r="N38" s="44"/>
      <c r="O38" s="45"/>
      <c r="P38" s="46"/>
    </row>
    <row r="39" spans="11:16" x14ac:dyDescent="0.25">
      <c r="M39" s="47"/>
      <c r="N39" s="44"/>
      <c r="O39" s="45"/>
      <c r="P39" s="46"/>
    </row>
  </sheetData>
  <mergeCells count="20">
    <mergeCell ref="B1:P1"/>
    <mergeCell ref="B2:P2"/>
    <mergeCell ref="B3:P3"/>
    <mergeCell ref="B4:P4"/>
    <mergeCell ref="B6:B8"/>
    <mergeCell ref="C6:C8"/>
    <mergeCell ref="D6:E6"/>
    <mergeCell ref="F6:F8"/>
    <mergeCell ref="G6:G8"/>
    <mergeCell ref="H6:H8"/>
    <mergeCell ref="B13:P13"/>
    <mergeCell ref="B23:P23"/>
    <mergeCell ref="B26:P26"/>
    <mergeCell ref="B29:P29"/>
    <mergeCell ref="I6:J7"/>
    <mergeCell ref="K6:N6"/>
    <mergeCell ref="O6:P7"/>
    <mergeCell ref="K7:L7"/>
    <mergeCell ref="M7:N7"/>
    <mergeCell ref="B9:P9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zoomScaleNormal="100" workbookViewId="0">
      <pane xSplit="8" ySplit="7" topLeftCell="I8" activePane="bottomRight" state="frozen"/>
      <selection pane="topRight" activeCell="D1" sqref="D1"/>
      <selection pane="bottomLeft" activeCell="A7" sqref="A7"/>
      <selection pane="bottomRight" activeCell="S27" sqref="S27"/>
    </sheetView>
  </sheetViews>
  <sheetFormatPr defaultRowHeight="15" x14ac:dyDescent="0.25"/>
  <cols>
    <col min="1" max="1" width="2.42578125" style="1" customWidth="1"/>
    <col min="2" max="2" width="44" style="1" customWidth="1"/>
    <col min="3" max="3" width="20.42578125" style="48" customWidth="1"/>
    <col min="4" max="4" width="7" style="48" customWidth="1"/>
    <col min="5" max="5" width="31.140625" style="48" bestFit="1" customWidth="1"/>
    <col min="6" max="6" width="9" style="49" customWidth="1"/>
    <col min="7" max="7" width="11.140625" style="42" bestFit="1" customWidth="1"/>
    <col min="8" max="8" width="11.42578125" style="42" bestFit="1" customWidth="1"/>
    <col min="9" max="9" width="12.28515625" style="50" customWidth="1"/>
    <col min="10" max="10" width="12.28515625" style="42" customWidth="1"/>
    <col min="11" max="11" width="12.28515625" style="41" customWidth="1"/>
    <col min="12" max="12" width="12.28515625" style="42" customWidth="1"/>
    <col min="13" max="13" width="12.28515625" style="50" customWidth="1"/>
    <col min="14" max="14" width="12.28515625" style="42" customWidth="1"/>
    <col min="15" max="15" width="12.28515625" style="51" customWidth="1"/>
    <col min="16" max="16" width="12.28515625" style="49" customWidth="1"/>
    <col min="17" max="16384" width="9.140625" style="1"/>
  </cols>
  <sheetData>
    <row r="1" spans="1:16" x14ac:dyDescent="0.2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x14ac:dyDescent="0.25">
      <c r="B3" s="66" t="s">
        <v>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B4" s="66" t="s">
        <v>49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6" spans="1:16" x14ac:dyDescent="0.25">
      <c r="B6" s="68" t="s">
        <v>3</v>
      </c>
      <c r="C6" s="68" t="s">
        <v>4</v>
      </c>
      <c r="D6" s="71" t="s">
        <v>5</v>
      </c>
      <c r="E6" s="72"/>
      <c r="F6" s="73" t="s">
        <v>6</v>
      </c>
      <c r="G6" s="73" t="s">
        <v>7</v>
      </c>
      <c r="H6" s="73" t="s">
        <v>8</v>
      </c>
      <c r="I6" s="65" t="s">
        <v>9</v>
      </c>
      <c r="J6" s="65"/>
      <c r="K6" s="65" t="s">
        <v>10</v>
      </c>
      <c r="L6" s="65"/>
      <c r="M6" s="65"/>
      <c r="N6" s="65"/>
      <c r="O6" s="65" t="s">
        <v>11</v>
      </c>
      <c r="P6" s="65"/>
    </row>
    <row r="7" spans="1:16" x14ac:dyDescent="0.25">
      <c r="B7" s="69"/>
      <c r="C7" s="69"/>
      <c r="D7" s="53" t="s">
        <v>12</v>
      </c>
      <c r="E7" s="53" t="s">
        <v>13</v>
      </c>
      <c r="F7" s="74"/>
      <c r="G7" s="74"/>
      <c r="H7" s="74"/>
      <c r="I7" s="65"/>
      <c r="J7" s="65"/>
      <c r="K7" s="65" t="s">
        <v>14</v>
      </c>
      <c r="L7" s="65"/>
      <c r="M7" s="65" t="s">
        <v>15</v>
      </c>
      <c r="N7" s="65"/>
      <c r="O7" s="65"/>
      <c r="P7" s="65"/>
    </row>
    <row r="8" spans="1:16" ht="14.25" customHeight="1" x14ac:dyDescent="0.25">
      <c r="A8" s="3"/>
      <c r="B8" s="70"/>
      <c r="C8" s="70"/>
      <c r="D8" s="54"/>
      <c r="E8" s="54"/>
      <c r="F8" s="75"/>
      <c r="G8" s="75"/>
      <c r="H8" s="75"/>
      <c r="I8" s="5" t="s">
        <v>16</v>
      </c>
      <c r="J8" s="52" t="s">
        <v>17</v>
      </c>
      <c r="K8" s="7" t="s">
        <v>16</v>
      </c>
      <c r="L8" s="52" t="s">
        <v>17</v>
      </c>
      <c r="M8" s="5" t="s">
        <v>16</v>
      </c>
      <c r="N8" s="52" t="s">
        <v>17</v>
      </c>
      <c r="O8" s="8" t="s">
        <v>16</v>
      </c>
      <c r="P8" s="9" t="s">
        <v>17</v>
      </c>
    </row>
    <row r="9" spans="1:16" ht="15.75" x14ac:dyDescent="0.25">
      <c r="A9" s="3"/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4"/>
    </row>
    <row r="10" spans="1:16" x14ac:dyDescent="0.25">
      <c r="A10" s="3"/>
      <c r="B10" s="10" t="s">
        <v>19</v>
      </c>
      <c r="C10" s="11">
        <v>10603085</v>
      </c>
      <c r="D10" s="11">
        <v>3</v>
      </c>
      <c r="E10" s="11" t="s">
        <v>20</v>
      </c>
      <c r="F10" s="12" t="s">
        <v>21</v>
      </c>
      <c r="G10" s="12">
        <v>4300</v>
      </c>
      <c r="H10" s="12">
        <f>G10*2</f>
        <v>8600</v>
      </c>
      <c r="I10" s="13">
        <v>1</v>
      </c>
      <c r="J10" s="14">
        <f>H10*I10</f>
        <v>8600</v>
      </c>
      <c r="K10" s="15"/>
      <c r="L10" s="16"/>
      <c r="M10" s="15"/>
      <c r="N10" s="16"/>
      <c r="O10" s="13">
        <f>I10+K10-M10</f>
        <v>1</v>
      </c>
      <c r="P10" s="14">
        <f>J10+L10-N10</f>
        <v>8600</v>
      </c>
    </row>
    <row r="11" spans="1:16" x14ac:dyDescent="0.25">
      <c r="A11" s="3"/>
      <c r="B11" s="10" t="s">
        <v>22</v>
      </c>
      <c r="C11" s="11">
        <v>10603095</v>
      </c>
      <c r="D11" s="11"/>
      <c r="E11" s="11" t="s">
        <v>23</v>
      </c>
      <c r="F11" s="12" t="s">
        <v>21</v>
      </c>
      <c r="G11" s="12">
        <v>2890</v>
      </c>
      <c r="H11" s="12">
        <f t="shared" ref="H11" si="0">G11*2</f>
        <v>5780</v>
      </c>
      <c r="I11" s="13">
        <v>1</v>
      </c>
      <c r="J11" s="14">
        <f>H11*I11</f>
        <v>5780</v>
      </c>
      <c r="K11" s="15"/>
      <c r="L11" s="16"/>
      <c r="M11" s="15"/>
      <c r="N11" s="16"/>
      <c r="O11" s="13">
        <f t="shared" ref="O11:P11" si="1">I11+K11-M11</f>
        <v>1</v>
      </c>
      <c r="P11" s="14">
        <f t="shared" si="1"/>
        <v>5780</v>
      </c>
    </row>
    <row r="12" spans="1:16" s="22" customFormat="1" x14ac:dyDescent="0.25">
      <c r="A12" s="17"/>
      <c r="B12" s="18" t="s">
        <v>24</v>
      </c>
      <c r="C12" s="19"/>
      <c r="D12" s="19"/>
      <c r="E12" s="19"/>
      <c r="F12" s="20"/>
      <c r="G12" s="20"/>
      <c r="H12" s="20"/>
      <c r="I12" s="21">
        <f>SUM(I10:I11)</f>
        <v>2</v>
      </c>
      <c r="J12" s="16">
        <f>SUM(J10:J11)</f>
        <v>14380</v>
      </c>
      <c r="K12" s="21">
        <f t="shared" ref="K12:P12" si="2">SUM(K10:K11)</f>
        <v>0</v>
      </c>
      <c r="L12" s="16">
        <f t="shared" si="2"/>
        <v>0</v>
      </c>
      <c r="M12" s="21">
        <f t="shared" si="2"/>
        <v>0</v>
      </c>
      <c r="N12" s="16">
        <f t="shared" si="2"/>
        <v>0</v>
      </c>
      <c r="O12" s="21">
        <f t="shared" si="2"/>
        <v>2</v>
      </c>
      <c r="P12" s="16">
        <f t="shared" si="2"/>
        <v>14380</v>
      </c>
    </row>
    <row r="13" spans="1:16" s="22" customFormat="1" ht="15.75" x14ac:dyDescent="0.25">
      <c r="A13" s="17"/>
      <c r="B13" s="62" t="s">
        <v>50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4"/>
    </row>
    <row r="14" spans="1:16" s="22" customFormat="1" x14ac:dyDescent="0.25">
      <c r="A14" s="17"/>
      <c r="B14" s="23" t="s">
        <v>26</v>
      </c>
      <c r="C14" s="24">
        <v>10602007</v>
      </c>
      <c r="D14" s="24"/>
      <c r="E14" s="24"/>
      <c r="F14" s="25" t="s">
        <v>21</v>
      </c>
      <c r="G14" s="14">
        <v>3000</v>
      </c>
      <c r="H14" s="14">
        <f t="shared" ref="H14:H19" si="3">G14*2</f>
        <v>6000</v>
      </c>
      <c r="I14" s="13"/>
      <c r="J14" s="14">
        <f>I14*H14</f>
        <v>0</v>
      </c>
      <c r="K14" s="13">
        <v>1</v>
      </c>
      <c r="L14" s="25">
        <f>K14*H14</f>
        <v>6000</v>
      </c>
      <c r="M14" s="26"/>
      <c r="N14" s="25"/>
      <c r="O14" s="26">
        <f t="shared" ref="O14:O21" si="4">I14+K14-M14</f>
        <v>1</v>
      </c>
      <c r="P14" s="25">
        <f t="shared" ref="P14:P21" si="5">J14+L14-N14</f>
        <v>6000</v>
      </c>
    </row>
    <row r="15" spans="1:16" s="22" customFormat="1" x14ac:dyDescent="0.25">
      <c r="A15" s="17"/>
      <c r="B15" s="23" t="s">
        <v>27</v>
      </c>
      <c r="C15" s="24">
        <v>10602009</v>
      </c>
      <c r="D15" s="11">
        <v>4</v>
      </c>
      <c r="E15" s="27" t="s">
        <v>28</v>
      </c>
      <c r="F15" s="14" t="s">
        <v>21</v>
      </c>
      <c r="G15" s="14">
        <v>1420</v>
      </c>
      <c r="H15" s="14">
        <f t="shared" si="3"/>
        <v>2840</v>
      </c>
      <c r="I15" s="13"/>
      <c r="J15" s="14">
        <f t="shared" ref="J15:J21" si="6">I15*H15</f>
        <v>0</v>
      </c>
      <c r="K15" s="13">
        <v>1</v>
      </c>
      <c r="L15" s="25">
        <f t="shared" ref="L15:L21" si="7">K15*H15</f>
        <v>2840</v>
      </c>
      <c r="M15" s="28"/>
      <c r="N15" s="29"/>
      <c r="O15" s="13">
        <f t="shared" si="4"/>
        <v>1</v>
      </c>
      <c r="P15" s="14">
        <f t="shared" si="5"/>
        <v>2840</v>
      </c>
    </row>
    <row r="16" spans="1:16" s="22" customFormat="1" x14ac:dyDescent="0.25">
      <c r="A16" s="17"/>
      <c r="B16" s="30" t="s">
        <v>29</v>
      </c>
      <c r="C16" s="31">
        <v>10603086</v>
      </c>
      <c r="D16" s="24"/>
      <c r="E16" s="24"/>
      <c r="F16" s="14" t="s">
        <v>21</v>
      </c>
      <c r="G16" s="14">
        <v>5800</v>
      </c>
      <c r="H16" s="14">
        <f t="shared" si="3"/>
        <v>11600</v>
      </c>
      <c r="I16" s="13"/>
      <c r="J16" s="14">
        <f t="shared" si="6"/>
        <v>0</v>
      </c>
      <c r="K16" s="13">
        <v>1</v>
      </c>
      <c r="L16" s="25">
        <f t="shared" si="7"/>
        <v>11600</v>
      </c>
      <c r="M16" s="26"/>
      <c r="N16" s="25"/>
      <c r="O16" s="26">
        <f t="shared" si="4"/>
        <v>1</v>
      </c>
      <c r="P16" s="25">
        <f t="shared" si="5"/>
        <v>11600</v>
      </c>
    </row>
    <row r="17" spans="1:16" s="22" customFormat="1" x14ac:dyDescent="0.25">
      <c r="A17" s="17"/>
      <c r="B17" s="23" t="s">
        <v>30</v>
      </c>
      <c r="C17" s="24">
        <v>10603087</v>
      </c>
      <c r="D17" s="24"/>
      <c r="E17" s="24"/>
      <c r="F17" s="25" t="s">
        <v>21</v>
      </c>
      <c r="G17" s="14">
        <v>6500</v>
      </c>
      <c r="H17" s="14">
        <f t="shared" si="3"/>
        <v>13000</v>
      </c>
      <c r="I17" s="13"/>
      <c r="J17" s="14">
        <f t="shared" si="6"/>
        <v>0</v>
      </c>
      <c r="K17" s="13">
        <v>1</v>
      </c>
      <c r="L17" s="25">
        <f t="shared" si="7"/>
        <v>13000</v>
      </c>
      <c r="M17" s="26"/>
      <c r="N17" s="25"/>
      <c r="O17" s="26">
        <f t="shared" si="4"/>
        <v>1</v>
      </c>
      <c r="P17" s="25">
        <f t="shared" si="5"/>
        <v>13000</v>
      </c>
    </row>
    <row r="18" spans="1:16" s="22" customFormat="1" x14ac:dyDescent="0.25">
      <c r="A18" s="17"/>
      <c r="B18" s="23" t="s">
        <v>31</v>
      </c>
      <c r="C18" s="24">
        <v>10603089</v>
      </c>
      <c r="D18" s="24">
        <v>3</v>
      </c>
      <c r="E18" s="24" t="s">
        <v>32</v>
      </c>
      <c r="F18" s="25" t="s">
        <v>21</v>
      </c>
      <c r="G18" s="14">
        <v>5000</v>
      </c>
      <c r="H18" s="14">
        <f t="shared" si="3"/>
        <v>10000</v>
      </c>
      <c r="I18" s="13"/>
      <c r="J18" s="14">
        <f t="shared" si="6"/>
        <v>0</v>
      </c>
      <c r="K18" s="13">
        <v>1</v>
      </c>
      <c r="L18" s="25">
        <f t="shared" si="7"/>
        <v>10000</v>
      </c>
      <c r="M18" s="26"/>
      <c r="N18" s="25"/>
      <c r="O18" s="26">
        <f t="shared" si="4"/>
        <v>1</v>
      </c>
      <c r="P18" s="25">
        <f t="shared" si="5"/>
        <v>10000</v>
      </c>
    </row>
    <row r="19" spans="1:16" s="22" customFormat="1" x14ac:dyDescent="0.25">
      <c r="A19" s="17"/>
      <c r="B19" s="23" t="s">
        <v>33</v>
      </c>
      <c r="C19" s="24">
        <v>10603090</v>
      </c>
      <c r="D19" s="24"/>
      <c r="E19" s="24"/>
      <c r="F19" s="14" t="s">
        <v>21</v>
      </c>
      <c r="G19" s="14">
        <v>4791</v>
      </c>
      <c r="H19" s="14">
        <f t="shared" si="3"/>
        <v>9582</v>
      </c>
      <c r="I19" s="13"/>
      <c r="J19" s="14">
        <f t="shared" si="6"/>
        <v>0</v>
      </c>
      <c r="K19" s="13">
        <v>1</v>
      </c>
      <c r="L19" s="25">
        <f t="shared" si="7"/>
        <v>9582</v>
      </c>
      <c r="M19" s="26"/>
      <c r="N19" s="25"/>
      <c r="O19" s="26">
        <f t="shared" si="4"/>
        <v>1</v>
      </c>
      <c r="P19" s="25">
        <f t="shared" si="5"/>
        <v>9582</v>
      </c>
    </row>
    <row r="20" spans="1:16" s="22" customFormat="1" x14ac:dyDescent="0.25">
      <c r="A20" s="17"/>
      <c r="B20" s="10" t="s">
        <v>34</v>
      </c>
      <c r="C20" s="11">
        <v>10603091</v>
      </c>
      <c r="D20" s="11"/>
      <c r="E20" s="27"/>
      <c r="F20" s="12" t="s">
        <v>21</v>
      </c>
      <c r="G20" s="14">
        <f>H20/2</f>
        <v>4332</v>
      </c>
      <c r="H20" s="14">
        <v>8664</v>
      </c>
      <c r="I20" s="13"/>
      <c r="J20" s="14">
        <f t="shared" si="6"/>
        <v>0</v>
      </c>
      <c r="K20" s="13">
        <v>1</v>
      </c>
      <c r="L20" s="25">
        <f t="shared" si="7"/>
        <v>8664</v>
      </c>
      <c r="M20" s="32"/>
      <c r="N20" s="25"/>
      <c r="O20" s="26">
        <f t="shared" si="4"/>
        <v>1</v>
      </c>
      <c r="P20" s="25">
        <f t="shared" si="5"/>
        <v>8664</v>
      </c>
    </row>
    <row r="21" spans="1:16" s="22" customFormat="1" x14ac:dyDescent="0.25">
      <c r="A21" s="17"/>
      <c r="B21" s="10" t="s">
        <v>35</v>
      </c>
      <c r="C21" s="11">
        <v>10603094</v>
      </c>
      <c r="D21" s="11">
        <v>4</v>
      </c>
      <c r="E21" s="27" t="s">
        <v>28</v>
      </c>
      <c r="F21" s="12" t="s">
        <v>21</v>
      </c>
      <c r="G21" s="12">
        <v>3500</v>
      </c>
      <c r="H21" s="12">
        <f t="shared" ref="H21" si="8">G21*2</f>
        <v>7000</v>
      </c>
      <c r="I21" s="13"/>
      <c r="J21" s="14">
        <f t="shared" si="6"/>
        <v>0</v>
      </c>
      <c r="K21" s="13">
        <v>1</v>
      </c>
      <c r="L21" s="25">
        <f t="shared" si="7"/>
        <v>7000</v>
      </c>
      <c r="M21" s="28"/>
      <c r="N21" s="29"/>
      <c r="O21" s="13">
        <f t="shared" si="4"/>
        <v>1</v>
      </c>
      <c r="P21" s="14">
        <f t="shared" si="5"/>
        <v>7000</v>
      </c>
    </row>
    <row r="22" spans="1:16" s="22" customFormat="1" x14ac:dyDescent="0.25">
      <c r="A22" s="17"/>
      <c r="B22" s="18" t="s">
        <v>24</v>
      </c>
      <c r="C22" s="19"/>
      <c r="D22" s="19"/>
      <c r="E22" s="19"/>
      <c r="F22" s="16"/>
      <c r="G22" s="16"/>
      <c r="H22" s="16"/>
      <c r="I22" s="21">
        <f>SUM(I14:I21)</f>
        <v>0</v>
      </c>
      <c r="J22" s="16">
        <f t="shared" ref="J22:P22" si="9">SUM(J14:J21)</f>
        <v>0</v>
      </c>
      <c r="K22" s="21">
        <f t="shared" si="9"/>
        <v>8</v>
      </c>
      <c r="L22" s="16">
        <f t="shared" si="9"/>
        <v>68686</v>
      </c>
      <c r="M22" s="21">
        <f t="shared" si="9"/>
        <v>0</v>
      </c>
      <c r="N22" s="16">
        <f t="shared" si="9"/>
        <v>0</v>
      </c>
      <c r="O22" s="21">
        <f t="shared" si="9"/>
        <v>8</v>
      </c>
      <c r="P22" s="16">
        <f t="shared" si="9"/>
        <v>68686</v>
      </c>
    </row>
    <row r="23" spans="1:16" s="22" customFormat="1" ht="15.75" x14ac:dyDescent="0.25">
      <c r="A23" s="17"/>
      <c r="B23" s="62" t="s">
        <v>45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s="22" customFormat="1" x14ac:dyDescent="0.25">
      <c r="A24" s="17"/>
      <c r="B24" s="23" t="s">
        <v>26</v>
      </c>
      <c r="C24" s="24">
        <v>10602007</v>
      </c>
      <c r="D24" s="24"/>
      <c r="E24" s="24"/>
      <c r="F24" s="25" t="s">
        <v>21</v>
      </c>
      <c r="G24" s="14">
        <v>3000</v>
      </c>
      <c r="H24" s="14">
        <f t="shared" ref="H24:H29" si="10">G24*2</f>
        <v>6000</v>
      </c>
      <c r="I24" s="13">
        <v>1</v>
      </c>
      <c r="J24" s="14">
        <f>I24*H24</f>
        <v>6000</v>
      </c>
      <c r="K24" s="13"/>
      <c r="L24" s="25">
        <f>K24*H24</f>
        <v>0</v>
      </c>
      <c r="M24" s="13">
        <v>1</v>
      </c>
      <c r="N24" s="25">
        <f>M24*H24</f>
        <v>6000</v>
      </c>
      <c r="O24" s="26">
        <f t="shared" ref="O24:P31" si="11">I24+K24-M24</f>
        <v>0</v>
      </c>
      <c r="P24" s="25">
        <f t="shared" si="11"/>
        <v>0</v>
      </c>
    </row>
    <row r="25" spans="1:16" s="22" customFormat="1" x14ac:dyDescent="0.25">
      <c r="A25" s="17"/>
      <c r="B25" s="23" t="s">
        <v>27</v>
      </c>
      <c r="C25" s="24">
        <v>10602009</v>
      </c>
      <c r="D25" s="11">
        <v>4</v>
      </c>
      <c r="E25" s="27" t="s">
        <v>28</v>
      </c>
      <c r="F25" s="14" t="s">
        <v>21</v>
      </c>
      <c r="G25" s="14">
        <v>1420</v>
      </c>
      <c r="H25" s="14">
        <f t="shared" si="10"/>
        <v>2840</v>
      </c>
      <c r="I25" s="13">
        <v>1</v>
      </c>
      <c r="J25" s="14">
        <f t="shared" ref="J25:J31" si="12">I25*H25</f>
        <v>2840</v>
      </c>
      <c r="K25" s="13"/>
      <c r="L25" s="25">
        <f t="shared" ref="L25:L31" si="13">K25*H25</f>
        <v>0</v>
      </c>
      <c r="M25" s="13">
        <v>1</v>
      </c>
      <c r="N25" s="25">
        <f t="shared" ref="N25:N31" si="14">M25*H25</f>
        <v>2840</v>
      </c>
      <c r="O25" s="13">
        <f t="shared" si="11"/>
        <v>0</v>
      </c>
      <c r="P25" s="14">
        <f t="shared" si="11"/>
        <v>0</v>
      </c>
    </row>
    <row r="26" spans="1:16" s="22" customFormat="1" x14ac:dyDescent="0.25">
      <c r="A26" s="17"/>
      <c r="B26" s="30" t="s">
        <v>29</v>
      </c>
      <c r="C26" s="31">
        <v>10603086</v>
      </c>
      <c r="D26" s="24"/>
      <c r="E26" s="24"/>
      <c r="F26" s="14" t="s">
        <v>21</v>
      </c>
      <c r="G26" s="14">
        <v>5800</v>
      </c>
      <c r="H26" s="14">
        <f t="shared" si="10"/>
        <v>11600</v>
      </c>
      <c r="I26" s="13">
        <v>1</v>
      </c>
      <c r="J26" s="14">
        <f t="shared" si="12"/>
        <v>11600</v>
      </c>
      <c r="K26" s="13"/>
      <c r="L26" s="25">
        <f t="shared" si="13"/>
        <v>0</v>
      </c>
      <c r="M26" s="13">
        <v>1</v>
      </c>
      <c r="N26" s="25">
        <f t="shared" si="14"/>
        <v>11600</v>
      </c>
      <c r="O26" s="26">
        <f t="shared" si="11"/>
        <v>0</v>
      </c>
      <c r="P26" s="25">
        <f t="shared" si="11"/>
        <v>0</v>
      </c>
    </row>
    <row r="27" spans="1:16" s="22" customFormat="1" x14ac:dyDescent="0.25">
      <c r="A27" s="17"/>
      <c r="B27" s="23" t="s">
        <v>30</v>
      </c>
      <c r="C27" s="24">
        <v>10603087</v>
      </c>
      <c r="D27" s="24"/>
      <c r="E27" s="24"/>
      <c r="F27" s="25" t="s">
        <v>21</v>
      </c>
      <c r="G27" s="14">
        <v>6500</v>
      </c>
      <c r="H27" s="14">
        <f t="shared" si="10"/>
        <v>13000</v>
      </c>
      <c r="I27" s="13">
        <v>1</v>
      </c>
      <c r="J27" s="14">
        <f t="shared" si="12"/>
        <v>13000</v>
      </c>
      <c r="K27" s="13"/>
      <c r="L27" s="25">
        <f t="shared" si="13"/>
        <v>0</v>
      </c>
      <c r="M27" s="13">
        <v>1</v>
      </c>
      <c r="N27" s="25">
        <f t="shared" si="14"/>
        <v>13000</v>
      </c>
      <c r="O27" s="26">
        <f t="shared" si="11"/>
        <v>0</v>
      </c>
      <c r="P27" s="25">
        <f t="shared" si="11"/>
        <v>0</v>
      </c>
    </row>
    <row r="28" spans="1:16" s="22" customFormat="1" x14ac:dyDescent="0.25">
      <c r="A28" s="17"/>
      <c r="B28" s="23" t="s">
        <v>31</v>
      </c>
      <c r="C28" s="24">
        <v>10603089</v>
      </c>
      <c r="D28" s="24">
        <v>3</v>
      </c>
      <c r="E28" s="24" t="s">
        <v>32</v>
      </c>
      <c r="F28" s="25" t="s">
        <v>21</v>
      </c>
      <c r="G28" s="14">
        <v>5000</v>
      </c>
      <c r="H28" s="14">
        <f t="shared" si="10"/>
        <v>10000</v>
      </c>
      <c r="I28" s="13">
        <v>1</v>
      </c>
      <c r="J28" s="14">
        <f t="shared" si="12"/>
        <v>10000</v>
      </c>
      <c r="K28" s="13"/>
      <c r="L28" s="25">
        <f t="shared" si="13"/>
        <v>0</v>
      </c>
      <c r="M28" s="13">
        <v>1</v>
      </c>
      <c r="N28" s="25">
        <f t="shared" si="14"/>
        <v>10000</v>
      </c>
      <c r="O28" s="26">
        <f t="shared" si="11"/>
        <v>0</v>
      </c>
      <c r="P28" s="25">
        <f t="shared" si="11"/>
        <v>0</v>
      </c>
    </row>
    <row r="29" spans="1:16" s="22" customFormat="1" x14ac:dyDescent="0.25">
      <c r="A29" s="17"/>
      <c r="B29" s="23" t="s">
        <v>33</v>
      </c>
      <c r="C29" s="24">
        <v>10603090</v>
      </c>
      <c r="D29" s="24"/>
      <c r="E29" s="24"/>
      <c r="F29" s="14" t="s">
        <v>21</v>
      </c>
      <c r="G29" s="14">
        <v>4791</v>
      </c>
      <c r="H29" s="14">
        <f t="shared" si="10"/>
        <v>9582</v>
      </c>
      <c r="I29" s="13">
        <v>1</v>
      </c>
      <c r="J29" s="14">
        <f t="shared" si="12"/>
        <v>9582</v>
      </c>
      <c r="K29" s="13"/>
      <c r="L29" s="25">
        <f t="shared" si="13"/>
        <v>0</v>
      </c>
      <c r="M29" s="13">
        <v>1</v>
      </c>
      <c r="N29" s="25">
        <f t="shared" si="14"/>
        <v>9582</v>
      </c>
      <c r="O29" s="26">
        <f t="shared" si="11"/>
        <v>0</v>
      </c>
      <c r="P29" s="25">
        <f t="shared" si="11"/>
        <v>0</v>
      </c>
    </row>
    <row r="30" spans="1:16" s="22" customFormat="1" x14ac:dyDescent="0.25">
      <c r="A30" s="17"/>
      <c r="B30" s="10" t="s">
        <v>34</v>
      </c>
      <c r="C30" s="11">
        <v>10603091</v>
      </c>
      <c r="D30" s="11"/>
      <c r="E30" s="27"/>
      <c r="F30" s="12" t="s">
        <v>21</v>
      </c>
      <c r="G30" s="14">
        <f>H30/2</f>
        <v>4332</v>
      </c>
      <c r="H30" s="14">
        <v>8664</v>
      </c>
      <c r="I30" s="13">
        <v>1</v>
      </c>
      <c r="J30" s="14">
        <f t="shared" si="12"/>
        <v>8664</v>
      </c>
      <c r="K30" s="13"/>
      <c r="L30" s="25">
        <f t="shared" si="13"/>
        <v>0</v>
      </c>
      <c r="M30" s="13">
        <v>1</v>
      </c>
      <c r="N30" s="25">
        <f t="shared" si="14"/>
        <v>8664</v>
      </c>
      <c r="O30" s="26">
        <f t="shared" si="11"/>
        <v>0</v>
      </c>
      <c r="P30" s="25">
        <f t="shared" si="11"/>
        <v>0</v>
      </c>
    </row>
    <row r="31" spans="1:16" s="22" customFormat="1" x14ac:dyDescent="0.25">
      <c r="A31" s="17"/>
      <c r="B31" s="10" t="s">
        <v>35</v>
      </c>
      <c r="C31" s="11">
        <v>10603094</v>
      </c>
      <c r="D31" s="11">
        <v>4</v>
      </c>
      <c r="E31" s="27" t="s">
        <v>28</v>
      </c>
      <c r="F31" s="12" t="s">
        <v>21</v>
      </c>
      <c r="G31" s="12">
        <v>3500</v>
      </c>
      <c r="H31" s="12">
        <f t="shared" ref="H31" si="15">G31*2</f>
        <v>7000</v>
      </c>
      <c r="I31" s="13">
        <v>1</v>
      </c>
      <c r="J31" s="14">
        <f t="shared" si="12"/>
        <v>7000</v>
      </c>
      <c r="K31" s="13"/>
      <c r="L31" s="25">
        <f t="shared" si="13"/>
        <v>0</v>
      </c>
      <c r="M31" s="13">
        <v>1</v>
      </c>
      <c r="N31" s="25">
        <f t="shared" si="14"/>
        <v>7000</v>
      </c>
      <c r="O31" s="13">
        <f t="shared" si="11"/>
        <v>0</v>
      </c>
      <c r="P31" s="14">
        <f t="shared" si="11"/>
        <v>0</v>
      </c>
    </row>
    <row r="32" spans="1:16" s="22" customFormat="1" x14ac:dyDescent="0.25">
      <c r="A32" s="17"/>
      <c r="B32" s="18" t="s">
        <v>24</v>
      </c>
      <c r="C32" s="19"/>
      <c r="D32" s="19"/>
      <c r="E32" s="19"/>
      <c r="F32" s="16"/>
      <c r="G32" s="16"/>
      <c r="H32" s="16"/>
      <c r="I32" s="21">
        <f>SUM(I24:I31)</f>
        <v>8</v>
      </c>
      <c r="J32" s="16">
        <f t="shared" ref="J32:P32" si="16">SUM(J24:J31)</f>
        <v>68686</v>
      </c>
      <c r="K32" s="21">
        <f t="shared" si="16"/>
        <v>0</v>
      </c>
      <c r="L32" s="16">
        <f t="shared" si="16"/>
        <v>0</v>
      </c>
      <c r="M32" s="21">
        <f t="shared" si="16"/>
        <v>8</v>
      </c>
      <c r="N32" s="16">
        <f t="shared" si="16"/>
        <v>68686</v>
      </c>
      <c r="O32" s="21">
        <f t="shared" si="16"/>
        <v>0</v>
      </c>
      <c r="P32" s="16">
        <f t="shared" si="16"/>
        <v>0</v>
      </c>
    </row>
    <row r="33" spans="1:16" ht="15.75" x14ac:dyDescent="0.25">
      <c r="A33" s="3"/>
      <c r="B33" s="62" t="s">
        <v>36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/>
    </row>
    <row r="34" spans="1:16" x14ac:dyDescent="0.25">
      <c r="A34" s="3"/>
      <c r="B34" s="34" t="s">
        <v>37</v>
      </c>
      <c r="C34" s="24">
        <v>10602010</v>
      </c>
      <c r="D34" s="24"/>
      <c r="E34" s="24"/>
      <c r="F34" s="25" t="s">
        <v>21</v>
      </c>
      <c r="G34" s="25">
        <v>2400</v>
      </c>
      <c r="H34" s="25">
        <f>G34*2</f>
        <v>4800</v>
      </c>
      <c r="I34" s="26">
        <v>1</v>
      </c>
      <c r="J34" s="25">
        <f>I34*H34</f>
        <v>4800</v>
      </c>
      <c r="K34" s="26"/>
      <c r="L34" s="25"/>
      <c r="M34" s="26"/>
      <c r="N34" s="25"/>
      <c r="O34" s="26">
        <f t="shared" ref="O34:P34" si="17">I34+K34-M34</f>
        <v>1</v>
      </c>
      <c r="P34" s="25">
        <f t="shared" si="17"/>
        <v>4800</v>
      </c>
    </row>
    <row r="35" spans="1:16" s="22" customFormat="1" x14ac:dyDescent="0.25">
      <c r="A35" s="17"/>
      <c r="B35" s="18" t="s">
        <v>24</v>
      </c>
      <c r="C35" s="19"/>
      <c r="D35" s="19"/>
      <c r="E35" s="19"/>
      <c r="F35" s="16"/>
      <c r="G35" s="16"/>
      <c r="H35" s="16"/>
      <c r="I35" s="21">
        <f>SUM(I34:I34)</f>
        <v>1</v>
      </c>
      <c r="J35" s="16">
        <f>SUM(J34:J34)</f>
        <v>4800</v>
      </c>
      <c r="K35" s="21">
        <f t="shared" ref="K35:P35" si="18">SUM(K34:K34)</f>
        <v>0</v>
      </c>
      <c r="L35" s="16">
        <f t="shared" si="18"/>
        <v>0</v>
      </c>
      <c r="M35" s="21">
        <f t="shared" si="18"/>
        <v>0</v>
      </c>
      <c r="N35" s="16">
        <f t="shared" si="18"/>
        <v>0</v>
      </c>
      <c r="O35" s="21">
        <f t="shared" si="18"/>
        <v>1</v>
      </c>
      <c r="P35" s="16">
        <f t="shared" si="18"/>
        <v>4800</v>
      </c>
    </row>
    <row r="36" spans="1:16" ht="15.75" x14ac:dyDescent="0.25">
      <c r="A36" s="3"/>
      <c r="B36" s="62" t="s">
        <v>38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/>
    </row>
    <row r="37" spans="1:16" x14ac:dyDescent="0.25">
      <c r="A37" s="3"/>
      <c r="B37" s="34" t="s">
        <v>31</v>
      </c>
      <c r="C37" s="24">
        <v>10603093</v>
      </c>
      <c r="D37" s="24">
        <v>3</v>
      </c>
      <c r="E37" s="24" t="s">
        <v>39</v>
      </c>
      <c r="F37" s="25" t="s">
        <v>21</v>
      </c>
      <c r="G37" s="25">
        <v>3012</v>
      </c>
      <c r="H37" s="25">
        <f>G37*2</f>
        <v>6024</v>
      </c>
      <c r="I37" s="26">
        <v>1</v>
      </c>
      <c r="J37" s="25">
        <f>I37*H37</f>
        <v>6024</v>
      </c>
      <c r="K37" s="26"/>
      <c r="L37" s="25"/>
      <c r="M37" s="26"/>
      <c r="N37" s="25"/>
      <c r="O37" s="26">
        <f t="shared" ref="O37:P37" si="19">I37+K37-M37</f>
        <v>1</v>
      </c>
      <c r="P37" s="25">
        <f t="shared" si="19"/>
        <v>6024</v>
      </c>
    </row>
    <row r="38" spans="1:16" s="22" customFormat="1" x14ac:dyDescent="0.25">
      <c r="A38" s="17"/>
      <c r="B38" s="18" t="s">
        <v>24</v>
      </c>
      <c r="C38" s="19"/>
      <c r="D38" s="19"/>
      <c r="E38" s="19"/>
      <c r="F38" s="16"/>
      <c r="G38" s="16"/>
      <c r="H38" s="16"/>
      <c r="I38" s="21">
        <f>SUM(I37:I37)</f>
        <v>1</v>
      </c>
      <c r="J38" s="16">
        <f>SUM(J37:J37)</f>
        <v>6024</v>
      </c>
      <c r="K38" s="21">
        <f t="shared" ref="K38:P38" si="20">SUM(K37:K37)</f>
        <v>0</v>
      </c>
      <c r="L38" s="16">
        <f t="shared" si="20"/>
        <v>0</v>
      </c>
      <c r="M38" s="21">
        <f t="shared" si="20"/>
        <v>0</v>
      </c>
      <c r="N38" s="16">
        <f t="shared" si="20"/>
        <v>0</v>
      </c>
      <c r="O38" s="21">
        <f t="shared" si="20"/>
        <v>1</v>
      </c>
      <c r="P38" s="16">
        <f t="shared" si="20"/>
        <v>6024</v>
      </c>
    </row>
    <row r="39" spans="1:16" ht="15.75" x14ac:dyDescent="0.25">
      <c r="A39" s="3"/>
      <c r="B39" s="62" t="s">
        <v>40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4"/>
    </row>
    <row r="40" spans="1:16" x14ac:dyDescent="0.25">
      <c r="A40" s="3"/>
      <c r="B40" s="34" t="s">
        <v>41</v>
      </c>
      <c r="C40" s="24">
        <v>10603092</v>
      </c>
      <c r="D40" s="24">
        <v>4</v>
      </c>
      <c r="E40" s="24" t="s">
        <v>42</v>
      </c>
      <c r="F40" s="25" t="s">
        <v>21</v>
      </c>
      <c r="G40" s="25">
        <v>2567</v>
      </c>
      <c r="H40" s="25">
        <f>G40*2</f>
        <v>5134</v>
      </c>
      <c r="I40" s="26">
        <v>1</v>
      </c>
      <c r="J40" s="25">
        <f>I40*H40</f>
        <v>5134</v>
      </c>
      <c r="K40" s="26"/>
      <c r="L40" s="25"/>
      <c r="M40" s="26"/>
      <c r="N40" s="25"/>
      <c r="O40" s="26">
        <f>I40+K40-M40</f>
        <v>1</v>
      </c>
      <c r="P40" s="25">
        <f>J40+L40-N40</f>
        <v>5134</v>
      </c>
    </row>
    <row r="41" spans="1:16" s="22" customFormat="1" x14ac:dyDescent="0.25">
      <c r="A41" s="17"/>
      <c r="B41" s="35" t="s">
        <v>24</v>
      </c>
      <c r="C41" s="36"/>
      <c r="D41" s="36"/>
      <c r="E41" s="36"/>
      <c r="F41" s="37"/>
      <c r="G41" s="16"/>
      <c r="H41" s="16"/>
      <c r="I41" s="21">
        <v>1</v>
      </c>
      <c r="J41" s="16">
        <f>SUM(J40)</f>
        <v>5134</v>
      </c>
      <c r="K41" s="21">
        <f t="shared" ref="K41:P41" si="21">SUM(K40)</f>
        <v>0</v>
      </c>
      <c r="L41" s="16">
        <f t="shared" si="21"/>
        <v>0</v>
      </c>
      <c r="M41" s="21">
        <f t="shared" si="21"/>
        <v>0</v>
      </c>
      <c r="N41" s="16">
        <f t="shared" si="21"/>
        <v>0</v>
      </c>
      <c r="O41" s="21">
        <f t="shared" si="21"/>
        <v>1</v>
      </c>
      <c r="P41" s="16">
        <f t="shared" si="21"/>
        <v>5134</v>
      </c>
    </row>
    <row r="42" spans="1:16" x14ac:dyDescent="0.25">
      <c r="A42" s="3"/>
      <c r="B42" s="38" t="s">
        <v>43</v>
      </c>
      <c r="C42" s="39"/>
      <c r="D42" s="39"/>
      <c r="E42" s="39"/>
      <c r="F42" s="40"/>
      <c r="G42" s="25"/>
      <c r="H42" s="25"/>
      <c r="I42" s="55">
        <f>I41+I38+I35+I32+I12+I22</f>
        <v>13</v>
      </c>
      <c r="J42" s="55">
        <f t="shared" ref="J42:P42" si="22">J41+J38+J35+J32+J12+J22</f>
        <v>99024</v>
      </c>
      <c r="K42" s="55">
        <f t="shared" si="22"/>
        <v>8</v>
      </c>
      <c r="L42" s="55">
        <f t="shared" si="22"/>
        <v>68686</v>
      </c>
      <c r="M42" s="55">
        <f t="shared" si="22"/>
        <v>8</v>
      </c>
      <c r="N42" s="55">
        <f t="shared" si="22"/>
        <v>68686</v>
      </c>
      <c r="O42" s="55">
        <f t="shared" si="22"/>
        <v>13</v>
      </c>
      <c r="P42" s="55">
        <f t="shared" si="22"/>
        <v>99024</v>
      </c>
    </row>
    <row r="44" spans="1:16" x14ac:dyDescent="0.25">
      <c r="K44" s="41" t="s">
        <v>44</v>
      </c>
      <c r="M44" s="43" t="s">
        <v>44</v>
      </c>
      <c r="N44" s="44"/>
      <c r="O44" s="45"/>
      <c r="P44" s="46"/>
    </row>
    <row r="45" spans="1:16" x14ac:dyDescent="0.25">
      <c r="M45" s="47"/>
      <c r="N45" s="44"/>
      <c r="O45" s="45"/>
      <c r="P45" s="46"/>
    </row>
    <row r="46" spans="1:16" x14ac:dyDescent="0.25">
      <c r="M46" s="47"/>
      <c r="N46" s="44"/>
      <c r="O46" s="45"/>
      <c r="P46" s="46"/>
    </row>
    <row r="47" spans="1:16" x14ac:dyDescent="0.25">
      <c r="M47" s="47"/>
      <c r="N47" s="44"/>
      <c r="O47" s="45"/>
      <c r="P47" s="46"/>
    </row>
    <row r="48" spans="1:16" x14ac:dyDescent="0.25">
      <c r="M48" s="47"/>
      <c r="N48" s="44"/>
      <c r="O48" s="45"/>
      <c r="P48" s="46"/>
    </row>
    <row r="49" spans="13:16" x14ac:dyDescent="0.25">
      <c r="M49" s="47"/>
      <c r="N49" s="44"/>
      <c r="O49" s="45"/>
      <c r="P49" s="46"/>
    </row>
  </sheetData>
  <mergeCells count="21">
    <mergeCell ref="B1:P1"/>
    <mergeCell ref="B2:P2"/>
    <mergeCell ref="B3:P3"/>
    <mergeCell ref="B4:P4"/>
    <mergeCell ref="B6:B8"/>
    <mergeCell ref="C6:C8"/>
    <mergeCell ref="D6:E6"/>
    <mergeCell ref="F6:F8"/>
    <mergeCell ref="G6:G8"/>
    <mergeCell ref="H6:H8"/>
    <mergeCell ref="B23:P23"/>
    <mergeCell ref="B33:P33"/>
    <mergeCell ref="B36:P36"/>
    <mergeCell ref="B39:P39"/>
    <mergeCell ref="I6:J7"/>
    <mergeCell ref="K6:N6"/>
    <mergeCell ref="O6:P7"/>
    <mergeCell ref="K7:L7"/>
    <mergeCell ref="M7:N7"/>
    <mergeCell ref="B9:P9"/>
    <mergeCell ref="B13:P13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pane xSplit="8" ySplit="7" topLeftCell="I8" activePane="bottomRight" state="frozen"/>
      <selection pane="topRight" activeCell="D1" sqref="D1"/>
      <selection pane="bottomLeft" activeCell="A7" sqref="A7"/>
      <selection pane="bottomRight" activeCell="L37" sqref="L37"/>
    </sheetView>
  </sheetViews>
  <sheetFormatPr defaultRowHeight="15" x14ac:dyDescent="0.25"/>
  <cols>
    <col min="1" max="1" width="2.42578125" style="1" customWidth="1"/>
    <col min="2" max="2" width="44" style="1" customWidth="1"/>
    <col min="3" max="3" width="20.42578125" style="48" customWidth="1"/>
    <col min="4" max="4" width="7" style="48" customWidth="1"/>
    <col min="5" max="5" width="31.140625" style="48" bestFit="1" customWidth="1"/>
    <col min="6" max="6" width="9" style="49" customWidth="1"/>
    <col min="7" max="7" width="11.140625" style="42" bestFit="1" customWidth="1"/>
    <col min="8" max="8" width="11.42578125" style="42" bestFit="1" customWidth="1"/>
    <col min="9" max="9" width="12.28515625" style="50" customWidth="1"/>
    <col min="10" max="10" width="12.28515625" style="42" customWidth="1"/>
    <col min="11" max="11" width="12.28515625" style="41" customWidth="1"/>
    <col min="12" max="12" width="12.28515625" style="42" customWidth="1"/>
    <col min="13" max="13" width="12.28515625" style="50" customWidth="1"/>
    <col min="14" max="14" width="12.28515625" style="42" customWidth="1"/>
    <col min="15" max="15" width="12.28515625" style="51" customWidth="1"/>
    <col min="16" max="16" width="12.28515625" style="49" customWidth="1"/>
    <col min="17" max="16384" width="9.140625" style="1"/>
  </cols>
  <sheetData>
    <row r="1" spans="1:16" x14ac:dyDescent="0.2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x14ac:dyDescent="0.25">
      <c r="B3" s="66" t="s">
        <v>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B4" s="66" t="s">
        <v>51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6" spans="1:16" x14ac:dyDescent="0.25">
      <c r="B6" s="68" t="s">
        <v>3</v>
      </c>
      <c r="C6" s="68" t="s">
        <v>4</v>
      </c>
      <c r="D6" s="71" t="s">
        <v>5</v>
      </c>
      <c r="E6" s="72"/>
      <c r="F6" s="73" t="s">
        <v>6</v>
      </c>
      <c r="G6" s="73" t="s">
        <v>7</v>
      </c>
      <c r="H6" s="73" t="s">
        <v>8</v>
      </c>
      <c r="I6" s="65" t="s">
        <v>9</v>
      </c>
      <c r="J6" s="65"/>
      <c r="K6" s="65" t="s">
        <v>10</v>
      </c>
      <c r="L6" s="65"/>
      <c r="M6" s="65"/>
      <c r="N6" s="65"/>
      <c r="O6" s="65" t="s">
        <v>11</v>
      </c>
      <c r="P6" s="65"/>
    </row>
    <row r="7" spans="1:16" x14ac:dyDescent="0.25">
      <c r="B7" s="69"/>
      <c r="C7" s="69"/>
      <c r="D7" s="57" t="s">
        <v>12</v>
      </c>
      <c r="E7" s="57" t="s">
        <v>13</v>
      </c>
      <c r="F7" s="74"/>
      <c r="G7" s="74"/>
      <c r="H7" s="74"/>
      <c r="I7" s="65"/>
      <c r="J7" s="65"/>
      <c r="K7" s="65" t="s">
        <v>14</v>
      </c>
      <c r="L7" s="65"/>
      <c r="M7" s="65" t="s">
        <v>15</v>
      </c>
      <c r="N7" s="65"/>
      <c r="O7" s="65"/>
      <c r="P7" s="65"/>
    </row>
    <row r="8" spans="1:16" ht="14.25" customHeight="1" x14ac:dyDescent="0.25">
      <c r="A8" s="3"/>
      <c r="B8" s="70"/>
      <c r="C8" s="70"/>
      <c r="D8" s="58"/>
      <c r="E8" s="58"/>
      <c r="F8" s="75"/>
      <c r="G8" s="75"/>
      <c r="H8" s="75"/>
      <c r="I8" s="5" t="s">
        <v>16</v>
      </c>
      <c r="J8" s="56" t="s">
        <v>17</v>
      </c>
      <c r="K8" s="7" t="s">
        <v>16</v>
      </c>
      <c r="L8" s="56" t="s">
        <v>17</v>
      </c>
      <c r="M8" s="5" t="s">
        <v>16</v>
      </c>
      <c r="N8" s="56" t="s">
        <v>17</v>
      </c>
      <c r="O8" s="8" t="s">
        <v>16</v>
      </c>
      <c r="P8" s="9" t="s">
        <v>17</v>
      </c>
    </row>
    <row r="9" spans="1:16" ht="15.75" x14ac:dyDescent="0.25">
      <c r="A9" s="3"/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4"/>
    </row>
    <row r="10" spans="1:16" x14ac:dyDescent="0.25">
      <c r="A10" s="3"/>
      <c r="B10" s="10" t="s">
        <v>19</v>
      </c>
      <c r="C10" s="11">
        <v>10603085</v>
      </c>
      <c r="D10" s="11">
        <v>3</v>
      </c>
      <c r="E10" s="11" t="s">
        <v>20</v>
      </c>
      <c r="F10" s="12" t="s">
        <v>21</v>
      </c>
      <c r="G10" s="12">
        <v>4300</v>
      </c>
      <c r="H10" s="12">
        <f>G10*2</f>
        <v>8600</v>
      </c>
      <c r="I10" s="13">
        <v>1</v>
      </c>
      <c r="J10" s="14">
        <f>H10*I10</f>
        <v>8600</v>
      </c>
      <c r="K10" s="15"/>
      <c r="L10" s="16"/>
      <c r="M10" s="15"/>
      <c r="N10" s="16"/>
      <c r="O10" s="13">
        <f>I10+K10-M10</f>
        <v>1</v>
      </c>
      <c r="P10" s="14">
        <f>J10+L10-N10</f>
        <v>8600</v>
      </c>
    </row>
    <row r="11" spans="1:16" x14ac:dyDescent="0.25">
      <c r="A11" s="3"/>
      <c r="B11" s="10" t="s">
        <v>22</v>
      </c>
      <c r="C11" s="11">
        <v>10603095</v>
      </c>
      <c r="D11" s="11"/>
      <c r="E11" s="11" t="s">
        <v>23</v>
      </c>
      <c r="F11" s="12" t="s">
        <v>21</v>
      </c>
      <c r="G11" s="12">
        <v>2890</v>
      </c>
      <c r="H11" s="12">
        <f t="shared" ref="H11" si="0">G11*2</f>
        <v>5780</v>
      </c>
      <c r="I11" s="13">
        <v>1</v>
      </c>
      <c r="J11" s="14">
        <f>H11*I11</f>
        <v>5780</v>
      </c>
      <c r="K11" s="15"/>
      <c r="L11" s="16"/>
      <c r="M11" s="15"/>
      <c r="N11" s="16"/>
      <c r="O11" s="13">
        <f t="shared" ref="O11:P11" si="1">I11+K11-M11</f>
        <v>1</v>
      </c>
      <c r="P11" s="14">
        <f t="shared" si="1"/>
        <v>5780</v>
      </c>
    </row>
    <row r="12" spans="1:16" s="22" customFormat="1" x14ac:dyDescent="0.25">
      <c r="A12" s="17"/>
      <c r="B12" s="18" t="s">
        <v>24</v>
      </c>
      <c r="C12" s="19"/>
      <c r="D12" s="19"/>
      <c r="E12" s="19"/>
      <c r="F12" s="20"/>
      <c r="G12" s="20"/>
      <c r="H12" s="20"/>
      <c r="I12" s="21">
        <f>SUM(I10:I11)</f>
        <v>2</v>
      </c>
      <c r="J12" s="16">
        <f>SUM(J10:J11)</f>
        <v>14380</v>
      </c>
      <c r="K12" s="21">
        <f t="shared" ref="K12:P12" si="2">SUM(K10:K11)</f>
        <v>0</v>
      </c>
      <c r="L12" s="16">
        <f t="shared" si="2"/>
        <v>0</v>
      </c>
      <c r="M12" s="21">
        <f t="shared" si="2"/>
        <v>0</v>
      </c>
      <c r="N12" s="16">
        <f t="shared" si="2"/>
        <v>0</v>
      </c>
      <c r="O12" s="21">
        <f t="shared" si="2"/>
        <v>2</v>
      </c>
      <c r="P12" s="16">
        <f t="shared" si="2"/>
        <v>14380</v>
      </c>
    </row>
    <row r="13" spans="1:16" s="22" customFormat="1" ht="15.75" x14ac:dyDescent="0.25">
      <c r="A13" s="17"/>
      <c r="B13" s="62" t="s">
        <v>50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4"/>
    </row>
    <row r="14" spans="1:16" s="22" customFormat="1" x14ac:dyDescent="0.25">
      <c r="A14" s="17"/>
      <c r="B14" s="23" t="s">
        <v>26</v>
      </c>
      <c r="C14" s="24">
        <v>10602007</v>
      </c>
      <c r="D14" s="24"/>
      <c r="E14" s="24"/>
      <c r="F14" s="25" t="s">
        <v>21</v>
      </c>
      <c r="G14" s="14">
        <v>3000</v>
      </c>
      <c r="H14" s="14">
        <f t="shared" ref="H14:H19" si="3">G14*2</f>
        <v>6000</v>
      </c>
      <c r="I14" s="13">
        <v>1</v>
      </c>
      <c r="J14" s="14">
        <f>I14*H14</f>
        <v>6000</v>
      </c>
      <c r="K14" s="13"/>
      <c r="L14" s="25">
        <f>K14*H14</f>
        <v>0</v>
      </c>
      <c r="M14" s="26"/>
      <c r="N14" s="25"/>
      <c r="O14" s="26">
        <f t="shared" ref="O14:P21" si="4">I14+K14-M14</f>
        <v>1</v>
      </c>
      <c r="P14" s="25">
        <f t="shared" si="4"/>
        <v>6000</v>
      </c>
    </row>
    <row r="15" spans="1:16" s="22" customFormat="1" x14ac:dyDescent="0.25">
      <c r="A15" s="17"/>
      <c r="B15" s="23" t="s">
        <v>27</v>
      </c>
      <c r="C15" s="24">
        <v>10602009</v>
      </c>
      <c r="D15" s="11">
        <v>4</v>
      </c>
      <c r="E15" s="27" t="s">
        <v>28</v>
      </c>
      <c r="F15" s="14" t="s">
        <v>21</v>
      </c>
      <c r="G15" s="14">
        <v>1420</v>
      </c>
      <c r="H15" s="14">
        <f t="shared" si="3"/>
        <v>2840</v>
      </c>
      <c r="I15" s="13">
        <v>1</v>
      </c>
      <c r="J15" s="14">
        <f t="shared" ref="J15:J21" si="5">I15*H15</f>
        <v>2840</v>
      </c>
      <c r="K15" s="13"/>
      <c r="L15" s="25">
        <f t="shared" ref="L15:L21" si="6">K15*H15</f>
        <v>0</v>
      </c>
      <c r="M15" s="28"/>
      <c r="N15" s="29"/>
      <c r="O15" s="13">
        <f t="shared" si="4"/>
        <v>1</v>
      </c>
      <c r="P15" s="14">
        <f t="shared" si="4"/>
        <v>2840</v>
      </c>
    </row>
    <row r="16" spans="1:16" s="22" customFormat="1" x14ac:dyDescent="0.25">
      <c r="A16" s="17"/>
      <c r="B16" s="30" t="s">
        <v>29</v>
      </c>
      <c r="C16" s="31">
        <v>10603086</v>
      </c>
      <c r="D16" s="24"/>
      <c r="E16" s="24"/>
      <c r="F16" s="14" t="s">
        <v>21</v>
      </c>
      <c r="G16" s="14">
        <v>5800</v>
      </c>
      <c r="H16" s="14">
        <f t="shared" si="3"/>
        <v>11600</v>
      </c>
      <c r="I16" s="13">
        <v>1</v>
      </c>
      <c r="J16" s="14">
        <f t="shared" si="5"/>
        <v>11600</v>
      </c>
      <c r="K16" s="13"/>
      <c r="L16" s="25">
        <f t="shared" si="6"/>
        <v>0</v>
      </c>
      <c r="M16" s="26"/>
      <c r="N16" s="25"/>
      <c r="O16" s="26">
        <f t="shared" si="4"/>
        <v>1</v>
      </c>
      <c r="P16" s="25">
        <f t="shared" si="4"/>
        <v>11600</v>
      </c>
    </row>
    <row r="17" spans="1:16" s="22" customFormat="1" x14ac:dyDescent="0.25">
      <c r="A17" s="17"/>
      <c r="B17" s="23" t="s">
        <v>30</v>
      </c>
      <c r="C17" s="24">
        <v>10603087</v>
      </c>
      <c r="D17" s="24"/>
      <c r="E17" s="24"/>
      <c r="F17" s="25" t="s">
        <v>21</v>
      </c>
      <c r="G17" s="14">
        <v>6500</v>
      </c>
      <c r="H17" s="14">
        <f t="shared" si="3"/>
        <v>13000</v>
      </c>
      <c r="I17" s="13">
        <v>1</v>
      </c>
      <c r="J17" s="14">
        <f t="shared" si="5"/>
        <v>13000</v>
      </c>
      <c r="K17" s="13"/>
      <c r="L17" s="25">
        <f t="shared" si="6"/>
        <v>0</v>
      </c>
      <c r="M17" s="26"/>
      <c r="N17" s="25"/>
      <c r="O17" s="26">
        <f t="shared" si="4"/>
        <v>1</v>
      </c>
      <c r="P17" s="25">
        <f t="shared" si="4"/>
        <v>13000</v>
      </c>
    </row>
    <row r="18" spans="1:16" s="22" customFormat="1" x14ac:dyDescent="0.25">
      <c r="A18" s="17"/>
      <c r="B18" s="23" t="s">
        <v>31</v>
      </c>
      <c r="C18" s="24">
        <v>10603089</v>
      </c>
      <c r="D18" s="24">
        <v>3</v>
      </c>
      <c r="E18" s="24" t="s">
        <v>32</v>
      </c>
      <c r="F18" s="25" t="s">
        <v>21</v>
      </c>
      <c r="G18" s="14">
        <v>5000</v>
      </c>
      <c r="H18" s="14">
        <f t="shared" si="3"/>
        <v>10000</v>
      </c>
      <c r="I18" s="13">
        <v>1</v>
      </c>
      <c r="J18" s="14">
        <f t="shared" si="5"/>
        <v>10000</v>
      </c>
      <c r="K18" s="13"/>
      <c r="L18" s="25">
        <f t="shared" si="6"/>
        <v>0</v>
      </c>
      <c r="M18" s="26"/>
      <c r="N18" s="25"/>
      <c r="O18" s="26">
        <f t="shared" si="4"/>
        <v>1</v>
      </c>
      <c r="P18" s="25">
        <f t="shared" si="4"/>
        <v>10000</v>
      </c>
    </row>
    <row r="19" spans="1:16" s="22" customFormat="1" x14ac:dyDescent="0.25">
      <c r="A19" s="17"/>
      <c r="B19" s="23" t="s">
        <v>33</v>
      </c>
      <c r="C19" s="24">
        <v>10603090</v>
      </c>
      <c r="D19" s="24"/>
      <c r="E19" s="24"/>
      <c r="F19" s="14" t="s">
        <v>21</v>
      </c>
      <c r="G19" s="14">
        <v>4791</v>
      </c>
      <c r="H19" s="14">
        <f t="shared" si="3"/>
        <v>9582</v>
      </c>
      <c r="I19" s="13">
        <v>1</v>
      </c>
      <c r="J19" s="14">
        <f t="shared" si="5"/>
        <v>9582</v>
      </c>
      <c r="K19" s="13"/>
      <c r="L19" s="25">
        <f t="shared" si="6"/>
        <v>0</v>
      </c>
      <c r="M19" s="26"/>
      <c r="N19" s="25"/>
      <c r="O19" s="26">
        <f t="shared" si="4"/>
        <v>1</v>
      </c>
      <c r="P19" s="25">
        <f t="shared" si="4"/>
        <v>9582</v>
      </c>
    </row>
    <row r="20" spans="1:16" s="22" customFormat="1" x14ac:dyDescent="0.25">
      <c r="A20" s="17"/>
      <c r="B20" s="10" t="s">
        <v>34</v>
      </c>
      <c r="C20" s="11">
        <v>10603091</v>
      </c>
      <c r="D20" s="11"/>
      <c r="E20" s="27"/>
      <c r="F20" s="12" t="s">
        <v>21</v>
      </c>
      <c r="G20" s="14">
        <f>H20/2</f>
        <v>4332</v>
      </c>
      <c r="H20" s="14">
        <v>8664</v>
      </c>
      <c r="I20" s="13">
        <v>1</v>
      </c>
      <c r="J20" s="14">
        <f t="shared" si="5"/>
        <v>8664</v>
      </c>
      <c r="K20" s="13"/>
      <c r="L20" s="25">
        <f t="shared" si="6"/>
        <v>0</v>
      </c>
      <c r="M20" s="32"/>
      <c r="N20" s="25"/>
      <c r="O20" s="26">
        <f t="shared" si="4"/>
        <v>1</v>
      </c>
      <c r="P20" s="25">
        <f t="shared" si="4"/>
        <v>8664</v>
      </c>
    </row>
    <row r="21" spans="1:16" s="22" customFormat="1" x14ac:dyDescent="0.25">
      <c r="A21" s="17"/>
      <c r="B21" s="10" t="s">
        <v>35</v>
      </c>
      <c r="C21" s="11">
        <v>10603094</v>
      </c>
      <c r="D21" s="11">
        <v>4</v>
      </c>
      <c r="E21" s="27" t="s">
        <v>28</v>
      </c>
      <c r="F21" s="12" t="s">
        <v>21</v>
      </c>
      <c r="G21" s="12">
        <v>3500</v>
      </c>
      <c r="H21" s="12">
        <f t="shared" ref="H21" si="7">G21*2</f>
        <v>7000</v>
      </c>
      <c r="I21" s="13">
        <v>1</v>
      </c>
      <c r="J21" s="14">
        <f t="shared" si="5"/>
        <v>7000</v>
      </c>
      <c r="K21" s="13"/>
      <c r="L21" s="25">
        <f t="shared" si="6"/>
        <v>0</v>
      </c>
      <c r="M21" s="28"/>
      <c r="N21" s="29"/>
      <c r="O21" s="13">
        <f t="shared" si="4"/>
        <v>1</v>
      </c>
      <c r="P21" s="14">
        <f t="shared" si="4"/>
        <v>7000</v>
      </c>
    </row>
    <row r="22" spans="1:16" s="22" customFormat="1" ht="14.25" customHeight="1" x14ac:dyDescent="0.25">
      <c r="A22" s="17"/>
      <c r="B22" s="18" t="s">
        <v>24</v>
      </c>
      <c r="C22" s="19"/>
      <c r="D22" s="19"/>
      <c r="E22" s="19"/>
      <c r="F22" s="16"/>
      <c r="G22" s="16"/>
      <c r="H22" s="16"/>
      <c r="I22" s="21">
        <f>SUM(I14:I21)</f>
        <v>8</v>
      </c>
      <c r="J22" s="16">
        <f t="shared" ref="J22:P22" si="8">SUM(J14:J21)</f>
        <v>68686</v>
      </c>
      <c r="K22" s="21">
        <f t="shared" si="8"/>
        <v>0</v>
      </c>
      <c r="L22" s="16">
        <f t="shared" si="8"/>
        <v>0</v>
      </c>
      <c r="M22" s="21">
        <f t="shared" si="8"/>
        <v>0</v>
      </c>
      <c r="N22" s="16">
        <f t="shared" si="8"/>
        <v>0</v>
      </c>
      <c r="O22" s="21">
        <f t="shared" si="8"/>
        <v>8</v>
      </c>
      <c r="P22" s="16">
        <f t="shared" si="8"/>
        <v>68686</v>
      </c>
    </row>
    <row r="23" spans="1:16" ht="15.75" x14ac:dyDescent="0.25">
      <c r="A23" s="3"/>
      <c r="B23" s="62" t="s">
        <v>36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x14ac:dyDescent="0.25">
      <c r="A24" s="3"/>
      <c r="B24" s="34" t="s">
        <v>37</v>
      </c>
      <c r="C24" s="24">
        <v>10602010</v>
      </c>
      <c r="D24" s="24"/>
      <c r="E24" s="24"/>
      <c r="F24" s="25" t="s">
        <v>21</v>
      </c>
      <c r="G24" s="25">
        <v>2400</v>
      </c>
      <c r="H24" s="25">
        <f>G24*2</f>
        <v>4800</v>
      </c>
      <c r="I24" s="26">
        <v>1</v>
      </c>
      <c r="J24" s="25">
        <f>I24*H24</f>
        <v>4800</v>
      </c>
      <c r="K24" s="26"/>
      <c r="L24" s="25"/>
      <c r="M24" s="26"/>
      <c r="N24" s="25"/>
      <c r="O24" s="26">
        <f t="shared" ref="O24:P24" si="9">I24+K24-M24</f>
        <v>1</v>
      </c>
      <c r="P24" s="25">
        <f t="shared" si="9"/>
        <v>4800</v>
      </c>
    </row>
    <row r="25" spans="1:16" s="22" customFormat="1" x14ac:dyDescent="0.25">
      <c r="A25" s="17"/>
      <c r="B25" s="18" t="s">
        <v>24</v>
      </c>
      <c r="C25" s="19"/>
      <c r="D25" s="19"/>
      <c r="E25" s="19"/>
      <c r="F25" s="16"/>
      <c r="G25" s="16"/>
      <c r="H25" s="16"/>
      <c r="I25" s="21">
        <f>SUM(I24:I24)</f>
        <v>1</v>
      </c>
      <c r="J25" s="16">
        <f>SUM(J24:J24)</f>
        <v>4800</v>
      </c>
      <c r="K25" s="21">
        <f t="shared" ref="K25:P25" si="10">SUM(K24:K24)</f>
        <v>0</v>
      </c>
      <c r="L25" s="16">
        <f t="shared" si="10"/>
        <v>0</v>
      </c>
      <c r="M25" s="21">
        <f t="shared" si="10"/>
        <v>0</v>
      </c>
      <c r="N25" s="16">
        <f t="shared" si="10"/>
        <v>0</v>
      </c>
      <c r="O25" s="21">
        <f t="shared" si="10"/>
        <v>1</v>
      </c>
      <c r="P25" s="16">
        <f t="shared" si="10"/>
        <v>4800</v>
      </c>
    </row>
    <row r="26" spans="1:16" ht="15.75" x14ac:dyDescent="0.25">
      <c r="A26" s="3"/>
      <c r="B26" s="62" t="s">
        <v>38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4"/>
    </row>
    <row r="27" spans="1:16" x14ac:dyDescent="0.25">
      <c r="A27" s="3"/>
      <c r="B27" s="34" t="s">
        <v>31</v>
      </c>
      <c r="C27" s="24">
        <v>10603093</v>
      </c>
      <c r="D27" s="24">
        <v>3</v>
      </c>
      <c r="E27" s="24" t="s">
        <v>39</v>
      </c>
      <c r="F27" s="25" t="s">
        <v>21</v>
      </c>
      <c r="G27" s="25">
        <v>3012</v>
      </c>
      <c r="H27" s="25">
        <f>G27*2</f>
        <v>6024</v>
      </c>
      <c r="I27" s="26">
        <v>1</v>
      </c>
      <c r="J27" s="25">
        <f>I27*H27</f>
        <v>6024</v>
      </c>
      <c r="K27" s="26"/>
      <c r="L27" s="25"/>
      <c r="M27" s="26"/>
      <c r="N27" s="25"/>
      <c r="O27" s="26">
        <f t="shared" ref="O27:P27" si="11">I27+K27-M27</f>
        <v>1</v>
      </c>
      <c r="P27" s="25">
        <f t="shared" si="11"/>
        <v>6024</v>
      </c>
    </row>
    <row r="28" spans="1:16" s="22" customFormat="1" x14ac:dyDescent="0.25">
      <c r="A28" s="17"/>
      <c r="B28" s="18" t="s">
        <v>24</v>
      </c>
      <c r="C28" s="19"/>
      <c r="D28" s="19"/>
      <c r="E28" s="19"/>
      <c r="F28" s="16"/>
      <c r="G28" s="16"/>
      <c r="H28" s="16"/>
      <c r="I28" s="21">
        <f>SUM(I27:I27)</f>
        <v>1</v>
      </c>
      <c r="J28" s="16">
        <f>SUM(J27:J27)</f>
        <v>6024</v>
      </c>
      <c r="K28" s="21">
        <f t="shared" ref="K28:P28" si="12">SUM(K27:K27)</f>
        <v>0</v>
      </c>
      <c r="L28" s="16">
        <f t="shared" si="12"/>
        <v>0</v>
      </c>
      <c r="M28" s="21">
        <f t="shared" si="12"/>
        <v>0</v>
      </c>
      <c r="N28" s="16">
        <f t="shared" si="12"/>
        <v>0</v>
      </c>
      <c r="O28" s="21">
        <f t="shared" si="12"/>
        <v>1</v>
      </c>
      <c r="P28" s="16">
        <f t="shared" si="12"/>
        <v>6024</v>
      </c>
    </row>
    <row r="29" spans="1:16" ht="15.75" x14ac:dyDescent="0.25">
      <c r="A29" s="3"/>
      <c r="B29" s="62" t="s">
        <v>40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/>
    </row>
    <row r="30" spans="1:16" x14ac:dyDescent="0.25">
      <c r="A30" s="3"/>
      <c r="B30" s="34" t="s">
        <v>41</v>
      </c>
      <c r="C30" s="24">
        <v>10603092</v>
      </c>
      <c r="D30" s="24">
        <v>4</v>
      </c>
      <c r="E30" s="24" t="s">
        <v>42</v>
      </c>
      <c r="F30" s="25" t="s">
        <v>21</v>
      </c>
      <c r="G30" s="25">
        <v>2567</v>
      </c>
      <c r="H30" s="25">
        <f>G30*2</f>
        <v>5134</v>
      </c>
      <c r="I30" s="26">
        <v>1</v>
      </c>
      <c r="J30" s="25">
        <f>I30*H30</f>
        <v>5134</v>
      </c>
      <c r="K30" s="26"/>
      <c r="L30" s="25"/>
      <c r="M30" s="26"/>
      <c r="N30" s="25"/>
      <c r="O30" s="26">
        <f>I30+K30-M30</f>
        <v>1</v>
      </c>
      <c r="P30" s="25">
        <f>J30+L30-N30</f>
        <v>5134</v>
      </c>
    </row>
    <row r="31" spans="1:16" s="22" customFormat="1" x14ac:dyDescent="0.25">
      <c r="A31" s="17"/>
      <c r="B31" s="35" t="s">
        <v>24</v>
      </c>
      <c r="C31" s="36"/>
      <c r="D31" s="36"/>
      <c r="E31" s="36"/>
      <c r="F31" s="37"/>
      <c r="G31" s="16"/>
      <c r="H31" s="16"/>
      <c r="I31" s="21">
        <v>1</v>
      </c>
      <c r="J31" s="16">
        <f>SUM(J30)</f>
        <v>5134</v>
      </c>
      <c r="K31" s="21">
        <f t="shared" ref="K31:P31" si="13">SUM(K30)</f>
        <v>0</v>
      </c>
      <c r="L31" s="16">
        <f t="shared" si="13"/>
        <v>0</v>
      </c>
      <c r="M31" s="21">
        <f t="shared" si="13"/>
        <v>0</v>
      </c>
      <c r="N31" s="16">
        <f t="shared" si="13"/>
        <v>0</v>
      </c>
      <c r="O31" s="21">
        <f t="shared" si="13"/>
        <v>1</v>
      </c>
      <c r="P31" s="16">
        <f t="shared" si="13"/>
        <v>5134</v>
      </c>
    </row>
    <row r="32" spans="1:16" x14ac:dyDescent="0.25">
      <c r="A32" s="3"/>
      <c r="B32" s="38" t="s">
        <v>43</v>
      </c>
      <c r="C32" s="39"/>
      <c r="D32" s="39"/>
      <c r="E32" s="39"/>
      <c r="F32" s="40"/>
      <c r="G32" s="25"/>
      <c r="H32" s="25"/>
      <c r="I32" s="55">
        <f>I31+I28+I25+I22+I12</f>
        <v>13</v>
      </c>
      <c r="J32" s="55">
        <f t="shared" ref="J32:P32" si="14">J31+J28+J25+J22+J12</f>
        <v>99024</v>
      </c>
      <c r="K32" s="55">
        <f t="shared" si="14"/>
        <v>0</v>
      </c>
      <c r="L32" s="55">
        <f t="shared" si="14"/>
        <v>0</v>
      </c>
      <c r="M32" s="55">
        <f t="shared" si="14"/>
        <v>0</v>
      </c>
      <c r="N32" s="55">
        <f t="shared" si="14"/>
        <v>0</v>
      </c>
      <c r="O32" s="55">
        <f t="shared" si="14"/>
        <v>13</v>
      </c>
      <c r="P32" s="55">
        <f t="shared" si="14"/>
        <v>99024</v>
      </c>
    </row>
    <row r="34" spans="11:16" x14ac:dyDescent="0.25">
      <c r="K34" s="41" t="s">
        <v>44</v>
      </c>
      <c r="M34" s="43" t="s">
        <v>44</v>
      </c>
      <c r="N34" s="44"/>
      <c r="O34" s="45"/>
      <c r="P34" s="46"/>
    </row>
    <row r="35" spans="11:16" x14ac:dyDescent="0.25">
      <c r="M35" s="47"/>
      <c r="N35" s="44"/>
      <c r="O35" s="45"/>
      <c r="P35" s="46"/>
    </row>
    <row r="36" spans="11:16" x14ac:dyDescent="0.25">
      <c r="M36" s="47"/>
      <c r="N36" s="44"/>
      <c r="O36" s="45"/>
      <c r="P36" s="46"/>
    </row>
    <row r="37" spans="11:16" x14ac:dyDescent="0.25">
      <c r="M37" s="47"/>
      <c r="N37" s="44"/>
      <c r="O37" s="45"/>
      <c r="P37" s="46"/>
    </row>
    <row r="38" spans="11:16" x14ac:dyDescent="0.25">
      <c r="M38" s="47"/>
      <c r="N38" s="44"/>
      <c r="O38" s="45"/>
      <c r="P38" s="46"/>
    </row>
    <row r="39" spans="11:16" x14ac:dyDescent="0.25">
      <c r="M39" s="47"/>
      <c r="N39" s="44"/>
      <c r="O39" s="45"/>
      <c r="P39" s="46"/>
    </row>
  </sheetData>
  <mergeCells count="20">
    <mergeCell ref="B1:P1"/>
    <mergeCell ref="B2:P2"/>
    <mergeCell ref="B3:P3"/>
    <mergeCell ref="B4:P4"/>
    <mergeCell ref="B6:B8"/>
    <mergeCell ref="C6:C8"/>
    <mergeCell ref="D6:E6"/>
    <mergeCell ref="F6:F8"/>
    <mergeCell ref="G6:G8"/>
    <mergeCell ref="H6:H8"/>
    <mergeCell ref="B13:P13"/>
    <mergeCell ref="B23:P23"/>
    <mergeCell ref="B26:P26"/>
    <mergeCell ref="B29:P29"/>
    <mergeCell ref="I6:J7"/>
    <mergeCell ref="K6:N6"/>
    <mergeCell ref="O6:P7"/>
    <mergeCell ref="K7:L7"/>
    <mergeCell ref="M7:N7"/>
    <mergeCell ref="B9:P9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>
      <pane xSplit="8" ySplit="7" topLeftCell="I8" activePane="bottomRight" state="frozen"/>
      <selection pane="topRight" activeCell="D1" sqref="D1"/>
      <selection pane="bottomLeft" activeCell="A7" sqref="A7"/>
      <selection pane="bottomRight" activeCell="Q19" sqref="Q19"/>
    </sheetView>
  </sheetViews>
  <sheetFormatPr defaultRowHeight="15" x14ac:dyDescent="0.25"/>
  <cols>
    <col min="1" max="1" width="2.42578125" style="1" customWidth="1"/>
    <col min="2" max="2" width="44" style="1" customWidth="1"/>
    <col min="3" max="3" width="20.42578125" style="48" customWidth="1"/>
    <col min="4" max="4" width="7" style="48" customWidth="1"/>
    <col min="5" max="5" width="31.140625" style="48" bestFit="1" customWidth="1"/>
    <col min="6" max="6" width="9" style="49" customWidth="1"/>
    <col min="7" max="7" width="11.140625" style="42" bestFit="1" customWidth="1"/>
    <col min="8" max="8" width="11.42578125" style="42" bestFit="1" customWidth="1"/>
    <col min="9" max="9" width="12.28515625" style="50" customWidth="1"/>
    <col min="10" max="10" width="12.28515625" style="42" customWidth="1"/>
    <col min="11" max="11" width="12.28515625" style="41" customWidth="1"/>
    <col min="12" max="12" width="12.28515625" style="42" customWidth="1"/>
    <col min="13" max="13" width="12.28515625" style="50" customWidth="1"/>
    <col min="14" max="14" width="12.28515625" style="42" customWidth="1"/>
    <col min="15" max="15" width="12.28515625" style="51" customWidth="1"/>
    <col min="16" max="16" width="12.28515625" style="49" customWidth="1"/>
    <col min="17" max="16384" width="9.140625" style="1"/>
  </cols>
  <sheetData>
    <row r="1" spans="1:16" x14ac:dyDescent="0.2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x14ac:dyDescent="0.25">
      <c r="B3" s="66" t="s">
        <v>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B4" s="66" t="s">
        <v>52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6" spans="1:16" x14ac:dyDescent="0.25">
      <c r="B6" s="68" t="s">
        <v>3</v>
      </c>
      <c r="C6" s="68" t="s">
        <v>4</v>
      </c>
      <c r="D6" s="71" t="s">
        <v>5</v>
      </c>
      <c r="E6" s="72"/>
      <c r="F6" s="73" t="s">
        <v>6</v>
      </c>
      <c r="G6" s="73" t="s">
        <v>7</v>
      </c>
      <c r="H6" s="73" t="s">
        <v>8</v>
      </c>
      <c r="I6" s="65" t="s">
        <v>9</v>
      </c>
      <c r="J6" s="65"/>
      <c r="K6" s="65" t="s">
        <v>10</v>
      </c>
      <c r="L6" s="65"/>
      <c r="M6" s="65"/>
      <c r="N6" s="65"/>
      <c r="O6" s="65" t="s">
        <v>11</v>
      </c>
      <c r="P6" s="65"/>
    </row>
    <row r="7" spans="1:16" x14ac:dyDescent="0.25">
      <c r="B7" s="69"/>
      <c r="C7" s="69"/>
      <c r="D7" s="59" t="s">
        <v>12</v>
      </c>
      <c r="E7" s="59" t="s">
        <v>13</v>
      </c>
      <c r="F7" s="74"/>
      <c r="G7" s="74"/>
      <c r="H7" s="74"/>
      <c r="I7" s="65"/>
      <c r="J7" s="65"/>
      <c r="K7" s="65" t="s">
        <v>14</v>
      </c>
      <c r="L7" s="65"/>
      <c r="M7" s="65" t="s">
        <v>15</v>
      </c>
      <c r="N7" s="65"/>
      <c r="O7" s="65"/>
      <c r="P7" s="65"/>
    </row>
    <row r="8" spans="1:16" ht="14.25" customHeight="1" x14ac:dyDescent="0.25">
      <c r="A8" s="3"/>
      <c r="B8" s="70"/>
      <c r="C8" s="70"/>
      <c r="D8" s="60"/>
      <c r="E8" s="60"/>
      <c r="F8" s="75"/>
      <c r="G8" s="75"/>
      <c r="H8" s="75"/>
      <c r="I8" s="5" t="s">
        <v>16</v>
      </c>
      <c r="J8" s="61" t="s">
        <v>17</v>
      </c>
      <c r="K8" s="7" t="s">
        <v>16</v>
      </c>
      <c r="L8" s="61" t="s">
        <v>17</v>
      </c>
      <c r="M8" s="5" t="s">
        <v>16</v>
      </c>
      <c r="N8" s="61" t="s">
        <v>17</v>
      </c>
      <c r="O8" s="8" t="s">
        <v>16</v>
      </c>
      <c r="P8" s="9" t="s">
        <v>17</v>
      </c>
    </row>
    <row r="9" spans="1:16" ht="15.75" x14ac:dyDescent="0.25">
      <c r="A9" s="3"/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4"/>
    </row>
    <row r="10" spans="1:16" x14ac:dyDescent="0.25">
      <c r="A10" s="3"/>
      <c r="B10" s="10" t="s">
        <v>19</v>
      </c>
      <c r="C10" s="11">
        <v>10603085</v>
      </c>
      <c r="D10" s="11">
        <v>3</v>
      </c>
      <c r="E10" s="11" t="s">
        <v>20</v>
      </c>
      <c r="F10" s="12" t="s">
        <v>21</v>
      </c>
      <c r="G10" s="12">
        <v>4300</v>
      </c>
      <c r="H10" s="12">
        <f>G10*2</f>
        <v>8600</v>
      </c>
      <c r="I10" s="13">
        <v>1</v>
      </c>
      <c r="J10" s="14">
        <f>H10*I10</f>
        <v>8600</v>
      </c>
      <c r="K10" s="15"/>
      <c r="L10" s="16"/>
      <c r="M10" s="15"/>
      <c r="N10" s="16"/>
      <c r="O10" s="13">
        <f>I10+K10-M10</f>
        <v>1</v>
      </c>
      <c r="P10" s="14">
        <f>J10+L10-N10</f>
        <v>8600</v>
      </c>
    </row>
    <row r="11" spans="1:16" x14ac:dyDescent="0.25">
      <c r="A11" s="3"/>
      <c r="B11" s="10" t="s">
        <v>22</v>
      </c>
      <c r="C11" s="11">
        <v>10603095</v>
      </c>
      <c r="D11" s="11"/>
      <c r="E11" s="11" t="s">
        <v>23</v>
      </c>
      <c r="F11" s="12" t="s">
        <v>21</v>
      </c>
      <c r="G11" s="12">
        <v>2890</v>
      </c>
      <c r="H11" s="12">
        <f t="shared" ref="H11" si="0">G11*2</f>
        <v>5780</v>
      </c>
      <c r="I11" s="13">
        <v>1</v>
      </c>
      <c r="J11" s="14">
        <f>H11*I11</f>
        <v>5780</v>
      </c>
      <c r="K11" s="15"/>
      <c r="L11" s="16"/>
      <c r="M11" s="15"/>
      <c r="N11" s="16"/>
      <c r="O11" s="13">
        <f t="shared" ref="O11:P11" si="1">I11+K11-M11</f>
        <v>1</v>
      </c>
      <c r="P11" s="14">
        <f t="shared" si="1"/>
        <v>5780</v>
      </c>
    </row>
    <row r="12" spans="1:16" s="22" customFormat="1" x14ac:dyDescent="0.25">
      <c r="A12" s="17"/>
      <c r="B12" s="18" t="s">
        <v>24</v>
      </c>
      <c r="C12" s="19"/>
      <c r="D12" s="19"/>
      <c r="E12" s="19"/>
      <c r="F12" s="20"/>
      <c r="G12" s="20"/>
      <c r="H12" s="20"/>
      <c r="I12" s="21">
        <f>SUM(I10:I11)</f>
        <v>2</v>
      </c>
      <c r="J12" s="16">
        <f>SUM(J10:J11)</f>
        <v>14380</v>
      </c>
      <c r="K12" s="21">
        <f t="shared" ref="K12:P12" si="2">SUM(K10:K11)</f>
        <v>0</v>
      </c>
      <c r="L12" s="16">
        <f t="shared" si="2"/>
        <v>0</v>
      </c>
      <c r="M12" s="21">
        <f t="shared" si="2"/>
        <v>0</v>
      </c>
      <c r="N12" s="16">
        <f t="shared" si="2"/>
        <v>0</v>
      </c>
      <c r="O12" s="21">
        <f t="shared" si="2"/>
        <v>2</v>
      </c>
      <c r="P12" s="16">
        <f t="shared" si="2"/>
        <v>14380</v>
      </c>
    </row>
    <row r="13" spans="1:16" s="22" customFormat="1" ht="15.75" x14ac:dyDescent="0.25">
      <c r="A13" s="17"/>
      <c r="B13" s="62" t="s">
        <v>50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4"/>
    </row>
    <row r="14" spans="1:16" s="22" customFormat="1" x14ac:dyDescent="0.25">
      <c r="A14" s="17"/>
      <c r="B14" s="23" t="s">
        <v>26</v>
      </c>
      <c r="C14" s="24">
        <v>10602007</v>
      </c>
      <c r="D14" s="24"/>
      <c r="E14" s="24"/>
      <c r="F14" s="25" t="s">
        <v>21</v>
      </c>
      <c r="G14" s="14">
        <v>3000</v>
      </c>
      <c r="H14" s="14">
        <f t="shared" ref="H14:H19" si="3">G14*2</f>
        <v>6000</v>
      </c>
      <c r="I14" s="13">
        <v>1</v>
      </c>
      <c r="J14" s="14">
        <f>I14*H14</f>
        <v>6000</v>
      </c>
      <c r="K14" s="13"/>
      <c r="L14" s="25">
        <f>K14*H14</f>
        <v>0</v>
      </c>
      <c r="M14" s="26"/>
      <c r="N14" s="25"/>
      <c r="O14" s="26">
        <f t="shared" ref="O14:P21" si="4">I14+K14-M14</f>
        <v>1</v>
      </c>
      <c r="P14" s="25">
        <f t="shared" si="4"/>
        <v>6000</v>
      </c>
    </row>
    <row r="15" spans="1:16" s="22" customFormat="1" x14ac:dyDescent="0.25">
      <c r="A15" s="17"/>
      <c r="B15" s="23" t="s">
        <v>27</v>
      </c>
      <c r="C15" s="24">
        <v>10602009</v>
      </c>
      <c r="D15" s="11">
        <v>4</v>
      </c>
      <c r="E15" s="27" t="s">
        <v>28</v>
      </c>
      <c r="F15" s="14" t="s">
        <v>21</v>
      </c>
      <c r="G15" s="14">
        <v>1420</v>
      </c>
      <c r="H15" s="14">
        <f t="shared" si="3"/>
        <v>2840</v>
      </c>
      <c r="I15" s="13">
        <v>1</v>
      </c>
      <c r="J15" s="14">
        <f t="shared" ref="J15:J21" si="5">I15*H15</f>
        <v>2840</v>
      </c>
      <c r="K15" s="13"/>
      <c r="L15" s="25">
        <f t="shared" ref="L15:L21" si="6">K15*H15</f>
        <v>0</v>
      </c>
      <c r="M15" s="28"/>
      <c r="N15" s="29"/>
      <c r="O15" s="13">
        <f t="shared" si="4"/>
        <v>1</v>
      </c>
      <c r="P15" s="14">
        <f t="shared" si="4"/>
        <v>2840</v>
      </c>
    </row>
    <row r="16" spans="1:16" s="22" customFormat="1" x14ac:dyDescent="0.25">
      <c r="A16" s="17"/>
      <c r="B16" s="30" t="s">
        <v>29</v>
      </c>
      <c r="C16" s="31">
        <v>10603086</v>
      </c>
      <c r="D16" s="24"/>
      <c r="E16" s="24"/>
      <c r="F16" s="14" t="s">
        <v>21</v>
      </c>
      <c r="G16" s="14">
        <v>5800</v>
      </c>
      <c r="H16" s="14">
        <f t="shared" si="3"/>
        <v>11600</v>
      </c>
      <c r="I16" s="13">
        <v>1</v>
      </c>
      <c r="J16" s="14">
        <f t="shared" si="5"/>
        <v>11600</v>
      </c>
      <c r="K16" s="13"/>
      <c r="L16" s="25">
        <f t="shared" si="6"/>
        <v>0</v>
      </c>
      <c r="M16" s="26"/>
      <c r="N16" s="25"/>
      <c r="O16" s="26">
        <f t="shared" si="4"/>
        <v>1</v>
      </c>
      <c r="P16" s="25">
        <f t="shared" si="4"/>
        <v>11600</v>
      </c>
    </row>
    <row r="17" spans="1:16" s="22" customFormat="1" x14ac:dyDescent="0.25">
      <c r="A17" s="17"/>
      <c r="B17" s="23" t="s">
        <v>30</v>
      </c>
      <c r="C17" s="24">
        <v>10603087</v>
      </c>
      <c r="D17" s="24"/>
      <c r="E17" s="24"/>
      <c r="F17" s="25" t="s">
        <v>21</v>
      </c>
      <c r="G17" s="14">
        <v>6500</v>
      </c>
      <c r="H17" s="14">
        <f t="shared" si="3"/>
        <v>13000</v>
      </c>
      <c r="I17" s="13">
        <v>1</v>
      </c>
      <c r="J17" s="14">
        <f t="shared" si="5"/>
        <v>13000</v>
      </c>
      <c r="K17" s="13"/>
      <c r="L17" s="25">
        <f t="shared" si="6"/>
        <v>0</v>
      </c>
      <c r="M17" s="26"/>
      <c r="N17" s="25"/>
      <c r="O17" s="26">
        <f t="shared" si="4"/>
        <v>1</v>
      </c>
      <c r="P17" s="25">
        <f t="shared" si="4"/>
        <v>13000</v>
      </c>
    </row>
    <row r="18" spans="1:16" s="22" customFormat="1" x14ac:dyDescent="0.25">
      <c r="A18" s="17"/>
      <c r="B18" s="23" t="s">
        <v>31</v>
      </c>
      <c r="C18" s="24">
        <v>10603089</v>
      </c>
      <c r="D18" s="24">
        <v>3</v>
      </c>
      <c r="E18" s="24" t="s">
        <v>32</v>
      </c>
      <c r="F18" s="25" t="s">
        <v>21</v>
      </c>
      <c r="G18" s="14">
        <v>5000</v>
      </c>
      <c r="H18" s="14">
        <f t="shared" si="3"/>
        <v>10000</v>
      </c>
      <c r="I18" s="13">
        <v>1</v>
      </c>
      <c r="J18" s="14">
        <f t="shared" si="5"/>
        <v>10000</v>
      </c>
      <c r="K18" s="13"/>
      <c r="L18" s="25">
        <f t="shared" si="6"/>
        <v>0</v>
      </c>
      <c r="M18" s="26"/>
      <c r="N18" s="25"/>
      <c r="O18" s="26">
        <f t="shared" si="4"/>
        <v>1</v>
      </c>
      <c r="P18" s="25">
        <f t="shared" si="4"/>
        <v>10000</v>
      </c>
    </row>
    <row r="19" spans="1:16" s="22" customFormat="1" x14ac:dyDescent="0.25">
      <c r="A19" s="17"/>
      <c r="B19" s="23" t="s">
        <v>33</v>
      </c>
      <c r="C19" s="24">
        <v>10603090</v>
      </c>
      <c r="D19" s="24"/>
      <c r="E19" s="24"/>
      <c r="F19" s="14" t="s">
        <v>21</v>
      </c>
      <c r="G19" s="14">
        <v>4791</v>
      </c>
      <c r="H19" s="14">
        <f t="shared" si="3"/>
        <v>9582</v>
      </c>
      <c r="I19" s="13">
        <v>1</v>
      </c>
      <c r="J19" s="14">
        <f t="shared" si="5"/>
        <v>9582</v>
      </c>
      <c r="K19" s="13"/>
      <c r="L19" s="25">
        <f t="shared" si="6"/>
        <v>0</v>
      </c>
      <c r="M19" s="26"/>
      <c r="N19" s="25"/>
      <c r="O19" s="26">
        <f t="shared" si="4"/>
        <v>1</v>
      </c>
      <c r="P19" s="25">
        <f t="shared" si="4"/>
        <v>9582</v>
      </c>
    </row>
    <row r="20" spans="1:16" s="22" customFormat="1" x14ac:dyDescent="0.25">
      <c r="A20" s="17"/>
      <c r="B20" s="10" t="s">
        <v>34</v>
      </c>
      <c r="C20" s="11">
        <v>10603091</v>
      </c>
      <c r="D20" s="11"/>
      <c r="E20" s="27"/>
      <c r="F20" s="12" t="s">
        <v>21</v>
      </c>
      <c r="G20" s="14">
        <f>H20/2</f>
        <v>4332</v>
      </c>
      <c r="H20" s="14">
        <v>8664</v>
      </c>
      <c r="I20" s="13">
        <v>1</v>
      </c>
      <c r="J20" s="14">
        <f t="shared" si="5"/>
        <v>8664</v>
      </c>
      <c r="K20" s="13"/>
      <c r="L20" s="25">
        <f t="shared" si="6"/>
        <v>0</v>
      </c>
      <c r="M20" s="32"/>
      <c r="N20" s="25"/>
      <c r="O20" s="26">
        <f t="shared" si="4"/>
        <v>1</v>
      </c>
      <c r="P20" s="25">
        <f t="shared" si="4"/>
        <v>8664</v>
      </c>
    </row>
    <row r="21" spans="1:16" s="22" customFormat="1" x14ac:dyDescent="0.25">
      <c r="A21" s="17"/>
      <c r="B21" s="10" t="s">
        <v>35</v>
      </c>
      <c r="C21" s="11">
        <v>10603094</v>
      </c>
      <c r="D21" s="11">
        <v>4</v>
      </c>
      <c r="E21" s="27" t="s">
        <v>28</v>
      </c>
      <c r="F21" s="12" t="s">
        <v>21</v>
      </c>
      <c r="G21" s="12">
        <v>3500</v>
      </c>
      <c r="H21" s="12">
        <f t="shared" ref="H21" si="7">G21*2</f>
        <v>7000</v>
      </c>
      <c r="I21" s="13">
        <v>1</v>
      </c>
      <c r="J21" s="14">
        <f t="shared" si="5"/>
        <v>7000</v>
      </c>
      <c r="K21" s="13"/>
      <c r="L21" s="25">
        <f t="shared" si="6"/>
        <v>0</v>
      </c>
      <c r="M21" s="28"/>
      <c r="N21" s="29"/>
      <c r="O21" s="13">
        <f t="shared" si="4"/>
        <v>1</v>
      </c>
      <c r="P21" s="14">
        <f t="shared" si="4"/>
        <v>7000</v>
      </c>
    </row>
    <row r="22" spans="1:16" s="22" customFormat="1" ht="14.25" customHeight="1" x14ac:dyDescent="0.25">
      <c r="A22" s="17"/>
      <c r="B22" s="18" t="s">
        <v>24</v>
      </c>
      <c r="C22" s="19"/>
      <c r="D22" s="19"/>
      <c r="E22" s="19"/>
      <c r="F22" s="16"/>
      <c r="G22" s="16"/>
      <c r="H22" s="16"/>
      <c r="I22" s="21">
        <f>SUM(I14:I21)</f>
        <v>8</v>
      </c>
      <c r="J22" s="16">
        <f t="shared" ref="J22:P22" si="8">SUM(J14:J21)</f>
        <v>68686</v>
      </c>
      <c r="K22" s="21">
        <f t="shared" si="8"/>
        <v>0</v>
      </c>
      <c r="L22" s="16">
        <f t="shared" si="8"/>
        <v>0</v>
      </c>
      <c r="M22" s="21">
        <f t="shared" si="8"/>
        <v>0</v>
      </c>
      <c r="N22" s="16">
        <f t="shared" si="8"/>
        <v>0</v>
      </c>
      <c r="O22" s="21">
        <f t="shared" si="8"/>
        <v>8</v>
      </c>
      <c r="P22" s="16">
        <f t="shared" si="8"/>
        <v>68686</v>
      </c>
    </row>
    <row r="23" spans="1:16" ht="15.75" x14ac:dyDescent="0.25">
      <c r="A23" s="3"/>
      <c r="B23" s="62" t="s">
        <v>36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x14ac:dyDescent="0.25">
      <c r="A24" s="3"/>
      <c r="B24" s="34" t="s">
        <v>37</v>
      </c>
      <c r="C24" s="24">
        <v>10602010</v>
      </c>
      <c r="D24" s="24"/>
      <c r="E24" s="24"/>
      <c r="F24" s="25" t="s">
        <v>21</v>
      </c>
      <c r="G24" s="25">
        <v>2400</v>
      </c>
      <c r="H24" s="25">
        <f>G24*2</f>
        <v>4800</v>
      </c>
      <c r="I24" s="26">
        <v>1</v>
      </c>
      <c r="J24" s="25">
        <f>I24*H24</f>
        <v>4800</v>
      </c>
      <c r="K24" s="26"/>
      <c r="L24" s="25"/>
      <c r="M24" s="26"/>
      <c r="N24" s="25"/>
      <c r="O24" s="26">
        <f t="shared" ref="O24:P24" si="9">I24+K24-M24</f>
        <v>1</v>
      </c>
      <c r="P24" s="25">
        <f t="shared" si="9"/>
        <v>4800</v>
      </c>
    </row>
    <row r="25" spans="1:16" s="22" customFormat="1" x14ac:dyDescent="0.25">
      <c r="A25" s="17"/>
      <c r="B25" s="18" t="s">
        <v>24</v>
      </c>
      <c r="C25" s="19"/>
      <c r="D25" s="19"/>
      <c r="E25" s="19"/>
      <c r="F25" s="16"/>
      <c r="G25" s="16"/>
      <c r="H25" s="16"/>
      <c r="I25" s="21">
        <f>SUM(I24:I24)</f>
        <v>1</v>
      </c>
      <c r="J25" s="16">
        <f>SUM(J24:J24)</f>
        <v>4800</v>
      </c>
      <c r="K25" s="21">
        <f t="shared" ref="K25:P25" si="10">SUM(K24:K24)</f>
        <v>0</v>
      </c>
      <c r="L25" s="16">
        <f t="shared" si="10"/>
        <v>0</v>
      </c>
      <c r="M25" s="21">
        <f t="shared" si="10"/>
        <v>0</v>
      </c>
      <c r="N25" s="16">
        <f t="shared" si="10"/>
        <v>0</v>
      </c>
      <c r="O25" s="21">
        <f t="shared" si="10"/>
        <v>1</v>
      </c>
      <c r="P25" s="16">
        <f t="shared" si="10"/>
        <v>4800</v>
      </c>
    </row>
    <row r="26" spans="1:16" ht="15.75" x14ac:dyDescent="0.25">
      <c r="A26" s="3"/>
      <c r="B26" s="62" t="s">
        <v>38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4"/>
    </row>
    <row r="27" spans="1:16" x14ac:dyDescent="0.25">
      <c r="A27" s="3"/>
      <c r="B27" s="34" t="s">
        <v>31</v>
      </c>
      <c r="C27" s="24">
        <v>10603093</v>
      </c>
      <c r="D27" s="24">
        <v>3</v>
      </c>
      <c r="E27" s="24" t="s">
        <v>39</v>
      </c>
      <c r="F27" s="25" t="s">
        <v>21</v>
      </c>
      <c r="G27" s="25">
        <v>3012</v>
      </c>
      <c r="H27" s="25">
        <f>G27*2</f>
        <v>6024</v>
      </c>
      <c r="I27" s="26">
        <v>1</v>
      </c>
      <c r="J27" s="25">
        <f>I27*H27</f>
        <v>6024</v>
      </c>
      <c r="K27" s="26"/>
      <c r="L27" s="25"/>
      <c r="M27" s="26"/>
      <c r="N27" s="25"/>
      <c r="O27" s="26">
        <f t="shared" ref="O27:P27" si="11">I27+K27-M27</f>
        <v>1</v>
      </c>
      <c r="P27" s="25">
        <f t="shared" si="11"/>
        <v>6024</v>
      </c>
    </row>
    <row r="28" spans="1:16" s="22" customFormat="1" x14ac:dyDescent="0.25">
      <c r="A28" s="17"/>
      <c r="B28" s="18" t="s">
        <v>24</v>
      </c>
      <c r="C28" s="19"/>
      <c r="D28" s="19"/>
      <c r="E28" s="19"/>
      <c r="F28" s="16"/>
      <c r="G28" s="16"/>
      <c r="H28" s="16"/>
      <c r="I28" s="21">
        <f>SUM(I27:I27)</f>
        <v>1</v>
      </c>
      <c r="J28" s="16">
        <f>SUM(J27:J27)</f>
        <v>6024</v>
      </c>
      <c r="K28" s="21">
        <f t="shared" ref="K28:P28" si="12">SUM(K27:K27)</f>
        <v>0</v>
      </c>
      <c r="L28" s="16">
        <f t="shared" si="12"/>
        <v>0</v>
      </c>
      <c r="M28" s="21">
        <f t="shared" si="12"/>
        <v>0</v>
      </c>
      <c r="N28" s="16">
        <f t="shared" si="12"/>
        <v>0</v>
      </c>
      <c r="O28" s="21">
        <f t="shared" si="12"/>
        <v>1</v>
      </c>
      <c r="P28" s="16">
        <f t="shared" si="12"/>
        <v>6024</v>
      </c>
    </row>
    <row r="29" spans="1:16" ht="15.75" x14ac:dyDescent="0.25">
      <c r="A29" s="3"/>
      <c r="B29" s="62" t="s">
        <v>40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/>
    </row>
    <row r="30" spans="1:16" x14ac:dyDescent="0.25">
      <c r="A30" s="3"/>
      <c r="B30" s="34" t="s">
        <v>41</v>
      </c>
      <c r="C30" s="24">
        <v>10603092</v>
      </c>
      <c r="D30" s="24">
        <v>4</v>
      </c>
      <c r="E30" s="24" t="s">
        <v>42</v>
      </c>
      <c r="F30" s="25" t="s">
        <v>21</v>
      </c>
      <c r="G30" s="25">
        <v>2567</v>
      </c>
      <c r="H30" s="25">
        <f>G30*2</f>
        <v>5134</v>
      </c>
      <c r="I30" s="26">
        <v>1</v>
      </c>
      <c r="J30" s="25">
        <f>I30*H30</f>
        <v>5134</v>
      </c>
      <c r="K30" s="26"/>
      <c r="L30" s="25"/>
      <c r="M30" s="26"/>
      <c r="N30" s="25"/>
      <c r="O30" s="26">
        <f>I30+K30-M30</f>
        <v>1</v>
      </c>
      <c r="P30" s="25">
        <f>J30+L30-N30</f>
        <v>5134</v>
      </c>
    </row>
    <row r="31" spans="1:16" s="22" customFormat="1" x14ac:dyDescent="0.25">
      <c r="A31" s="17"/>
      <c r="B31" s="35" t="s">
        <v>24</v>
      </c>
      <c r="C31" s="36"/>
      <c r="D31" s="36"/>
      <c r="E31" s="36"/>
      <c r="F31" s="37"/>
      <c r="G31" s="16"/>
      <c r="H31" s="16"/>
      <c r="I31" s="21">
        <v>1</v>
      </c>
      <c r="J31" s="16">
        <f>SUM(J30)</f>
        <v>5134</v>
      </c>
      <c r="K31" s="21">
        <f t="shared" ref="K31:P31" si="13">SUM(K30)</f>
        <v>0</v>
      </c>
      <c r="L31" s="16">
        <f t="shared" si="13"/>
        <v>0</v>
      </c>
      <c r="M31" s="21">
        <f t="shared" si="13"/>
        <v>0</v>
      </c>
      <c r="N31" s="16">
        <f t="shared" si="13"/>
        <v>0</v>
      </c>
      <c r="O31" s="21">
        <f t="shared" si="13"/>
        <v>1</v>
      </c>
      <c r="P31" s="16">
        <f t="shared" si="13"/>
        <v>5134</v>
      </c>
    </row>
    <row r="32" spans="1:16" x14ac:dyDescent="0.25">
      <c r="A32" s="3"/>
      <c r="B32" s="38" t="s">
        <v>43</v>
      </c>
      <c r="C32" s="39"/>
      <c r="D32" s="39"/>
      <c r="E32" s="39"/>
      <c r="F32" s="40"/>
      <c r="G32" s="25"/>
      <c r="H32" s="25"/>
      <c r="I32" s="55">
        <f>I31+I28+I25+I22+I12</f>
        <v>13</v>
      </c>
      <c r="J32" s="55">
        <f t="shared" ref="J32:P32" si="14">J31+J28+J25+J22+J12</f>
        <v>99024</v>
      </c>
      <c r="K32" s="55">
        <f t="shared" si="14"/>
        <v>0</v>
      </c>
      <c r="L32" s="55">
        <f t="shared" si="14"/>
        <v>0</v>
      </c>
      <c r="M32" s="55">
        <f t="shared" si="14"/>
        <v>0</v>
      </c>
      <c r="N32" s="55">
        <f t="shared" si="14"/>
        <v>0</v>
      </c>
      <c r="O32" s="55">
        <f t="shared" si="14"/>
        <v>13</v>
      </c>
      <c r="P32" s="55">
        <f t="shared" si="14"/>
        <v>99024</v>
      </c>
    </row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</sheetData>
  <mergeCells count="20">
    <mergeCell ref="B13:P13"/>
    <mergeCell ref="B23:P23"/>
    <mergeCell ref="B26:P26"/>
    <mergeCell ref="B29:P29"/>
    <mergeCell ref="I6:J7"/>
    <mergeCell ref="K6:N6"/>
    <mergeCell ref="O6:P7"/>
    <mergeCell ref="K7:L7"/>
    <mergeCell ref="M7:N7"/>
    <mergeCell ref="B9:P9"/>
    <mergeCell ref="B1:P1"/>
    <mergeCell ref="B2:P2"/>
    <mergeCell ref="B3:P3"/>
    <mergeCell ref="B4:P4"/>
    <mergeCell ref="B6:B8"/>
    <mergeCell ref="C6:C8"/>
    <mergeCell ref="D6:E6"/>
    <mergeCell ref="F6:F8"/>
    <mergeCell ref="G6:G8"/>
    <mergeCell ref="H6:H8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2023-08-01T12:01:28Z</dcterms:modified>
</cp:coreProperties>
</file>