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январь" sheetId="4" r:id="rId1"/>
    <sheet name="февраль" sheetId="9" r:id="rId2"/>
    <sheet name="март" sheetId="10" r:id="rId3"/>
    <sheet name="апрель" sheetId="11" r:id="rId4"/>
    <sheet name="май" sheetId="12" r:id="rId5"/>
    <sheet name="июнь" sheetId="13" r:id="rId6"/>
    <sheet name="Лист1" sheetId="1" r:id="rId7"/>
    <sheet name="Лист2" sheetId="2" r:id="rId8"/>
    <sheet name="Лист3" sheetId="3" r:id="rId9"/>
  </sheets>
  <externalReferences>
    <externalReference r:id="rId10"/>
  </externalReferences>
  <calcPr calcId="145621"/>
</workbook>
</file>

<file path=xl/calcChain.xml><?xml version="1.0" encoding="utf-8"?>
<calcChain xmlns="http://schemas.openxmlformats.org/spreadsheetml/2006/main">
  <c r="H16" i="13" l="1"/>
  <c r="F16" i="13"/>
  <c r="B16" i="13"/>
  <c r="K15" i="13"/>
  <c r="K16" i="13" s="1"/>
  <c r="J15" i="13"/>
  <c r="J16" i="13" s="1"/>
  <c r="H15" i="13"/>
  <c r="F15" i="13"/>
  <c r="M14" i="13"/>
  <c r="L14" i="13"/>
  <c r="I14" i="13"/>
  <c r="G14" i="13"/>
  <c r="M13" i="13"/>
  <c r="L13" i="13"/>
  <c r="I13" i="13"/>
  <c r="G13" i="13"/>
  <c r="M12" i="13"/>
  <c r="L12" i="13"/>
  <c r="I12" i="13"/>
  <c r="G12" i="13"/>
  <c r="M11" i="13"/>
  <c r="L11" i="13"/>
  <c r="I11" i="13"/>
  <c r="G11" i="13"/>
  <c r="M10" i="13"/>
  <c r="M15" i="13" s="1"/>
  <c r="M16" i="13" s="1"/>
  <c r="L10" i="13"/>
  <c r="L15" i="13" s="1"/>
  <c r="L16" i="13" s="1"/>
  <c r="I10" i="13"/>
  <c r="I15" i="13" s="1"/>
  <c r="I16" i="13" s="1"/>
  <c r="G10" i="13"/>
  <c r="G15" i="13" s="1"/>
  <c r="G16" i="13" s="1"/>
  <c r="B3" i="13"/>
  <c r="G16" i="12" l="1"/>
  <c r="H16" i="12"/>
  <c r="I16" i="12"/>
  <c r="J16" i="12"/>
  <c r="K16" i="12"/>
  <c r="L16" i="12"/>
  <c r="M16" i="12"/>
  <c r="F16" i="12"/>
  <c r="B16" i="12"/>
  <c r="K15" i="12"/>
  <c r="J15" i="12"/>
  <c r="H15" i="12"/>
  <c r="F15" i="12"/>
  <c r="L14" i="12"/>
  <c r="I14" i="12"/>
  <c r="G14" i="12"/>
  <c r="L13" i="12"/>
  <c r="I13" i="12"/>
  <c r="M13" i="12" s="1"/>
  <c r="G13" i="12"/>
  <c r="L12" i="12"/>
  <c r="I12" i="12"/>
  <c r="G12" i="12"/>
  <c r="L11" i="12"/>
  <c r="I11" i="12"/>
  <c r="M11" i="12" s="1"/>
  <c r="G11" i="12"/>
  <c r="L10" i="12"/>
  <c r="I10" i="12"/>
  <c r="G10" i="12"/>
  <c r="B3" i="12"/>
  <c r="M12" i="12" l="1"/>
  <c r="G15" i="12"/>
  <c r="I15" i="12"/>
  <c r="M14" i="12"/>
  <c r="L15" i="12"/>
  <c r="M10" i="12"/>
  <c r="M15" i="12" s="1"/>
  <c r="G23" i="11"/>
  <c r="H23" i="11"/>
  <c r="I23" i="11"/>
  <c r="J23" i="11"/>
  <c r="K23" i="11"/>
  <c r="L23" i="11"/>
  <c r="M23" i="11"/>
  <c r="F23" i="11"/>
  <c r="K18" i="11"/>
  <c r="K19" i="11"/>
  <c r="K20" i="11"/>
  <c r="K21" i="11"/>
  <c r="K17" i="11"/>
  <c r="K15" i="11"/>
  <c r="J15" i="11"/>
  <c r="H15" i="11"/>
  <c r="F15" i="11"/>
  <c r="L14" i="11"/>
  <c r="I14" i="11"/>
  <c r="G14" i="11"/>
  <c r="L13" i="11"/>
  <c r="I13" i="11"/>
  <c r="G13" i="11"/>
  <c r="L12" i="11"/>
  <c r="I12" i="11"/>
  <c r="G12" i="11"/>
  <c r="M12" i="11" s="1"/>
  <c r="L11" i="11"/>
  <c r="I11" i="11"/>
  <c r="G11" i="11"/>
  <c r="L10" i="11"/>
  <c r="I10" i="11"/>
  <c r="G10" i="11"/>
  <c r="M10" i="11" s="1"/>
  <c r="L15" i="11" l="1"/>
  <c r="I15" i="11"/>
  <c r="M13" i="11"/>
  <c r="M11" i="11"/>
  <c r="M14" i="11"/>
  <c r="G15" i="11"/>
  <c r="B23" i="11"/>
  <c r="K22" i="11"/>
  <c r="J22" i="11"/>
  <c r="H22" i="11"/>
  <c r="F22" i="11"/>
  <c r="L21" i="11"/>
  <c r="I21" i="11"/>
  <c r="G21" i="11"/>
  <c r="M21" i="11" s="1"/>
  <c r="L20" i="11"/>
  <c r="I20" i="11"/>
  <c r="G20" i="11"/>
  <c r="L19" i="11"/>
  <c r="I19" i="11"/>
  <c r="G19" i="11"/>
  <c r="L18" i="11"/>
  <c r="I18" i="11"/>
  <c r="G18" i="11"/>
  <c r="L17" i="11"/>
  <c r="L22" i="11" s="1"/>
  <c r="I17" i="11"/>
  <c r="G17" i="11"/>
  <c r="M17" i="11" s="1"/>
  <c r="B3" i="11"/>
  <c r="K19" i="10"/>
  <c r="B19" i="10"/>
  <c r="K18" i="10"/>
  <c r="J18" i="10"/>
  <c r="J19" i="10" s="1"/>
  <c r="H18" i="10"/>
  <c r="H19" i="10" s="1"/>
  <c r="F18" i="10"/>
  <c r="F19" i="10" s="1"/>
  <c r="L17" i="10"/>
  <c r="I17" i="10"/>
  <c r="G17" i="10"/>
  <c r="M17" i="10" s="1"/>
  <c r="L16" i="10"/>
  <c r="I16" i="10"/>
  <c r="G16" i="10"/>
  <c r="M16" i="10" s="1"/>
  <c r="L15" i="10"/>
  <c r="I15" i="10"/>
  <c r="G15" i="10"/>
  <c r="M15" i="10" s="1"/>
  <c r="L14" i="10"/>
  <c r="I14" i="10"/>
  <c r="G14" i="10"/>
  <c r="M14" i="10" s="1"/>
  <c r="L13" i="10"/>
  <c r="L18" i="10" s="1"/>
  <c r="L19" i="10" s="1"/>
  <c r="I13" i="10"/>
  <c r="I18" i="10" s="1"/>
  <c r="I19" i="10" s="1"/>
  <c r="G13" i="10"/>
  <c r="M13" i="10" s="1"/>
  <c r="J11" i="10"/>
  <c r="L11" i="10" s="1"/>
  <c r="G11" i="10"/>
  <c r="L10" i="10"/>
  <c r="K10" i="10"/>
  <c r="M10" i="10" s="1"/>
  <c r="G10" i="10"/>
  <c r="B3" i="10"/>
  <c r="J19" i="9"/>
  <c r="K19" i="9"/>
  <c r="B19" i="9"/>
  <c r="K18" i="9"/>
  <c r="J18" i="9"/>
  <c r="H18" i="9"/>
  <c r="H19" i="9" s="1"/>
  <c r="F18" i="9"/>
  <c r="F19" i="9" s="1"/>
  <c r="L17" i="9"/>
  <c r="I17" i="9"/>
  <c r="G17" i="9"/>
  <c r="L16" i="9"/>
  <c r="I16" i="9"/>
  <c r="G16" i="9"/>
  <c r="L15" i="9"/>
  <c r="I15" i="9"/>
  <c r="G15" i="9"/>
  <c r="M15" i="9" s="1"/>
  <c r="L14" i="9"/>
  <c r="I14" i="9"/>
  <c r="G14" i="9"/>
  <c r="L13" i="9"/>
  <c r="I13" i="9"/>
  <c r="G13" i="9"/>
  <c r="M13" i="9" s="1"/>
  <c r="J11" i="9"/>
  <c r="L11" i="9" s="1"/>
  <c r="G11" i="9"/>
  <c r="L10" i="9"/>
  <c r="K10" i="9"/>
  <c r="G10" i="9"/>
  <c r="B3" i="9"/>
  <c r="M15" i="11" l="1"/>
  <c r="M19" i="11"/>
  <c r="I22" i="11"/>
  <c r="M20" i="11"/>
  <c r="M18" i="11"/>
  <c r="G22" i="11"/>
  <c r="M18" i="10"/>
  <c r="M19" i="10" s="1"/>
  <c r="M11" i="10"/>
  <c r="K11" i="10"/>
  <c r="G18" i="10"/>
  <c r="G19" i="10" s="1"/>
  <c r="M17" i="9"/>
  <c r="M18" i="9" s="1"/>
  <c r="M19" i="9" s="1"/>
  <c r="G18" i="9"/>
  <c r="G19" i="9" s="1"/>
  <c r="L18" i="9"/>
  <c r="L19" i="9" s="1"/>
  <c r="M10" i="9"/>
  <c r="K11" i="9"/>
  <c r="M14" i="9"/>
  <c r="M11" i="9"/>
  <c r="I18" i="9"/>
  <c r="I19" i="9" s="1"/>
  <c r="M16" i="9"/>
  <c r="M22" i="11" l="1"/>
  <c r="G22" i="4"/>
  <c r="H22" i="4"/>
  <c r="I22" i="4"/>
  <c r="J22" i="4"/>
  <c r="K22" i="4"/>
  <c r="L22" i="4"/>
  <c r="M22" i="4"/>
  <c r="F22" i="4"/>
  <c r="G21" i="4"/>
  <c r="H21" i="4"/>
  <c r="I21" i="4"/>
  <c r="J21" i="4"/>
  <c r="K21" i="4"/>
  <c r="L21" i="4"/>
  <c r="M21" i="4"/>
  <c r="F21" i="4"/>
  <c r="J11" i="4"/>
  <c r="K11" i="4"/>
  <c r="L11" i="4"/>
  <c r="M11" i="4"/>
  <c r="K10" i="4"/>
  <c r="L20" i="4"/>
  <c r="I20" i="4"/>
  <c r="G20" i="4"/>
  <c r="M20" i="4" l="1"/>
  <c r="B22" i="4"/>
  <c r="L19" i="4"/>
  <c r="I19" i="4"/>
  <c r="G19" i="4"/>
  <c r="L18" i="4"/>
  <c r="I18" i="4"/>
  <c r="G18" i="4"/>
  <c r="M18" i="4" s="1"/>
  <c r="L17" i="4"/>
  <c r="I17" i="4"/>
  <c r="G17" i="4"/>
  <c r="L16" i="4"/>
  <c r="I16" i="4"/>
  <c r="G16" i="4"/>
  <c r="J14" i="4"/>
  <c r="G14" i="4"/>
  <c r="L13" i="4"/>
  <c r="K13" i="4"/>
  <c r="K14" i="4" s="1"/>
  <c r="G13" i="4"/>
  <c r="H11" i="4"/>
  <c r="F11" i="4"/>
  <c r="L10" i="4"/>
  <c r="I10" i="4"/>
  <c r="M10" i="4" s="1"/>
  <c r="G10" i="4"/>
  <c r="G11" i="4" s="1"/>
  <c r="B3" i="4"/>
  <c r="M19" i="4" l="1"/>
  <c r="M17" i="4"/>
  <c r="I11" i="4"/>
  <c r="M13" i="4"/>
  <c r="L14" i="4"/>
  <c r="M14" i="4"/>
  <c r="M16" i="4"/>
</calcChain>
</file>

<file path=xl/sharedStrings.xml><?xml version="1.0" encoding="utf-8"?>
<sst xmlns="http://schemas.openxmlformats.org/spreadsheetml/2006/main" count="227" uniqueCount="32">
  <si>
    <t>                                      ОБОРОТНАЯ ВЕДОМОСТЬ                                                           </t>
  </si>
  <si>
    <t xml:space="preserve">                            движения товара, продукции, материальных ценностей                              </t>
  </si>
  <si>
    <t>Название</t>
  </si>
  <si>
    <t>Ед.изм</t>
  </si>
  <si>
    <t>Инвен.номер</t>
  </si>
  <si>
    <t>Цена в руб.</t>
  </si>
  <si>
    <t>Остаток на начало месяца</t>
  </si>
  <si>
    <t>ОБОРОТ</t>
  </si>
  <si>
    <t>Остаток на конец месяца</t>
  </si>
  <si>
    <t>Поступило</t>
  </si>
  <si>
    <t>Израсходовано</t>
  </si>
  <si>
    <t>Количество</t>
  </si>
  <si>
    <t>Сумма</t>
  </si>
  <si>
    <t>МОЛ:Кисленко А.Б.</t>
  </si>
  <si>
    <t>халат медицинский 78-79</t>
  </si>
  <si>
    <t>шт.</t>
  </si>
  <si>
    <t xml:space="preserve">Всего по счету: </t>
  </si>
  <si>
    <t>МОЛ: Сбитнева А.С.</t>
  </si>
  <si>
    <t>МОЛ:Литвинова Л.М.</t>
  </si>
  <si>
    <t>НОВЫЕ Ботинки</t>
  </si>
  <si>
    <t>Костюм сварочный</t>
  </si>
  <si>
    <t>Сапоги</t>
  </si>
  <si>
    <t>11420065*</t>
  </si>
  <si>
    <t>Комбинезон</t>
  </si>
  <si>
    <t>за январь 2023</t>
  </si>
  <si>
    <t>за февраль 2023</t>
  </si>
  <si>
    <t>за март 2023</t>
  </si>
  <si>
    <t>за апрель 2023</t>
  </si>
  <si>
    <t>МОЛ: Корженко Н.В.</t>
  </si>
  <si>
    <t>МОЛ: Литвинова Л.М.</t>
  </si>
  <si>
    <t>за май 2023</t>
  </si>
  <si>
    <t>за июнь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</si>
</sst>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b/>
      <sz val="12"/>
      <color theme="1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4">
    <xf numFmtId="0" fontId="0" fillId="0" borderId="0" xfId="0"/>
    <xf numFmtId="0" fontId="1" fillId="0" borderId="0" xfId="1"/>
    <xf numFmtId="0" fontId="3" fillId="0" borderId="4" xfId="1" applyNumberFormat="1" applyFont="1" applyBorder="1" applyAlignment="1">
      <alignment horizontal="center" vertical="center"/>
    </xf>
    <xf numFmtId="3" fontId="3" fillId="0" borderId="2" xfId="1" applyNumberFormat="1" applyFont="1" applyBorder="1" applyAlignment="1">
      <alignment horizontal="center"/>
    </xf>
    <xf numFmtId="4" fontId="3" fillId="0" borderId="2" xfId="1" applyNumberFormat="1" applyFont="1" applyBorder="1" applyAlignment="1">
      <alignment horizontal="center"/>
    </xf>
    <xf numFmtId="4" fontId="3" fillId="0" borderId="2" xfId="1" applyNumberFormat="1" applyFont="1" applyFill="1" applyBorder="1" applyAlignment="1">
      <alignment horizontal="center"/>
    </xf>
    <xf numFmtId="3" fontId="3" fillId="0" borderId="2" xfId="1" applyNumberFormat="1" applyFont="1" applyBorder="1"/>
    <xf numFmtId="4" fontId="3" fillId="0" borderId="2" xfId="1" applyNumberFormat="1" applyFont="1" applyBorder="1"/>
    <xf numFmtId="0" fontId="3" fillId="0" borderId="0" xfId="1" applyFont="1"/>
    <xf numFmtId="0" fontId="1" fillId="3" borderId="2" xfId="1" applyFill="1" applyBorder="1" applyAlignment="1">
      <alignment horizontal="left"/>
    </xf>
    <xf numFmtId="0" fontId="1" fillId="3" borderId="2" xfId="1" applyFill="1" applyBorder="1" applyAlignment="1">
      <alignment horizontal="center"/>
    </xf>
    <xf numFmtId="49" fontId="1" fillId="3" borderId="2" xfId="1" applyNumberFormat="1" applyFont="1" applyFill="1" applyBorder="1" applyAlignment="1">
      <alignment horizontal="center"/>
    </xf>
    <xf numFmtId="4" fontId="1" fillId="3" borderId="2" xfId="1" applyNumberFormat="1" applyFon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4" fontId="1" fillId="3" borderId="2" xfId="1" applyNumberFormat="1" applyFill="1" applyBorder="1" applyAlignment="1">
      <alignment horizontal="center"/>
    </xf>
    <xf numFmtId="3" fontId="1" fillId="3" borderId="2" xfId="1" applyNumberFormat="1" applyFill="1" applyBorder="1" applyAlignment="1">
      <alignment horizontal="center"/>
    </xf>
    <xf numFmtId="0" fontId="3" fillId="3" borderId="4" xfId="1" applyFont="1" applyFill="1" applyBorder="1" applyAlignment="1">
      <alignment horizontal="left"/>
    </xf>
    <xf numFmtId="4" fontId="3" fillId="3" borderId="2" xfId="1" applyNumberFormat="1" applyFont="1" applyFill="1" applyBorder="1" applyAlignment="1">
      <alignment horizontal="center"/>
    </xf>
    <xf numFmtId="3" fontId="3" fillId="3" borderId="2" xfId="1" applyNumberFormat="1" applyFont="1" applyFill="1" applyBorder="1" applyAlignment="1">
      <alignment horizontal="center"/>
    </xf>
    <xf numFmtId="4" fontId="2" fillId="3" borderId="2" xfId="1" applyNumberFormat="1" applyFont="1" applyFill="1" applyBorder="1" applyAlignment="1">
      <alignment horizontal="center"/>
    </xf>
    <xf numFmtId="0" fontId="5" fillId="0" borderId="0" xfId="1" applyFont="1"/>
    <xf numFmtId="0" fontId="5" fillId="3" borderId="4" xfId="1" applyFont="1" applyFill="1" applyBorder="1" applyAlignment="1">
      <alignment horizontal="center"/>
    </xf>
    <xf numFmtId="4" fontId="5" fillId="3" borderId="2" xfId="1" applyNumberFormat="1" applyFont="1" applyFill="1" applyBorder="1" applyAlignment="1">
      <alignment horizontal="center"/>
    </xf>
    <xf numFmtId="2" fontId="5" fillId="3" borderId="2" xfId="1" applyNumberFormat="1" applyFont="1" applyFill="1" applyBorder="1" applyAlignment="1">
      <alignment horizontal="center"/>
    </xf>
    <xf numFmtId="0" fontId="6" fillId="0" borderId="5" xfId="1" applyNumberFormat="1" applyFont="1" applyFill="1" applyBorder="1" applyAlignment="1" applyProtection="1">
      <alignment horizontal="left" vertical="center" wrapText="1"/>
    </xf>
    <xf numFmtId="0" fontId="6" fillId="0" borderId="1" xfId="1" applyNumberFormat="1" applyFont="1" applyFill="1" applyBorder="1" applyAlignment="1" applyProtection="1">
      <alignment horizontal="center" vertical="center"/>
    </xf>
    <xf numFmtId="0" fontId="3" fillId="3" borderId="2" xfId="1" applyFont="1" applyFill="1" applyBorder="1"/>
    <xf numFmtId="4" fontId="1" fillId="3" borderId="2" xfId="1" applyNumberFormat="1" applyFill="1" applyBorder="1"/>
    <xf numFmtId="4" fontId="1" fillId="0" borderId="0" xfId="1" applyNumberFormat="1"/>
    <xf numFmtId="4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4" fontId="1" fillId="0" borderId="0" xfId="1" applyNumberFormat="1" applyFill="1" applyAlignment="1">
      <alignment horizontal="center"/>
    </xf>
    <xf numFmtId="3" fontId="1" fillId="0" borderId="0" xfId="1" applyNumberFormat="1"/>
    <xf numFmtId="0" fontId="3" fillId="0" borderId="4" xfId="1" applyNumberFormat="1" applyFont="1" applyBorder="1" applyAlignment="1">
      <alignment horizontal="center" vertical="center"/>
    </xf>
    <xf numFmtId="4" fontId="3" fillId="0" borderId="2" xfId="1" applyNumberFormat="1" applyFont="1" applyBorder="1" applyAlignment="1">
      <alignment horizontal="center"/>
    </xf>
    <xf numFmtId="2" fontId="3" fillId="3" borderId="2" xfId="1" applyNumberFormat="1" applyFont="1" applyFill="1" applyBorder="1" applyAlignment="1">
      <alignment horizontal="center"/>
    </xf>
    <xf numFmtId="0" fontId="3" fillId="0" borderId="4" xfId="1" applyNumberFormat="1" applyFont="1" applyBorder="1" applyAlignment="1">
      <alignment horizontal="center" vertical="center"/>
    </xf>
    <xf numFmtId="4" fontId="3" fillId="0" borderId="2" xfId="1" applyNumberFormat="1" applyFont="1" applyBorder="1" applyAlignment="1">
      <alignment horizontal="center"/>
    </xf>
    <xf numFmtId="0" fontId="3" fillId="0" borderId="4" xfId="1" applyNumberFormat="1" applyFont="1" applyBorder="1" applyAlignment="1">
      <alignment horizontal="center" vertical="center"/>
    </xf>
    <xf numFmtId="4" fontId="3" fillId="0" borderId="2" xfId="1" applyNumberFormat="1" applyFont="1" applyBorder="1" applyAlignment="1">
      <alignment horizontal="center"/>
    </xf>
    <xf numFmtId="0" fontId="4" fillId="2" borderId="5" xfId="1" applyFont="1" applyFill="1" applyBorder="1" applyAlignment="1">
      <alignment horizontal="left"/>
    </xf>
    <xf numFmtId="0" fontId="4" fillId="2" borderId="6" xfId="1" applyFont="1" applyFill="1" applyBorder="1" applyAlignment="1">
      <alignment horizontal="left"/>
    </xf>
    <xf numFmtId="0" fontId="4" fillId="2" borderId="7" xfId="1" applyFont="1" applyFill="1" applyBorder="1" applyAlignment="1">
      <alignment horizontal="left"/>
    </xf>
    <xf numFmtId="0" fontId="3" fillId="0" borderId="0" xfId="1" applyFont="1" applyAlignment="1">
      <alignment horizontal="center"/>
    </xf>
    <xf numFmtId="0" fontId="3" fillId="0" borderId="1" xfId="1" applyNumberFormat="1" applyFont="1" applyBorder="1" applyAlignment="1">
      <alignment horizontal="center" vertical="center"/>
    </xf>
    <xf numFmtId="0" fontId="3" fillId="0" borderId="3" xfId="1" applyNumberFormat="1" applyFont="1" applyBorder="1" applyAlignment="1">
      <alignment horizontal="center" vertical="center"/>
    </xf>
    <xf numFmtId="0" fontId="3" fillId="0" borderId="4" xfId="1" applyNumberFormat="1" applyFont="1" applyBorder="1" applyAlignment="1">
      <alignment horizontal="center" vertical="center"/>
    </xf>
    <xf numFmtId="4" fontId="3" fillId="0" borderId="1" xfId="1" applyNumberFormat="1" applyFont="1" applyBorder="1" applyAlignment="1">
      <alignment horizontal="center" vertical="center"/>
    </xf>
    <xf numFmtId="4" fontId="3" fillId="0" borderId="3" xfId="1" applyNumberFormat="1" applyFont="1" applyBorder="1" applyAlignment="1">
      <alignment horizontal="center" vertical="center"/>
    </xf>
    <xf numFmtId="4" fontId="3" fillId="0" borderId="4" xfId="1" applyNumberFormat="1" applyFont="1" applyBorder="1" applyAlignment="1">
      <alignment horizontal="center" vertical="center"/>
    </xf>
    <xf numFmtId="4" fontId="3" fillId="0" borderId="2" xfId="1" applyNumberFormat="1" applyFont="1" applyBorder="1" applyAlignment="1">
      <alignment horizontal="center"/>
    </xf>
    <xf numFmtId="0" fontId="3" fillId="2" borderId="5" xfId="1" applyFont="1" applyFill="1" applyBorder="1" applyAlignment="1">
      <alignment horizontal="left"/>
    </xf>
    <xf numFmtId="0" fontId="3" fillId="2" borderId="6" xfId="1" applyFont="1" applyFill="1" applyBorder="1" applyAlignment="1">
      <alignment horizontal="left"/>
    </xf>
    <xf numFmtId="0" fontId="3" fillId="2" borderId="7" xfId="1" applyFont="1" applyFill="1" applyBorder="1" applyAlignment="1">
      <alignment horizontal="left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/&#1052;&#1086;&#1080;%20&#1076;&#1086;&#1082;&#1091;&#1084;&#1077;&#1085;&#1090;&#1099;/&#1052;&#1040;&#1058;&#1045;&#1056;&#1048;&#1040;&#1051;&#1067;/&#1054;&#1041;&#1054;&#1056;&#1054;&#1058;&#1050;&#1048;_2016&#1075;&#1086;&#1076;/114_2016&#1075;&#1086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4счет_январь2016"/>
      <sheetName val="114счет_февраль16"/>
      <sheetName val="114счет_март16"/>
      <sheetName val="114счет_апр16"/>
      <sheetName val="114счет_май16"/>
      <sheetName val="114счет_ин16"/>
      <sheetName val="114счет_ил16"/>
      <sheetName val="114счет_авг16"/>
      <sheetName val="114счет_сент16"/>
      <sheetName val="114счет_окт16"/>
      <sheetName val="114счет_нб16"/>
      <sheetName val="114счет_дек1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">
          <cell r="B3" t="str">
            <v>по счету 114</v>
          </cell>
        </row>
        <row r="12">
          <cell r="B12" t="str">
            <v>ИТОГО по 114</v>
          </cell>
        </row>
      </sheetData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2"/>
  <sheetViews>
    <sheetView workbookViewId="0">
      <pane xSplit="5" ySplit="7" topLeftCell="F8" activePane="bottomRight" state="frozen"/>
      <selection pane="topRight" activeCell="D1" sqref="D1"/>
      <selection pane="bottomLeft" activeCell="A7" sqref="A7"/>
      <selection pane="bottomRight" activeCell="D28" sqref="D28"/>
    </sheetView>
  </sheetViews>
  <sheetFormatPr defaultRowHeight="15" x14ac:dyDescent="0.25"/>
  <cols>
    <col min="1" max="1" width="4" style="1" customWidth="1"/>
    <col min="2" max="2" width="52.140625" style="1" customWidth="1"/>
    <col min="3" max="3" width="9.140625" style="1" customWidth="1"/>
    <col min="4" max="4" width="13" style="28" customWidth="1"/>
    <col min="5" max="5" width="11.42578125" style="29" bestFit="1" customWidth="1"/>
    <col min="6" max="6" width="12.28515625" style="30" customWidth="1"/>
    <col min="7" max="7" width="12.28515625" style="29" customWidth="1"/>
    <col min="8" max="8" width="12.28515625" style="31" customWidth="1"/>
    <col min="9" max="11" width="12.28515625" style="29" customWidth="1"/>
    <col min="12" max="12" width="12.28515625" style="32" customWidth="1"/>
    <col min="13" max="13" width="12.28515625" style="28" customWidth="1"/>
    <col min="14" max="14" width="9.140625" style="1"/>
    <col min="15" max="15" width="23.7109375" style="1" customWidth="1"/>
    <col min="16" max="16384" width="9.140625" style="1"/>
  </cols>
  <sheetData>
    <row r="1" spans="1:15" x14ac:dyDescent="0.25">
      <c r="B1" s="43" t="s">
        <v>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</row>
    <row r="2" spans="1:15" x14ac:dyDescent="0.25">
      <c r="B2" s="43" t="s">
        <v>1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</row>
    <row r="3" spans="1:15" x14ac:dyDescent="0.25">
      <c r="B3" s="43" t="str">
        <f>'[1]114счет_сент16'!B3:N3</f>
        <v>по счету 114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</row>
    <row r="4" spans="1:15" x14ac:dyDescent="0.25">
      <c r="B4" s="43" t="s">
        <v>24</v>
      </c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</row>
    <row r="6" spans="1:15" x14ac:dyDescent="0.25">
      <c r="B6" s="44" t="s">
        <v>2</v>
      </c>
      <c r="C6" s="44" t="s">
        <v>3</v>
      </c>
      <c r="D6" s="47" t="s">
        <v>4</v>
      </c>
      <c r="E6" s="47" t="s">
        <v>5</v>
      </c>
      <c r="F6" s="50" t="s">
        <v>6</v>
      </c>
      <c r="G6" s="50"/>
      <c r="H6" s="50" t="s">
        <v>7</v>
      </c>
      <c r="I6" s="50"/>
      <c r="J6" s="50"/>
      <c r="K6" s="50"/>
      <c r="L6" s="50" t="s">
        <v>8</v>
      </c>
      <c r="M6" s="50"/>
    </row>
    <row r="7" spans="1:15" x14ac:dyDescent="0.25">
      <c r="B7" s="45"/>
      <c r="C7" s="45"/>
      <c r="D7" s="48"/>
      <c r="E7" s="48"/>
      <c r="F7" s="50"/>
      <c r="G7" s="50"/>
      <c r="H7" s="50" t="s">
        <v>9</v>
      </c>
      <c r="I7" s="50"/>
      <c r="J7" s="50" t="s">
        <v>10</v>
      </c>
      <c r="K7" s="50"/>
      <c r="L7" s="50"/>
      <c r="M7" s="50"/>
    </row>
    <row r="8" spans="1:15" x14ac:dyDescent="0.25">
      <c r="B8" s="46"/>
      <c r="C8" s="2"/>
      <c r="D8" s="49"/>
      <c r="E8" s="49"/>
      <c r="F8" s="3" t="s">
        <v>11</v>
      </c>
      <c r="G8" s="4" t="s">
        <v>12</v>
      </c>
      <c r="H8" s="5" t="s">
        <v>11</v>
      </c>
      <c r="I8" s="4" t="s">
        <v>12</v>
      </c>
      <c r="J8" s="4" t="s">
        <v>11</v>
      </c>
      <c r="K8" s="4" t="s">
        <v>12</v>
      </c>
      <c r="L8" s="6" t="s">
        <v>11</v>
      </c>
      <c r="M8" s="7" t="s">
        <v>12</v>
      </c>
    </row>
    <row r="9" spans="1:15" s="8" customFormat="1" ht="15.75" x14ac:dyDescent="0.25">
      <c r="B9" s="40" t="s">
        <v>13</v>
      </c>
      <c r="C9" s="41"/>
      <c r="D9" s="41"/>
      <c r="E9" s="41"/>
      <c r="F9" s="41"/>
      <c r="G9" s="41"/>
      <c r="H9" s="41"/>
      <c r="I9" s="41"/>
      <c r="J9" s="41"/>
      <c r="K9" s="41"/>
      <c r="L9" s="41"/>
      <c r="M9" s="42"/>
    </row>
    <row r="10" spans="1:15" ht="15" customHeight="1" x14ac:dyDescent="0.25">
      <c r="A10" s="1">
        <v>1</v>
      </c>
      <c r="B10" s="9" t="s">
        <v>14</v>
      </c>
      <c r="C10" s="10" t="s">
        <v>15</v>
      </c>
      <c r="D10" s="11"/>
      <c r="E10" s="12">
        <v>100</v>
      </c>
      <c r="F10" s="13">
        <v>2</v>
      </c>
      <c r="G10" s="12">
        <f>F10*E10</f>
        <v>200</v>
      </c>
      <c r="H10" s="14"/>
      <c r="I10" s="14">
        <f>H10*E10</f>
        <v>0</v>
      </c>
      <c r="J10" s="14">
        <v>2</v>
      </c>
      <c r="K10" s="14">
        <f>J10*E10</f>
        <v>200</v>
      </c>
      <c r="L10" s="15">
        <f>F10+H10-J10</f>
        <v>0</v>
      </c>
      <c r="M10" s="14">
        <f>G10+I10-K10</f>
        <v>0</v>
      </c>
    </row>
    <row r="11" spans="1:15" s="8" customFormat="1" ht="15" customHeight="1" x14ac:dyDescent="0.25">
      <c r="B11" s="16" t="s">
        <v>16</v>
      </c>
      <c r="C11" s="16"/>
      <c r="D11" s="17"/>
      <c r="E11" s="17"/>
      <c r="F11" s="18">
        <f>F10</f>
        <v>2</v>
      </c>
      <c r="G11" s="17">
        <f>G10</f>
        <v>200</v>
      </c>
      <c r="H11" s="19">
        <f>SUM(H10)</f>
        <v>0</v>
      </c>
      <c r="I11" s="19">
        <f>SUM(I10)</f>
        <v>0</v>
      </c>
      <c r="J11" s="19">
        <f t="shared" ref="J11:M11" si="0">SUM(J10)</f>
        <v>2</v>
      </c>
      <c r="K11" s="19">
        <f t="shared" si="0"/>
        <v>200</v>
      </c>
      <c r="L11" s="19">
        <f t="shared" si="0"/>
        <v>0</v>
      </c>
      <c r="M11" s="19">
        <f t="shared" si="0"/>
        <v>0</v>
      </c>
      <c r="O11" s="1"/>
    </row>
    <row r="12" spans="1:15" s="8" customFormat="1" ht="15" hidden="1" customHeight="1" x14ac:dyDescent="0.25">
      <c r="B12" s="51" t="s">
        <v>17</v>
      </c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3"/>
      <c r="O12" s="1"/>
    </row>
    <row r="13" spans="1:15" s="8" customFormat="1" ht="15" hidden="1" customHeight="1" x14ac:dyDescent="0.25">
      <c r="A13" s="20">
        <v>1</v>
      </c>
      <c r="B13" s="9" t="s">
        <v>14</v>
      </c>
      <c r="C13" s="21" t="s">
        <v>15</v>
      </c>
      <c r="D13" s="17"/>
      <c r="E13" s="22">
        <v>100</v>
      </c>
      <c r="F13" s="22">
        <v>0</v>
      </c>
      <c r="G13" s="22">
        <f>F13*E13</f>
        <v>0</v>
      </c>
      <c r="H13" s="22"/>
      <c r="I13" s="22"/>
      <c r="J13" s="22"/>
      <c r="K13" s="22">
        <f>J13*E13</f>
        <v>0</v>
      </c>
      <c r="L13" s="23">
        <f>F13+H13-J13</f>
        <v>0</v>
      </c>
      <c r="M13" s="23">
        <f>G13+I13-K13</f>
        <v>0</v>
      </c>
      <c r="O13" s="1"/>
    </row>
    <row r="14" spans="1:15" s="8" customFormat="1" hidden="1" x14ac:dyDescent="0.25">
      <c r="B14" s="16" t="s">
        <v>16</v>
      </c>
      <c r="C14" s="16"/>
      <c r="D14" s="17"/>
      <c r="E14" s="17"/>
      <c r="F14" s="17"/>
      <c r="G14" s="22">
        <f>F14*E14</f>
        <v>0</v>
      </c>
      <c r="H14" s="22"/>
      <c r="I14" s="22"/>
      <c r="J14" s="22">
        <f>SUM(J13)</f>
        <v>0</v>
      </c>
      <c r="K14" s="22">
        <f>SUM(K13)</f>
        <v>0</v>
      </c>
      <c r="L14" s="23">
        <f>F14+H14-J14</f>
        <v>0</v>
      </c>
      <c r="M14" s="23">
        <f>G14+I14-K14</f>
        <v>0</v>
      </c>
      <c r="O14" s="1"/>
    </row>
    <row r="15" spans="1:15" ht="15.75" x14ac:dyDescent="0.25">
      <c r="B15" s="40" t="s">
        <v>18</v>
      </c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2"/>
    </row>
    <row r="16" spans="1:15" ht="15" customHeight="1" x14ac:dyDescent="0.25">
      <c r="B16" s="24" t="s">
        <v>19</v>
      </c>
      <c r="C16" s="10" t="s">
        <v>15</v>
      </c>
      <c r="D16" s="25">
        <v>11420054</v>
      </c>
      <c r="E16" s="12">
        <v>82</v>
      </c>
      <c r="F16" s="14">
        <v>1</v>
      </c>
      <c r="G16" s="12">
        <f t="shared" ref="G16:G19" si="1">F16*E16</f>
        <v>82</v>
      </c>
      <c r="H16" s="14"/>
      <c r="I16" s="14">
        <f t="shared" ref="I16:I19" si="2">H16*E16</f>
        <v>0</v>
      </c>
      <c r="J16" s="14"/>
      <c r="K16" s="14"/>
      <c r="L16" s="15">
        <f t="shared" ref="L16:M19" si="3">F16+H16-J16</f>
        <v>1</v>
      </c>
      <c r="M16" s="14">
        <f t="shared" si="3"/>
        <v>82</v>
      </c>
    </row>
    <row r="17" spans="2:13" ht="15" customHeight="1" x14ac:dyDescent="0.25">
      <c r="B17" s="24" t="s">
        <v>20</v>
      </c>
      <c r="C17" s="10" t="s">
        <v>15</v>
      </c>
      <c r="D17" s="25">
        <v>11420058</v>
      </c>
      <c r="E17" s="12">
        <v>104</v>
      </c>
      <c r="F17" s="14">
        <v>3</v>
      </c>
      <c r="G17" s="12">
        <f t="shared" si="1"/>
        <v>312</v>
      </c>
      <c r="H17" s="14"/>
      <c r="I17" s="14">
        <f t="shared" si="2"/>
        <v>0</v>
      </c>
      <c r="J17" s="14"/>
      <c r="K17" s="14"/>
      <c r="L17" s="15">
        <f t="shared" si="3"/>
        <v>3</v>
      </c>
      <c r="M17" s="14">
        <f t="shared" si="3"/>
        <v>312</v>
      </c>
    </row>
    <row r="18" spans="2:13" x14ac:dyDescent="0.25">
      <c r="B18" s="24" t="s">
        <v>21</v>
      </c>
      <c r="C18" s="10" t="s">
        <v>15</v>
      </c>
      <c r="D18" s="25" t="s">
        <v>22</v>
      </c>
      <c r="E18" s="12">
        <v>52</v>
      </c>
      <c r="F18" s="14">
        <v>2</v>
      </c>
      <c r="G18" s="12">
        <f t="shared" si="1"/>
        <v>104</v>
      </c>
      <c r="H18" s="14"/>
      <c r="I18" s="14">
        <f t="shared" si="2"/>
        <v>0</v>
      </c>
      <c r="J18" s="14"/>
      <c r="K18" s="14"/>
      <c r="L18" s="15">
        <f t="shared" si="3"/>
        <v>2</v>
      </c>
      <c r="M18" s="14">
        <f t="shared" si="3"/>
        <v>104</v>
      </c>
    </row>
    <row r="19" spans="2:13" ht="15" customHeight="1" x14ac:dyDescent="0.25">
      <c r="B19" s="24" t="s">
        <v>23</v>
      </c>
      <c r="C19" s="10" t="s">
        <v>15</v>
      </c>
      <c r="D19" s="25">
        <v>11421673</v>
      </c>
      <c r="E19" s="12">
        <v>36</v>
      </c>
      <c r="F19" s="14">
        <v>28</v>
      </c>
      <c r="G19" s="12">
        <f t="shared" si="1"/>
        <v>1008</v>
      </c>
      <c r="H19" s="14"/>
      <c r="I19" s="14">
        <f t="shared" si="2"/>
        <v>0</v>
      </c>
      <c r="J19" s="14"/>
      <c r="K19" s="14"/>
      <c r="L19" s="15">
        <f t="shared" si="3"/>
        <v>28</v>
      </c>
      <c r="M19" s="14">
        <f t="shared" si="3"/>
        <v>1008</v>
      </c>
    </row>
    <row r="20" spans="2:13" ht="15" customHeight="1" x14ac:dyDescent="0.25">
      <c r="B20" s="9" t="s">
        <v>14</v>
      </c>
      <c r="C20" s="10" t="s">
        <v>15</v>
      </c>
      <c r="D20" s="11"/>
      <c r="E20" s="12">
        <v>100</v>
      </c>
      <c r="F20" s="13"/>
      <c r="G20" s="12">
        <f>F20*E20</f>
        <v>0</v>
      </c>
      <c r="H20" s="14">
        <v>2</v>
      </c>
      <c r="I20" s="14">
        <f>H20*E20</f>
        <v>200</v>
      </c>
      <c r="J20" s="14"/>
      <c r="K20" s="14"/>
      <c r="L20" s="15">
        <f>F20+H20-J20</f>
        <v>2</v>
      </c>
      <c r="M20" s="14">
        <f>G20+I20-K20</f>
        <v>200</v>
      </c>
    </row>
    <row r="21" spans="2:13" x14ac:dyDescent="0.25">
      <c r="B21" s="16" t="s">
        <v>16</v>
      </c>
      <c r="C21" s="16"/>
      <c r="D21" s="17"/>
      <c r="E21" s="17"/>
      <c r="F21" s="35">
        <f>SUM(F16:F20)</f>
        <v>34</v>
      </c>
      <c r="G21" s="35">
        <f t="shared" ref="G21:M21" si="4">SUM(G16:G20)</f>
        <v>1506</v>
      </c>
      <c r="H21" s="35">
        <f t="shared" si="4"/>
        <v>2</v>
      </c>
      <c r="I21" s="35">
        <f t="shared" si="4"/>
        <v>200</v>
      </c>
      <c r="J21" s="35">
        <f t="shared" si="4"/>
        <v>0</v>
      </c>
      <c r="K21" s="35">
        <f t="shared" si="4"/>
        <v>0</v>
      </c>
      <c r="L21" s="35">
        <f t="shared" si="4"/>
        <v>36</v>
      </c>
      <c r="M21" s="35">
        <f t="shared" si="4"/>
        <v>1706</v>
      </c>
    </row>
    <row r="22" spans="2:13" x14ac:dyDescent="0.25">
      <c r="B22" s="26" t="str">
        <f>'[1]114счет_сент16'!B12</f>
        <v>ИТОГО по 114</v>
      </c>
      <c r="C22" s="26"/>
      <c r="D22" s="27"/>
      <c r="E22" s="14"/>
      <c r="F22" s="35">
        <f>F11+F21</f>
        <v>36</v>
      </c>
      <c r="G22" s="35">
        <f t="shared" ref="G22:M22" si="5">G11+G21</f>
        <v>1706</v>
      </c>
      <c r="H22" s="35">
        <f t="shared" si="5"/>
        <v>2</v>
      </c>
      <c r="I22" s="35">
        <f t="shared" si="5"/>
        <v>200</v>
      </c>
      <c r="J22" s="35">
        <f t="shared" si="5"/>
        <v>2</v>
      </c>
      <c r="K22" s="35">
        <f t="shared" si="5"/>
        <v>200</v>
      </c>
      <c r="L22" s="35">
        <f t="shared" si="5"/>
        <v>36</v>
      </c>
      <c r="M22" s="35">
        <f t="shared" si="5"/>
        <v>1706</v>
      </c>
    </row>
  </sheetData>
  <mergeCells count="16">
    <mergeCell ref="B15:M15"/>
    <mergeCell ref="B1:M1"/>
    <mergeCell ref="B2:M2"/>
    <mergeCell ref="B3:N3"/>
    <mergeCell ref="B4:M4"/>
    <mergeCell ref="B6:B8"/>
    <mergeCell ref="C6:C7"/>
    <mergeCell ref="D6:D8"/>
    <mergeCell ref="E6:E8"/>
    <mergeCell ref="F6:G7"/>
    <mergeCell ref="H6:K6"/>
    <mergeCell ref="L6:M7"/>
    <mergeCell ref="H7:I7"/>
    <mergeCell ref="J7:K7"/>
    <mergeCell ref="B9:M9"/>
    <mergeCell ref="B12:M12"/>
  </mergeCells>
  <pageMargins left="0.70866141732283472" right="0.70866141732283472" top="0.74803149606299213" bottom="0.74803149606299213" header="0.31496062992125984" footer="0.31496062992125984"/>
  <pageSetup paperSize="9" scale="66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9"/>
  <sheetViews>
    <sheetView workbookViewId="0">
      <pane xSplit="5" ySplit="7" topLeftCell="F8" activePane="bottomRight" state="frozen"/>
      <selection pane="topRight" activeCell="D1" sqref="D1"/>
      <selection pane="bottomLeft" activeCell="A7" sqref="A7"/>
      <selection pane="bottomRight" activeCell="I23" sqref="I23"/>
    </sheetView>
  </sheetViews>
  <sheetFormatPr defaultRowHeight="15" x14ac:dyDescent="0.25"/>
  <cols>
    <col min="1" max="1" width="4" style="1" customWidth="1"/>
    <col min="2" max="2" width="52.140625" style="1" customWidth="1"/>
    <col min="3" max="3" width="9.140625" style="1" customWidth="1"/>
    <col min="4" max="4" width="13" style="28" customWidth="1"/>
    <col min="5" max="5" width="11.42578125" style="29" bestFit="1" customWidth="1"/>
    <col min="6" max="6" width="12.28515625" style="30" customWidth="1"/>
    <col min="7" max="7" width="12.28515625" style="29" customWidth="1"/>
    <col min="8" max="8" width="12.28515625" style="31" customWidth="1"/>
    <col min="9" max="11" width="12.28515625" style="29" customWidth="1"/>
    <col min="12" max="12" width="12.28515625" style="32" customWidth="1"/>
    <col min="13" max="13" width="12.28515625" style="28" customWidth="1"/>
    <col min="14" max="14" width="9.140625" style="1"/>
    <col min="15" max="15" width="23.7109375" style="1" customWidth="1"/>
    <col min="16" max="16384" width="9.140625" style="1"/>
  </cols>
  <sheetData>
    <row r="1" spans="1:15" x14ac:dyDescent="0.25">
      <c r="B1" s="43" t="s">
        <v>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</row>
    <row r="2" spans="1:15" x14ac:dyDescent="0.25">
      <c r="B2" s="43" t="s">
        <v>1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</row>
    <row r="3" spans="1:15" x14ac:dyDescent="0.25">
      <c r="B3" s="43" t="str">
        <f>'[1]114счет_сент16'!B3:N3</f>
        <v>по счету 114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</row>
    <row r="4" spans="1:15" x14ac:dyDescent="0.25">
      <c r="B4" s="43" t="s">
        <v>25</v>
      </c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</row>
    <row r="6" spans="1:15" x14ac:dyDescent="0.25">
      <c r="B6" s="44" t="s">
        <v>2</v>
      </c>
      <c r="C6" s="44" t="s">
        <v>3</v>
      </c>
      <c r="D6" s="47" t="s">
        <v>4</v>
      </c>
      <c r="E6" s="47" t="s">
        <v>5</v>
      </c>
      <c r="F6" s="50" t="s">
        <v>6</v>
      </c>
      <c r="G6" s="50"/>
      <c r="H6" s="50" t="s">
        <v>7</v>
      </c>
      <c r="I6" s="50"/>
      <c r="J6" s="50"/>
      <c r="K6" s="50"/>
      <c r="L6" s="50" t="s">
        <v>8</v>
      </c>
      <c r="M6" s="50"/>
    </row>
    <row r="7" spans="1:15" x14ac:dyDescent="0.25">
      <c r="B7" s="45"/>
      <c r="C7" s="45"/>
      <c r="D7" s="48"/>
      <c r="E7" s="48"/>
      <c r="F7" s="50"/>
      <c r="G7" s="50"/>
      <c r="H7" s="50" t="s">
        <v>9</v>
      </c>
      <c r="I7" s="50"/>
      <c r="J7" s="50" t="s">
        <v>10</v>
      </c>
      <c r="K7" s="50"/>
      <c r="L7" s="50"/>
      <c r="M7" s="50"/>
    </row>
    <row r="8" spans="1:15" x14ac:dyDescent="0.25">
      <c r="B8" s="46"/>
      <c r="C8" s="33"/>
      <c r="D8" s="49"/>
      <c r="E8" s="49"/>
      <c r="F8" s="3" t="s">
        <v>11</v>
      </c>
      <c r="G8" s="34" t="s">
        <v>12</v>
      </c>
      <c r="H8" s="5" t="s">
        <v>11</v>
      </c>
      <c r="I8" s="34" t="s">
        <v>12</v>
      </c>
      <c r="J8" s="34" t="s">
        <v>11</v>
      </c>
      <c r="K8" s="34" t="s">
        <v>12</v>
      </c>
      <c r="L8" s="6" t="s">
        <v>11</v>
      </c>
      <c r="M8" s="7" t="s">
        <v>12</v>
      </c>
    </row>
    <row r="9" spans="1:15" s="8" customFormat="1" ht="15" hidden="1" customHeight="1" x14ac:dyDescent="0.25">
      <c r="B9" s="51" t="s">
        <v>17</v>
      </c>
      <c r="C9" s="52"/>
      <c r="D9" s="52"/>
      <c r="E9" s="52"/>
      <c r="F9" s="52"/>
      <c r="G9" s="52"/>
      <c r="H9" s="52"/>
      <c r="I9" s="52"/>
      <c r="J9" s="52"/>
      <c r="K9" s="52"/>
      <c r="L9" s="52"/>
      <c r="M9" s="53"/>
      <c r="O9" s="1"/>
    </row>
    <row r="10" spans="1:15" s="8" customFormat="1" ht="15" hidden="1" customHeight="1" x14ac:dyDescent="0.25">
      <c r="A10" s="20">
        <v>1</v>
      </c>
      <c r="B10" s="9" t="s">
        <v>14</v>
      </c>
      <c r="C10" s="21" t="s">
        <v>15</v>
      </c>
      <c r="D10" s="17"/>
      <c r="E10" s="22">
        <v>100</v>
      </c>
      <c r="F10" s="22">
        <v>0</v>
      </c>
      <c r="G10" s="22">
        <f>F10*E10</f>
        <v>0</v>
      </c>
      <c r="H10" s="22"/>
      <c r="I10" s="22"/>
      <c r="J10" s="22"/>
      <c r="K10" s="22">
        <f>J10*E10</f>
        <v>0</v>
      </c>
      <c r="L10" s="23">
        <f>F10+H10-J10</f>
        <v>0</v>
      </c>
      <c r="M10" s="23">
        <f>G10+I10-K10</f>
        <v>0</v>
      </c>
      <c r="O10" s="1"/>
    </row>
    <row r="11" spans="1:15" s="8" customFormat="1" hidden="1" x14ac:dyDescent="0.25">
      <c r="B11" s="16" t="s">
        <v>16</v>
      </c>
      <c r="C11" s="16"/>
      <c r="D11" s="17"/>
      <c r="E11" s="17"/>
      <c r="F11" s="17"/>
      <c r="G11" s="22">
        <f>F11*E11</f>
        <v>0</v>
      </c>
      <c r="H11" s="22"/>
      <c r="I11" s="22"/>
      <c r="J11" s="22">
        <f>SUM(J10)</f>
        <v>0</v>
      </c>
      <c r="K11" s="22">
        <f>SUM(K10)</f>
        <v>0</v>
      </c>
      <c r="L11" s="23">
        <f>F11+H11-J11</f>
        <v>0</v>
      </c>
      <c r="M11" s="23">
        <f>G11+I11-K11</f>
        <v>0</v>
      </c>
      <c r="O11" s="1"/>
    </row>
    <row r="12" spans="1:15" ht="15.75" x14ac:dyDescent="0.25">
      <c r="B12" s="40" t="s">
        <v>18</v>
      </c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2"/>
    </row>
    <row r="13" spans="1:15" ht="15" customHeight="1" x14ac:dyDescent="0.25">
      <c r="B13" s="24" t="s">
        <v>19</v>
      </c>
      <c r="C13" s="10" t="s">
        <v>15</v>
      </c>
      <c r="D13" s="25">
        <v>11420054</v>
      </c>
      <c r="E13" s="12">
        <v>82</v>
      </c>
      <c r="F13" s="14">
        <v>1</v>
      </c>
      <c r="G13" s="12">
        <f t="shared" ref="G13:G16" si="0">F13*E13</f>
        <v>82</v>
      </c>
      <c r="H13" s="14"/>
      <c r="I13" s="14">
        <f t="shared" ref="I13:I16" si="1">H13*E13</f>
        <v>0</v>
      </c>
      <c r="J13" s="14"/>
      <c r="K13" s="14"/>
      <c r="L13" s="15">
        <f t="shared" ref="L13:M16" si="2">F13+H13-J13</f>
        <v>1</v>
      </c>
      <c r="M13" s="14">
        <f t="shared" si="2"/>
        <v>82</v>
      </c>
    </row>
    <row r="14" spans="1:15" ht="15" customHeight="1" x14ac:dyDescent="0.25">
      <c r="B14" s="24" t="s">
        <v>20</v>
      </c>
      <c r="C14" s="10" t="s">
        <v>15</v>
      </c>
      <c r="D14" s="25">
        <v>11420058</v>
      </c>
      <c r="E14" s="12">
        <v>104</v>
      </c>
      <c r="F14" s="14">
        <v>3</v>
      </c>
      <c r="G14" s="12">
        <f t="shared" si="0"/>
        <v>312</v>
      </c>
      <c r="H14" s="14"/>
      <c r="I14" s="14">
        <f t="shared" si="1"/>
        <v>0</v>
      </c>
      <c r="J14" s="14"/>
      <c r="K14" s="14"/>
      <c r="L14" s="15">
        <f t="shared" si="2"/>
        <v>3</v>
      </c>
      <c r="M14" s="14">
        <f t="shared" si="2"/>
        <v>312</v>
      </c>
    </row>
    <row r="15" spans="1:15" x14ac:dyDescent="0.25">
      <c r="B15" s="24" t="s">
        <v>21</v>
      </c>
      <c r="C15" s="10" t="s">
        <v>15</v>
      </c>
      <c r="D15" s="25" t="s">
        <v>22</v>
      </c>
      <c r="E15" s="12">
        <v>52</v>
      </c>
      <c r="F15" s="14">
        <v>2</v>
      </c>
      <c r="G15" s="12">
        <f t="shared" si="0"/>
        <v>104</v>
      </c>
      <c r="H15" s="14"/>
      <c r="I15" s="14">
        <f t="shared" si="1"/>
        <v>0</v>
      </c>
      <c r="J15" s="14"/>
      <c r="K15" s="14"/>
      <c r="L15" s="15">
        <f t="shared" si="2"/>
        <v>2</v>
      </c>
      <c r="M15" s="14">
        <f t="shared" si="2"/>
        <v>104</v>
      </c>
    </row>
    <row r="16" spans="1:15" ht="15" customHeight="1" x14ac:dyDescent="0.25">
      <c r="B16" s="24" t="s">
        <v>23</v>
      </c>
      <c r="C16" s="10" t="s">
        <v>15</v>
      </c>
      <c r="D16" s="25">
        <v>11421673</v>
      </c>
      <c r="E16" s="12">
        <v>36</v>
      </c>
      <c r="F16" s="14">
        <v>28</v>
      </c>
      <c r="G16" s="12">
        <f t="shared" si="0"/>
        <v>1008</v>
      </c>
      <c r="H16" s="14"/>
      <c r="I16" s="14">
        <f t="shared" si="1"/>
        <v>0</v>
      </c>
      <c r="J16" s="14"/>
      <c r="K16" s="14"/>
      <c r="L16" s="15">
        <f t="shared" si="2"/>
        <v>28</v>
      </c>
      <c r="M16" s="14">
        <f t="shared" si="2"/>
        <v>1008</v>
      </c>
    </row>
    <row r="17" spans="2:13" ht="15" customHeight="1" x14ac:dyDescent="0.25">
      <c r="B17" s="9" t="s">
        <v>14</v>
      </c>
      <c r="C17" s="10" t="s">
        <v>15</v>
      </c>
      <c r="D17" s="11"/>
      <c r="E17" s="12">
        <v>100</v>
      </c>
      <c r="F17" s="13">
        <v>2</v>
      </c>
      <c r="G17" s="12">
        <f>F17*E17</f>
        <v>200</v>
      </c>
      <c r="H17" s="14"/>
      <c r="I17" s="14">
        <f>H17*E17</f>
        <v>0</v>
      </c>
      <c r="J17" s="14"/>
      <c r="K17" s="14"/>
      <c r="L17" s="15">
        <f>F17+H17-J17</f>
        <v>2</v>
      </c>
      <c r="M17" s="14">
        <f>G17+I17-K17</f>
        <v>200</v>
      </c>
    </row>
    <row r="18" spans="2:13" x14ac:dyDescent="0.25">
      <c r="B18" s="16" t="s">
        <v>16</v>
      </c>
      <c r="C18" s="16"/>
      <c r="D18" s="17"/>
      <c r="E18" s="17"/>
      <c r="F18" s="35">
        <f>SUM(F13:F17)</f>
        <v>36</v>
      </c>
      <c r="G18" s="35">
        <f t="shared" ref="G18:M18" si="3">SUM(G13:G17)</f>
        <v>1706</v>
      </c>
      <c r="H18" s="35">
        <f t="shared" si="3"/>
        <v>0</v>
      </c>
      <c r="I18" s="35">
        <f t="shared" si="3"/>
        <v>0</v>
      </c>
      <c r="J18" s="35">
        <f t="shared" si="3"/>
        <v>0</v>
      </c>
      <c r="K18" s="35">
        <f t="shared" si="3"/>
        <v>0</v>
      </c>
      <c r="L18" s="35">
        <f t="shared" si="3"/>
        <v>36</v>
      </c>
      <c r="M18" s="35">
        <f t="shared" si="3"/>
        <v>1706</v>
      </c>
    </row>
    <row r="19" spans="2:13" x14ac:dyDescent="0.25">
      <c r="B19" s="26" t="str">
        <f>'[1]114счет_сент16'!B12</f>
        <v>ИТОГО по 114</v>
      </c>
      <c r="C19" s="26"/>
      <c r="D19" s="27"/>
      <c r="E19" s="14"/>
      <c r="F19" s="35">
        <f>F18</f>
        <v>36</v>
      </c>
      <c r="G19" s="35">
        <f t="shared" ref="G19:M19" si="4">G18</f>
        <v>1706</v>
      </c>
      <c r="H19" s="35">
        <f t="shared" si="4"/>
        <v>0</v>
      </c>
      <c r="I19" s="35">
        <f t="shared" si="4"/>
        <v>0</v>
      </c>
      <c r="J19" s="35">
        <f t="shared" si="4"/>
        <v>0</v>
      </c>
      <c r="K19" s="35">
        <f t="shared" si="4"/>
        <v>0</v>
      </c>
      <c r="L19" s="35">
        <f t="shared" si="4"/>
        <v>36</v>
      </c>
      <c r="M19" s="35">
        <f t="shared" si="4"/>
        <v>1706</v>
      </c>
    </row>
  </sheetData>
  <mergeCells count="15">
    <mergeCell ref="B9:M9"/>
    <mergeCell ref="B12:M12"/>
    <mergeCell ref="B1:M1"/>
    <mergeCell ref="B2:M2"/>
    <mergeCell ref="B3:N3"/>
    <mergeCell ref="B4:M4"/>
    <mergeCell ref="B6:B8"/>
    <mergeCell ref="C6:C7"/>
    <mergeCell ref="D6:D8"/>
    <mergeCell ref="E6:E8"/>
    <mergeCell ref="F6:G7"/>
    <mergeCell ref="H6:K6"/>
    <mergeCell ref="L6:M7"/>
    <mergeCell ref="H7:I7"/>
    <mergeCell ref="J7:K7"/>
  </mergeCells>
  <pageMargins left="0.70866141732283472" right="0.70866141732283472" top="0.74803149606299213" bottom="0.74803149606299213" header="0.31496062992125984" footer="0.31496062992125984"/>
  <pageSetup paperSize="9" scale="66" orientation="landscape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9"/>
  <sheetViews>
    <sheetView workbookViewId="0">
      <pane xSplit="5" ySplit="7" topLeftCell="F8" activePane="bottomRight" state="frozen"/>
      <selection pane="topRight" activeCell="D1" sqref="D1"/>
      <selection pane="bottomLeft" activeCell="A7" sqref="A7"/>
      <selection pane="bottomRight" activeCell="B36" sqref="B36"/>
    </sheetView>
  </sheetViews>
  <sheetFormatPr defaultRowHeight="15" x14ac:dyDescent="0.25"/>
  <cols>
    <col min="1" max="1" width="4" style="1" customWidth="1"/>
    <col min="2" max="2" width="52.140625" style="1" customWidth="1"/>
    <col min="3" max="3" width="9.140625" style="1" customWidth="1"/>
    <col min="4" max="4" width="13" style="28" customWidth="1"/>
    <col min="5" max="5" width="11.42578125" style="29" bestFit="1" customWidth="1"/>
    <col min="6" max="6" width="12.28515625" style="30" customWidth="1"/>
    <col min="7" max="7" width="12.28515625" style="29" customWidth="1"/>
    <col min="8" max="8" width="12.28515625" style="31" customWidth="1"/>
    <col min="9" max="11" width="12.28515625" style="29" customWidth="1"/>
    <col min="12" max="12" width="12.28515625" style="32" customWidth="1"/>
    <col min="13" max="13" width="12.28515625" style="28" customWidth="1"/>
    <col min="14" max="14" width="9.140625" style="1"/>
    <col min="15" max="15" width="23.7109375" style="1" customWidth="1"/>
    <col min="16" max="16384" width="9.140625" style="1"/>
  </cols>
  <sheetData>
    <row r="1" spans="1:15" x14ac:dyDescent="0.25">
      <c r="B1" s="43" t="s">
        <v>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</row>
    <row r="2" spans="1:15" x14ac:dyDescent="0.25">
      <c r="B2" s="43" t="s">
        <v>1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</row>
    <row r="3" spans="1:15" x14ac:dyDescent="0.25">
      <c r="B3" s="43" t="str">
        <f>'[1]114счет_сент16'!B3:N3</f>
        <v>по счету 114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</row>
    <row r="4" spans="1:15" x14ac:dyDescent="0.25">
      <c r="B4" s="43" t="s">
        <v>26</v>
      </c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</row>
    <row r="6" spans="1:15" x14ac:dyDescent="0.25">
      <c r="B6" s="44" t="s">
        <v>2</v>
      </c>
      <c r="C6" s="44" t="s">
        <v>3</v>
      </c>
      <c r="D6" s="47" t="s">
        <v>4</v>
      </c>
      <c r="E6" s="47" t="s">
        <v>5</v>
      </c>
      <c r="F6" s="50" t="s">
        <v>6</v>
      </c>
      <c r="G6" s="50"/>
      <c r="H6" s="50" t="s">
        <v>7</v>
      </c>
      <c r="I6" s="50"/>
      <c r="J6" s="50"/>
      <c r="K6" s="50"/>
      <c r="L6" s="50" t="s">
        <v>8</v>
      </c>
      <c r="M6" s="50"/>
    </row>
    <row r="7" spans="1:15" x14ac:dyDescent="0.25">
      <c r="B7" s="45"/>
      <c r="C7" s="45"/>
      <c r="D7" s="48"/>
      <c r="E7" s="48"/>
      <c r="F7" s="50"/>
      <c r="G7" s="50"/>
      <c r="H7" s="50" t="s">
        <v>9</v>
      </c>
      <c r="I7" s="50"/>
      <c r="J7" s="50" t="s">
        <v>10</v>
      </c>
      <c r="K7" s="50"/>
      <c r="L7" s="50"/>
      <c r="M7" s="50"/>
    </row>
    <row r="8" spans="1:15" x14ac:dyDescent="0.25">
      <c r="B8" s="46"/>
      <c r="C8" s="33"/>
      <c r="D8" s="49"/>
      <c r="E8" s="49"/>
      <c r="F8" s="3" t="s">
        <v>11</v>
      </c>
      <c r="G8" s="34" t="s">
        <v>12</v>
      </c>
      <c r="H8" s="5" t="s">
        <v>11</v>
      </c>
      <c r="I8" s="34" t="s">
        <v>12</v>
      </c>
      <c r="J8" s="34" t="s">
        <v>11</v>
      </c>
      <c r="K8" s="34" t="s">
        <v>12</v>
      </c>
      <c r="L8" s="6" t="s">
        <v>11</v>
      </c>
      <c r="M8" s="7" t="s">
        <v>12</v>
      </c>
    </row>
    <row r="9" spans="1:15" s="8" customFormat="1" ht="15" hidden="1" customHeight="1" x14ac:dyDescent="0.25">
      <c r="B9" s="51" t="s">
        <v>17</v>
      </c>
      <c r="C9" s="52"/>
      <c r="D9" s="52"/>
      <c r="E9" s="52"/>
      <c r="F9" s="52"/>
      <c r="G9" s="52"/>
      <c r="H9" s="52"/>
      <c r="I9" s="52"/>
      <c r="J9" s="52"/>
      <c r="K9" s="52"/>
      <c r="L9" s="52"/>
      <c r="M9" s="53"/>
      <c r="O9" s="1"/>
    </row>
    <row r="10" spans="1:15" s="8" customFormat="1" ht="15" hidden="1" customHeight="1" x14ac:dyDescent="0.25">
      <c r="A10" s="20">
        <v>1</v>
      </c>
      <c r="B10" s="9" t="s">
        <v>14</v>
      </c>
      <c r="C10" s="21" t="s">
        <v>15</v>
      </c>
      <c r="D10" s="17"/>
      <c r="E10" s="22">
        <v>100</v>
      </c>
      <c r="F10" s="22">
        <v>0</v>
      </c>
      <c r="G10" s="22">
        <f>F10*E10</f>
        <v>0</v>
      </c>
      <c r="H10" s="22"/>
      <c r="I10" s="22"/>
      <c r="J10" s="22"/>
      <c r="K10" s="22">
        <f>J10*E10</f>
        <v>0</v>
      </c>
      <c r="L10" s="23">
        <f>F10+H10-J10</f>
        <v>0</v>
      </c>
      <c r="M10" s="23">
        <f>G10+I10-K10</f>
        <v>0</v>
      </c>
      <c r="O10" s="1"/>
    </row>
    <row r="11" spans="1:15" s="8" customFormat="1" hidden="1" x14ac:dyDescent="0.25">
      <c r="B11" s="16" t="s">
        <v>16</v>
      </c>
      <c r="C11" s="16"/>
      <c r="D11" s="17"/>
      <c r="E11" s="17"/>
      <c r="F11" s="17"/>
      <c r="G11" s="22">
        <f>F11*E11</f>
        <v>0</v>
      </c>
      <c r="H11" s="22"/>
      <c r="I11" s="22"/>
      <c r="J11" s="22">
        <f>SUM(J10)</f>
        <v>0</v>
      </c>
      <c r="K11" s="22">
        <f>SUM(K10)</f>
        <v>0</v>
      </c>
      <c r="L11" s="23">
        <f>F11+H11-J11</f>
        <v>0</v>
      </c>
      <c r="M11" s="23">
        <f>G11+I11-K11</f>
        <v>0</v>
      </c>
      <c r="O11" s="1"/>
    </row>
    <row r="12" spans="1:15" ht="15.75" x14ac:dyDescent="0.25">
      <c r="B12" s="40" t="s">
        <v>18</v>
      </c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2"/>
    </row>
    <row r="13" spans="1:15" ht="15" customHeight="1" x14ac:dyDescent="0.25">
      <c r="B13" s="24" t="s">
        <v>19</v>
      </c>
      <c r="C13" s="10" t="s">
        <v>15</v>
      </c>
      <c r="D13" s="25">
        <v>11420054</v>
      </c>
      <c r="E13" s="12">
        <v>82</v>
      </c>
      <c r="F13" s="14">
        <v>1</v>
      </c>
      <c r="G13" s="12">
        <f t="shared" ref="G13:G16" si="0">F13*E13</f>
        <v>82</v>
      </c>
      <c r="H13" s="14"/>
      <c r="I13" s="14">
        <f t="shared" ref="I13:I16" si="1">H13*E13</f>
        <v>0</v>
      </c>
      <c r="J13" s="14"/>
      <c r="K13" s="14"/>
      <c r="L13" s="15">
        <f t="shared" ref="L13:M16" si="2">F13+H13-J13</f>
        <v>1</v>
      </c>
      <c r="M13" s="14">
        <f t="shared" si="2"/>
        <v>82</v>
      </c>
    </row>
    <row r="14" spans="1:15" ht="15" customHeight="1" x14ac:dyDescent="0.25">
      <c r="B14" s="24" t="s">
        <v>20</v>
      </c>
      <c r="C14" s="10" t="s">
        <v>15</v>
      </c>
      <c r="D14" s="25">
        <v>11420058</v>
      </c>
      <c r="E14" s="12">
        <v>104</v>
      </c>
      <c r="F14" s="14">
        <v>3</v>
      </c>
      <c r="G14" s="12">
        <f t="shared" si="0"/>
        <v>312</v>
      </c>
      <c r="H14" s="14"/>
      <c r="I14" s="14">
        <f t="shared" si="1"/>
        <v>0</v>
      </c>
      <c r="J14" s="14"/>
      <c r="K14" s="14"/>
      <c r="L14" s="15">
        <f t="shared" si="2"/>
        <v>3</v>
      </c>
      <c r="M14" s="14">
        <f t="shared" si="2"/>
        <v>312</v>
      </c>
    </row>
    <row r="15" spans="1:15" x14ac:dyDescent="0.25">
      <c r="B15" s="24" t="s">
        <v>21</v>
      </c>
      <c r="C15" s="10" t="s">
        <v>15</v>
      </c>
      <c r="D15" s="25" t="s">
        <v>22</v>
      </c>
      <c r="E15" s="12">
        <v>52</v>
      </c>
      <c r="F15" s="14">
        <v>2</v>
      </c>
      <c r="G15" s="12">
        <f t="shared" si="0"/>
        <v>104</v>
      </c>
      <c r="H15" s="14"/>
      <c r="I15" s="14">
        <f t="shared" si="1"/>
        <v>0</v>
      </c>
      <c r="J15" s="14"/>
      <c r="K15" s="14"/>
      <c r="L15" s="15">
        <f t="shared" si="2"/>
        <v>2</v>
      </c>
      <c r="M15" s="14">
        <f t="shared" si="2"/>
        <v>104</v>
      </c>
    </row>
    <row r="16" spans="1:15" ht="15" customHeight="1" x14ac:dyDescent="0.25">
      <c r="B16" s="24" t="s">
        <v>23</v>
      </c>
      <c r="C16" s="10" t="s">
        <v>15</v>
      </c>
      <c r="D16" s="25">
        <v>11421673</v>
      </c>
      <c r="E16" s="12">
        <v>36</v>
      </c>
      <c r="F16" s="14">
        <v>28</v>
      </c>
      <c r="G16" s="12">
        <f t="shared" si="0"/>
        <v>1008</v>
      </c>
      <c r="H16" s="14"/>
      <c r="I16" s="14">
        <f t="shared" si="1"/>
        <v>0</v>
      </c>
      <c r="J16" s="14"/>
      <c r="K16" s="14"/>
      <c r="L16" s="15">
        <f t="shared" si="2"/>
        <v>28</v>
      </c>
      <c r="M16" s="14">
        <f t="shared" si="2"/>
        <v>1008</v>
      </c>
    </row>
    <row r="17" spans="2:13" ht="15" customHeight="1" x14ac:dyDescent="0.25">
      <c r="B17" s="9" t="s">
        <v>14</v>
      </c>
      <c r="C17" s="10" t="s">
        <v>15</v>
      </c>
      <c r="D17" s="11"/>
      <c r="E17" s="12">
        <v>100</v>
      </c>
      <c r="F17" s="13">
        <v>2</v>
      </c>
      <c r="G17" s="12">
        <f>F17*E17</f>
        <v>200</v>
      </c>
      <c r="H17" s="14"/>
      <c r="I17" s="14">
        <f>H17*E17</f>
        <v>0</v>
      </c>
      <c r="J17" s="14"/>
      <c r="K17" s="14"/>
      <c r="L17" s="15">
        <f>F17+H17-J17</f>
        <v>2</v>
      </c>
      <c r="M17" s="14">
        <f>G17+I17-K17</f>
        <v>200</v>
      </c>
    </row>
    <row r="18" spans="2:13" x14ac:dyDescent="0.25">
      <c r="B18" s="16" t="s">
        <v>16</v>
      </c>
      <c r="C18" s="16"/>
      <c r="D18" s="17"/>
      <c r="E18" s="17"/>
      <c r="F18" s="35">
        <f>SUM(F13:F17)</f>
        <v>36</v>
      </c>
      <c r="G18" s="35">
        <f t="shared" ref="G18:M18" si="3">SUM(G13:G17)</f>
        <v>1706</v>
      </c>
      <c r="H18" s="35">
        <f t="shared" si="3"/>
        <v>0</v>
      </c>
      <c r="I18" s="35">
        <f t="shared" si="3"/>
        <v>0</v>
      </c>
      <c r="J18" s="35">
        <f t="shared" si="3"/>
        <v>0</v>
      </c>
      <c r="K18" s="35">
        <f t="shared" si="3"/>
        <v>0</v>
      </c>
      <c r="L18" s="35">
        <f t="shared" si="3"/>
        <v>36</v>
      </c>
      <c r="M18" s="35">
        <f t="shared" si="3"/>
        <v>1706</v>
      </c>
    </row>
    <row r="19" spans="2:13" x14ac:dyDescent="0.25">
      <c r="B19" s="26" t="str">
        <f>'[1]114счет_сент16'!B12</f>
        <v>ИТОГО по 114</v>
      </c>
      <c r="C19" s="26"/>
      <c r="D19" s="27"/>
      <c r="E19" s="14"/>
      <c r="F19" s="35">
        <f>F18</f>
        <v>36</v>
      </c>
      <c r="G19" s="35">
        <f t="shared" ref="G19:M19" si="4">G18</f>
        <v>1706</v>
      </c>
      <c r="H19" s="35">
        <f t="shared" si="4"/>
        <v>0</v>
      </c>
      <c r="I19" s="35">
        <f t="shared" si="4"/>
        <v>0</v>
      </c>
      <c r="J19" s="35">
        <f t="shared" si="4"/>
        <v>0</v>
      </c>
      <c r="K19" s="35">
        <f t="shared" si="4"/>
        <v>0</v>
      </c>
      <c r="L19" s="35">
        <f t="shared" si="4"/>
        <v>36</v>
      </c>
      <c r="M19" s="35">
        <f t="shared" si="4"/>
        <v>1706</v>
      </c>
    </row>
  </sheetData>
  <mergeCells count="15">
    <mergeCell ref="B9:M9"/>
    <mergeCell ref="B12:M12"/>
    <mergeCell ref="B1:M1"/>
    <mergeCell ref="B2:M2"/>
    <mergeCell ref="B3:N3"/>
    <mergeCell ref="B4:M4"/>
    <mergeCell ref="B6:B8"/>
    <mergeCell ref="C6:C7"/>
    <mergeCell ref="D6:D8"/>
    <mergeCell ref="E6:E8"/>
    <mergeCell ref="F6:G7"/>
    <mergeCell ref="H6:K6"/>
    <mergeCell ref="L6:M7"/>
    <mergeCell ref="H7:I7"/>
    <mergeCell ref="J7:K7"/>
  </mergeCells>
  <pageMargins left="0.70866141732283472" right="0.70866141732283472" top="0.74803149606299213" bottom="0.74803149606299213" header="0.31496062992125984" footer="0.31496062992125984"/>
  <pageSetup paperSize="9" scale="66" orientation="landscape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23"/>
  <sheetViews>
    <sheetView workbookViewId="0">
      <pane xSplit="5" ySplit="7" topLeftCell="F8" activePane="bottomRight" state="frozen"/>
      <selection pane="topRight" activeCell="D1" sqref="D1"/>
      <selection pane="bottomLeft" activeCell="A7" sqref="A7"/>
      <selection pane="bottomRight" activeCell="J27" sqref="J27"/>
    </sheetView>
  </sheetViews>
  <sheetFormatPr defaultRowHeight="15" x14ac:dyDescent="0.25"/>
  <cols>
    <col min="1" max="1" width="4" style="1" customWidth="1"/>
    <col min="2" max="2" width="52.140625" style="1" customWidth="1"/>
    <col min="3" max="3" width="9.140625" style="1" customWidth="1"/>
    <col min="4" max="4" width="13" style="28" customWidth="1"/>
    <col min="5" max="5" width="11.42578125" style="29" bestFit="1" customWidth="1"/>
    <col min="6" max="6" width="12.28515625" style="30" customWidth="1"/>
    <col min="7" max="7" width="12.28515625" style="29" customWidth="1"/>
    <col min="8" max="8" width="12.28515625" style="31" customWidth="1"/>
    <col min="9" max="11" width="12.28515625" style="29" customWidth="1"/>
    <col min="12" max="12" width="12.28515625" style="32" customWidth="1"/>
    <col min="13" max="13" width="12.28515625" style="28" customWidth="1"/>
    <col min="14" max="14" width="9.140625" style="1"/>
    <col min="15" max="15" width="23.7109375" style="1" customWidth="1"/>
    <col min="16" max="16384" width="9.140625" style="1"/>
  </cols>
  <sheetData>
    <row r="1" spans="2:14" x14ac:dyDescent="0.25">
      <c r="B1" s="43" t="s">
        <v>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</row>
    <row r="2" spans="2:14" x14ac:dyDescent="0.25">
      <c r="B2" s="43" t="s">
        <v>1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</row>
    <row r="3" spans="2:14" x14ac:dyDescent="0.25">
      <c r="B3" s="43" t="str">
        <f>'[1]114счет_сент16'!B3:N3</f>
        <v>по счету 114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</row>
    <row r="4" spans="2:14" x14ac:dyDescent="0.25">
      <c r="B4" s="43" t="s">
        <v>27</v>
      </c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</row>
    <row r="6" spans="2:14" x14ac:dyDescent="0.25">
      <c r="B6" s="44" t="s">
        <v>2</v>
      </c>
      <c r="C6" s="44" t="s">
        <v>3</v>
      </c>
      <c r="D6" s="47" t="s">
        <v>4</v>
      </c>
      <c r="E6" s="47" t="s">
        <v>5</v>
      </c>
      <c r="F6" s="50" t="s">
        <v>6</v>
      </c>
      <c r="G6" s="50"/>
      <c r="H6" s="50" t="s">
        <v>7</v>
      </c>
      <c r="I6" s="50"/>
      <c r="J6" s="50"/>
      <c r="K6" s="50"/>
      <c r="L6" s="50" t="s">
        <v>8</v>
      </c>
      <c r="M6" s="50"/>
    </row>
    <row r="7" spans="2:14" x14ac:dyDescent="0.25">
      <c r="B7" s="45"/>
      <c r="C7" s="45"/>
      <c r="D7" s="48"/>
      <c r="E7" s="48"/>
      <c r="F7" s="50"/>
      <c r="G7" s="50"/>
      <c r="H7" s="50" t="s">
        <v>9</v>
      </c>
      <c r="I7" s="50"/>
      <c r="J7" s="50" t="s">
        <v>10</v>
      </c>
      <c r="K7" s="50"/>
      <c r="L7" s="50"/>
      <c r="M7" s="50"/>
    </row>
    <row r="8" spans="2:14" x14ac:dyDescent="0.25">
      <c r="B8" s="46"/>
      <c r="C8" s="33"/>
      <c r="D8" s="49"/>
      <c r="E8" s="49"/>
      <c r="F8" s="3" t="s">
        <v>11</v>
      </c>
      <c r="G8" s="34" t="s">
        <v>12</v>
      </c>
      <c r="H8" s="5" t="s">
        <v>11</v>
      </c>
      <c r="I8" s="34" t="s">
        <v>12</v>
      </c>
      <c r="J8" s="34" t="s">
        <v>11</v>
      </c>
      <c r="K8" s="34" t="s">
        <v>12</v>
      </c>
      <c r="L8" s="6" t="s">
        <v>11</v>
      </c>
      <c r="M8" s="7" t="s">
        <v>12</v>
      </c>
    </row>
    <row r="9" spans="2:14" ht="15.75" x14ac:dyDescent="0.25">
      <c r="B9" s="40" t="s">
        <v>28</v>
      </c>
      <c r="C9" s="41"/>
      <c r="D9" s="41"/>
      <c r="E9" s="41"/>
      <c r="F9" s="41"/>
      <c r="G9" s="41"/>
      <c r="H9" s="41"/>
      <c r="I9" s="41"/>
      <c r="J9" s="41"/>
      <c r="K9" s="41"/>
      <c r="L9" s="41"/>
      <c r="M9" s="42"/>
    </row>
    <row r="10" spans="2:14" x14ac:dyDescent="0.25">
      <c r="B10" s="24" t="s">
        <v>19</v>
      </c>
      <c r="C10" s="10" t="s">
        <v>15</v>
      </c>
      <c r="D10" s="25">
        <v>11420054</v>
      </c>
      <c r="E10" s="12">
        <v>82</v>
      </c>
      <c r="F10" s="14"/>
      <c r="G10" s="12">
        <f t="shared" ref="G10:G13" si="0">F10*E10</f>
        <v>0</v>
      </c>
      <c r="H10" s="14">
        <v>1</v>
      </c>
      <c r="I10" s="14">
        <f t="shared" ref="I10:I13" si="1">H10*E10</f>
        <v>82</v>
      </c>
      <c r="J10" s="14"/>
      <c r="K10" s="14"/>
      <c r="L10" s="15">
        <f t="shared" ref="L10:L13" si="2">F10+H10-J10</f>
        <v>1</v>
      </c>
      <c r="M10" s="14">
        <f t="shared" ref="M10:M13" si="3">G10+I10-K10</f>
        <v>82</v>
      </c>
    </row>
    <row r="11" spans="2:14" x14ac:dyDescent="0.25">
      <c r="B11" s="24" t="s">
        <v>20</v>
      </c>
      <c r="C11" s="10" t="s">
        <v>15</v>
      </c>
      <c r="D11" s="25">
        <v>11420058</v>
      </c>
      <c r="E11" s="12">
        <v>104</v>
      </c>
      <c r="F11" s="14"/>
      <c r="G11" s="12">
        <f t="shared" si="0"/>
        <v>0</v>
      </c>
      <c r="H11" s="14">
        <v>3</v>
      </c>
      <c r="I11" s="14">
        <f t="shared" si="1"/>
        <v>312</v>
      </c>
      <c r="J11" s="14"/>
      <c r="K11" s="14"/>
      <c r="L11" s="15">
        <f t="shared" si="2"/>
        <v>3</v>
      </c>
      <c r="M11" s="14">
        <f t="shared" si="3"/>
        <v>312</v>
      </c>
    </row>
    <row r="12" spans="2:14" x14ac:dyDescent="0.25">
      <c r="B12" s="24" t="s">
        <v>21</v>
      </c>
      <c r="C12" s="10" t="s">
        <v>15</v>
      </c>
      <c r="D12" s="25" t="s">
        <v>22</v>
      </c>
      <c r="E12" s="12">
        <v>52</v>
      </c>
      <c r="F12" s="14"/>
      <c r="G12" s="12">
        <f t="shared" si="0"/>
        <v>0</v>
      </c>
      <c r="H12" s="14">
        <v>2</v>
      </c>
      <c r="I12" s="14">
        <f t="shared" si="1"/>
        <v>104</v>
      </c>
      <c r="J12" s="14"/>
      <c r="K12" s="14"/>
      <c r="L12" s="15">
        <f t="shared" si="2"/>
        <v>2</v>
      </c>
      <c r="M12" s="14">
        <f t="shared" si="3"/>
        <v>104</v>
      </c>
    </row>
    <row r="13" spans="2:14" x14ac:dyDescent="0.25">
      <c r="B13" s="24" t="s">
        <v>23</v>
      </c>
      <c r="C13" s="10" t="s">
        <v>15</v>
      </c>
      <c r="D13" s="25">
        <v>11421673</v>
      </c>
      <c r="E13" s="12">
        <v>36</v>
      </c>
      <c r="F13" s="14"/>
      <c r="G13" s="12">
        <f t="shared" si="0"/>
        <v>0</v>
      </c>
      <c r="H13" s="14">
        <v>28</v>
      </c>
      <c r="I13" s="14">
        <f t="shared" si="1"/>
        <v>1008</v>
      </c>
      <c r="J13" s="14"/>
      <c r="K13" s="14"/>
      <c r="L13" s="15">
        <f t="shared" si="2"/>
        <v>28</v>
      </c>
      <c r="M13" s="14">
        <f t="shared" si="3"/>
        <v>1008</v>
      </c>
    </row>
    <row r="14" spans="2:14" x14ac:dyDescent="0.25">
      <c r="B14" s="9" t="s">
        <v>14</v>
      </c>
      <c r="C14" s="10" t="s">
        <v>15</v>
      </c>
      <c r="D14" s="11"/>
      <c r="E14" s="12">
        <v>100</v>
      </c>
      <c r="F14" s="13"/>
      <c r="G14" s="12">
        <f>F14*E14</f>
        <v>0</v>
      </c>
      <c r="H14" s="13">
        <v>2</v>
      </c>
      <c r="I14" s="14">
        <f>H14*E14</f>
        <v>200</v>
      </c>
      <c r="J14" s="14"/>
      <c r="K14" s="14"/>
      <c r="L14" s="15">
        <f>F14+H14-J14</f>
        <v>2</v>
      </c>
      <c r="M14" s="14">
        <f>G14+I14-K14</f>
        <v>200</v>
      </c>
    </row>
    <row r="15" spans="2:14" x14ac:dyDescent="0.25">
      <c r="B15" s="16" t="s">
        <v>16</v>
      </c>
      <c r="C15" s="16"/>
      <c r="D15" s="17"/>
      <c r="E15" s="17"/>
      <c r="F15" s="35">
        <f>SUM(F10:F14)</f>
        <v>0</v>
      </c>
      <c r="G15" s="35">
        <f t="shared" ref="G15:M15" si="4">SUM(G10:G14)</f>
        <v>0</v>
      </c>
      <c r="H15" s="35">
        <f t="shared" si="4"/>
        <v>36</v>
      </c>
      <c r="I15" s="35">
        <f t="shared" si="4"/>
        <v>1706</v>
      </c>
      <c r="J15" s="35">
        <f t="shared" si="4"/>
        <v>0</v>
      </c>
      <c r="K15" s="35">
        <f t="shared" si="4"/>
        <v>0</v>
      </c>
      <c r="L15" s="35">
        <f t="shared" si="4"/>
        <v>36</v>
      </c>
      <c r="M15" s="35">
        <f t="shared" si="4"/>
        <v>1706</v>
      </c>
    </row>
    <row r="16" spans="2:14" ht="15.75" x14ac:dyDescent="0.25">
      <c r="B16" s="40" t="s">
        <v>29</v>
      </c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2"/>
    </row>
    <row r="17" spans="2:13" ht="15" customHeight="1" x14ac:dyDescent="0.25">
      <c r="B17" s="24" t="s">
        <v>19</v>
      </c>
      <c r="C17" s="10" t="s">
        <v>15</v>
      </c>
      <c r="D17" s="25">
        <v>11420054</v>
      </c>
      <c r="E17" s="12">
        <v>82</v>
      </c>
      <c r="F17" s="14">
        <v>1</v>
      </c>
      <c r="G17" s="12">
        <f t="shared" ref="G17:G20" si="5">F17*E17</f>
        <v>82</v>
      </c>
      <c r="H17" s="14"/>
      <c r="I17" s="14">
        <f t="shared" ref="I17:I20" si="6">H17*E17</f>
        <v>0</v>
      </c>
      <c r="J17" s="14">
        <v>1</v>
      </c>
      <c r="K17" s="14">
        <f>J17*E17</f>
        <v>82</v>
      </c>
      <c r="L17" s="15">
        <f t="shared" ref="L17:M20" si="7">F17+H17-J17</f>
        <v>0</v>
      </c>
      <c r="M17" s="14">
        <f t="shared" si="7"/>
        <v>0</v>
      </c>
    </row>
    <row r="18" spans="2:13" ht="15" customHeight="1" x14ac:dyDescent="0.25">
      <c r="B18" s="24" t="s">
        <v>20</v>
      </c>
      <c r="C18" s="10" t="s">
        <v>15</v>
      </c>
      <c r="D18" s="25">
        <v>11420058</v>
      </c>
      <c r="E18" s="12">
        <v>104</v>
      </c>
      <c r="F18" s="14">
        <v>3</v>
      </c>
      <c r="G18" s="12">
        <f t="shared" si="5"/>
        <v>312</v>
      </c>
      <c r="H18" s="14"/>
      <c r="I18" s="14">
        <f t="shared" si="6"/>
        <v>0</v>
      </c>
      <c r="J18" s="14">
        <v>3</v>
      </c>
      <c r="K18" s="14">
        <f t="shared" ref="K18:K21" si="8">J18*E18</f>
        <v>312</v>
      </c>
      <c r="L18" s="15">
        <f t="shared" si="7"/>
        <v>0</v>
      </c>
      <c r="M18" s="14">
        <f t="shared" si="7"/>
        <v>0</v>
      </c>
    </row>
    <row r="19" spans="2:13" x14ac:dyDescent="0.25">
      <c r="B19" s="24" t="s">
        <v>21</v>
      </c>
      <c r="C19" s="10" t="s">
        <v>15</v>
      </c>
      <c r="D19" s="25" t="s">
        <v>22</v>
      </c>
      <c r="E19" s="12">
        <v>52</v>
      </c>
      <c r="F19" s="14">
        <v>2</v>
      </c>
      <c r="G19" s="12">
        <f t="shared" si="5"/>
        <v>104</v>
      </c>
      <c r="H19" s="14"/>
      <c r="I19" s="14">
        <f t="shared" si="6"/>
        <v>0</v>
      </c>
      <c r="J19" s="14">
        <v>2</v>
      </c>
      <c r="K19" s="14">
        <f t="shared" si="8"/>
        <v>104</v>
      </c>
      <c r="L19" s="15">
        <f t="shared" si="7"/>
        <v>0</v>
      </c>
      <c r="M19" s="14">
        <f t="shared" si="7"/>
        <v>0</v>
      </c>
    </row>
    <row r="20" spans="2:13" ht="15" customHeight="1" x14ac:dyDescent="0.25">
      <c r="B20" s="24" t="s">
        <v>23</v>
      </c>
      <c r="C20" s="10" t="s">
        <v>15</v>
      </c>
      <c r="D20" s="25">
        <v>11421673</v>
      </c>
      <c r="E20" s="12">
        <v>36</v>
      </c>
      <c r="F20" s="14">
        <v>28</v>
      </c>
      <c r="G20" s="12">
        <f t="shared" si="5"/>
        <v>1008</v>
      </c>
      <c r="H20" s="14"/>
      <c r="I20" s="14">
        <f t="shared" si="6"/>
        <v>0</v>
      </c>
      <c r="J20" s="14">
        <v>28</v>
      </c>
      <c r="K20" s="14">
        <f t="shared" si="8"/>
        <v>1008</v>
      </c>
      <c r="L20" s="15">
        <f t="shared" si="7"/>
        <v>0</v>
      </c>
      <c r="M20" s="14">
        <f t="shared" si="7"/>
        <v>0</v>
      </c>
    </row>
    <row r="21" spans="2:13" ht="15" customHeight="1" x14ac:dyDescent="0.25">
      <c r="B21" s="9" t="s">
        <v>14</v>
      </c>
      <c r="C21" s="10" t="s">
        <v>15</v>
      </c>
      <c r="D21" s="11"/>
      <c r="E21" s="12">
        <v>100</v>
      </c>
      <c r="F21" s="13">
        <v>2</v>
      </c>
      <c r="G21" s="12">
        <f>F21*E21</f>
        <v>200</v>
      </c>
      <c r="H21" s="14"/>
      <c r="I21" s="14">
        <f>H21*E21</f>
        <v>0</v>
      </c>
      <c r="J21" s="13">
        <v>2</v>
      </c>
      <c r="K21" s="14">
        <f t="shared" si="8"/>
        <v>200</v>
      </c>
      <c r="L21" s="15">
        <f>F21+H21-J21</f>
        <v>0</v>
      </c>
      <c r="M21" s="14">
        <f>G21+I21-K21</f>
        <v>0</v>
      </c>
    </row>
    <row r="22" spans="2:13" x14ac:dyDescent="0.25">
      <c r="B22" s="16" t="s">
        <v>16</v>
      </c>
      <c r="C22" s="16"/>
      <c r="D22" s="17"/>
      <c r="E22" s="17"/>
      <c r="F22" s="35">
        <f>SUM(F17:F21)</f>
        <v>36</v>
      </c>
      <c r="G22" s="35">
        <f t="shared" ref="G22:M22" si="9">SUM(G17:G21)</f>
        <v>1706</v>
      </c>
      <c r="H22" s="35">
        <f t="shared" si="9"/>
        <v>0</v>
      </c>
      <c r="I22" s="35">
        <f t="shared" si="9"/>
        <v>0</v>
      </c>
      <c r="J22" s="35">
        <f t="shared" si="9"/>
        <v>36</v>
      </c>
      <c r="K22" s="35">
        <f t="shared" si="9"/>
        <v>1706</v>
      </c>
      <c r="L22" s="35">
        <f t="shared" si="9"/>
        <v>0</v>
      </c>
      <c r="M22" s="35">
        <f t="shared" si="9"/>
        <v>0</v>
      </c>
    </row>
    <row r="23" spans="2:13" x14ac:dyDescent="0.25">
      <c r="B23" s="26" t="str">
        <f>'[1]114счет_сент16'!B12</f>
        <v>ИТОГО по 114</v>
      </c>
      <c r="C23" s="26"/>
      <c r="D23" s="27"/>
      <c r="E23" s="14"/>
      <c r="F23" s="35">
        <f>F22+F15</f>
        <v>36</v>
      </c>
      <c r="G23" s="35">
        <f t="shared" ref="G23:M23" si="10">G22+G15</f>
        <v>1706</v>
      </c>
      <c r="H23" s="35">
        <f t="shared" si="10"/>
        <v>36</v>
      </c>
      <c r="I23" s="35">
        <f t="shared" si="10"/>
        <v>1706</v>
      </c>
      <c r="J23" s="35">
        <f t="shared" si="10"/>
        <v>36</v>
      </c>
      <c r="K23" s="35">
        <f t="shared" si="10"/>
        <v>1706</v>
      </c>
      <c r="L23" s="35">
        <f t="shared" si="10"/>
        <v>36</v>
      </c>
      <c r="M23" s="35">
        <f t="shared" si="10"/>
        <v>1706</v>
      </c>
    </row>
  </sheetData>
  <mergeCells count="15">
    <mergeCell ref="B9:M9"/>
    <mergeCell ref="B16:M16"/>
    <mergeCell ref="B1:M1"/>
    <mergeCell ref="B2:M2"/>
    <mergeCell ref="B3:N3"/>
    <mergeCell ref="B4:M4"/>
    <mergeCell ref="B6:B8"/>
    <mergeCell ref="C6:C7"/>
    <mergeCell ref="D6:D8"/>
    <mergeCell ref="E6:E8"/>
    <mergeCell ref="F6:G7"/>
    <mergeCell ref="H6:K6"/>
    <mergeCell ref="L6:M7"/>
    <mergeCell ref="H7:I7"/>
    <mergeCell ref="J7:K7"/>
  </mergeCells>
  <pageMargins left="0.70866141732283472" right="0.70866141732283472" top="0.74803149606299213" bottom="0.74803149606299213" header="0.31496062992125984" footer="0.31496062992125984"/>
  <pageSetup paperSize="9" scale="66" orientation="landscape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16"/>
  <sheetViews>
    <sheetView workbookViewId="0">
      <pane xSplit="5" ySplit="7" topLeftCell="F8" activePane="bottomRight" state="frozen"/>
      <selection pane="topRight" activeCell="D1" sqref="D1"/>
      <selection pane="bottomLeft" activeCell="A7" sqref="A7"/>
      <selection pane="bottomRight" activeCell="B20" sqref="B20"/>
    </sheetView>
  </sheetViews>
  <sheetFormatPr defaultRowHeight="15" x14ac:dyDescent="0.25"/>
  <cols>
    <col min="1" max="1" width="4" style="1" customWidth="1"/>
    <col min="2" max="2" width="52.140625" style="1" customWidth="1"/>
    <col min="3" max="3" width="9.140625" style="1" customWidth="1"/>
    <col min="4" max="4" width="13" style="28" customWidth="1"/>
    <col min="5" max="5" width="11.42578125" style="29" bestFit="1" customWidth="1"/>
    <col min="6" max="6" width="12.28515625" style="30" customWidth="1"/>
    <col min="7" max="7" width="12.28515625" style="29" customWidth="1"/>
    <col min="8" max="8" width="12.28515625" style="31" customWidth="1"/>
    <col min="9" max="11" width="12.28515625" style="29" customWidth="1"/>
    <col min="12" max="12" width="12.28515625" style="32" customWidth="1"/>
    <col min="13" max="13" width="12.28515625" style="28" customWidth="1"/>
    <col min="14" max="14" width="9.140625" style="1"/>
    <col min="15" max="15" width="23.7109375" style="1" customWidth="1"/>
    <col min="16" max="16384" width="9.140625" style="1"/>
  </cols>
  <sheetData>
    <row r="1" spans="2:14" x14ac:dyDescent="0.25">
      <c r="B1" s="43" t="s">
        <v>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</row>
    <row r="2" spans="2:14" x14ac:dyDescent="0.25">
      <c r="B2" s="43" t="s">
        <v>1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</row>
    <row r="3" spans="2:14" x14ac:dyDescent="0.25">
      <c r="B3" s="43" t="str">
        <f>'[1]114счет_сент16'!B3:N3</f>
        <v>по счету 114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</row>
    <row r="4" spans="2:14" x14ac:dyDescent="0.25">
      <c r="B4" s="43" t="s">
        <v>30</v>
      </c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</row>
    <row r="6" spans="2:14" x14ac:dyDescent="0.25">
      <c r="B6" s="44" t="s">
        <v>2</v>
      </c>
      <c r="C6" s="44" t="s">
        <v>3</v>
      </c>
      <c r="D6" s="47" t="s">
        <v>4</v>
      </c>
      <c r="E6" s="47" t="s">
        <v>5</v>
      </c>
      <c r="F6" s="50" t="s">
        <v>6</v>
      </c>
      <c r="G6" s="50"/>
      <c r="H6" s="50" t="s">
        <v>7</v>
      </c>
      <c r="I6" s="50"/>
      <c r="J6" s="50"/>
      <c r="K6" s="50"/>
      <c r="L6" s="50" t="s">
        <v>8</v>
      </c>
      <c r="M6" s="50"/>
    </row>
    <row r="7" spans="2:14" x14ac:dyDescent="0.25">
      <c r="B7" s="45"/>
      <c r="C7" s="45"/>
      <c r="D7" s="48"/>
      <c r="E7" s="48"/>
      <c r="F7" s="50"/>
      <c r="G7" s="50"/>
      <c r="H7" s="50" t="s">
        <v>9</v>
      </c>
      <c r="I7" s="50"/>
      <c r="J7" s="50" t="s">
        <v>10</v>
      </c>
      <c r="K7" s="50"/>
      <c r="L7" s="50"/>
      <c r="M7" s="50"/>
    </row>
    <row r="8" spans="2:14" x14ac:dyDescent="0.25">
      <c r="B8" s="46"/>
      <c r="C8" s="36"/>
      <c r="D8" s="49"/>
      <c r="E8" s="49"/>
      <c r="F8" s="3" t="s">
        <v>11</v>
      </c>
      <c r="G8" s="37" t="s">
        <v>12</v>
      </c>
      <c r="H8" s="5" t="s">
        <v>11</v>
      </c>
      <c r="I8" s="37" t="s">
        <v>12</v>
      </c>
      <c r="J8" s="37" t="s">
        <v>11</v>
      </c>
      <c r="K8" s="37" t="s">
        <v>12</v>
      </c>
      <c r="L8" s="6" t="s">
        <v>11</v>
      </c>
      <c r="M8" s="7" t="s">
        <v>12</v>
      </c>
    </row>
    <row r="9" spans="2:14" ht="15.75" x14ac:dyDescent="0.25">
      <c r="B9" s="40" t="s">
        <v>28</v>
      </c>
      <c r="C9" s="41"/>
      <c r="D9" s="41"/>
      <c r="E9" s="41"/>
      <c r="F9" s="41"/>
      <c r="G9" s="41"/>
      <c r="H9" s="41"/>
      <c r="I9" s="41"/>
      <c r="J9" s="41"/>
      <c r="K9" s="41"/>
      <c r="L9" s="41"/>
      <c r="M9" s="42"/>
    </row>
    <row r="10" spans="2:14" x14ac:dyDescent="0.25">
      <c r="B10" s="24" t="s">
        <v>19</v>
      </c>
      <c r="C10" s="10" t="s">
        <v>15</v>
      </c>
      <c r="D10" s="25">
        <v>11420054</v>
      </c>
      <c r="E10" s="12">
        <v>82</v>
      </c>
      <c r="F10" s="14">
        <v>1</v>
      </c>
      <c r="G10" s="12">
        <f t="shared" ref="G10:G13" si="0">F10*E10</f>
        <v>82</v>
      </c>
      <c r="H10" s="14"/>
      <c r="I10" s="14">
        <f t="shared" ref="I10:I13" si="1">H10*E10</f>
        <v>0</v>
      </c>
      <c r="J10" s="14"/>
      <c r="K10" s="14"/>
      <c r="L10" s="15">
        <f t="shared" ref="L10:M13" si="2">F10+H10-J10</f>
        <v>1</v>
      </c>
      <c r="M10" s="14">
        <f t="shared" si="2"/>
        <v>82</v>
      </c>
    </row>
    <row r="11" spans="2:14" x14ac:dyDescent="0.25">
      <c r="B11" s="24" t="s">
        <v>20</v>
      </c>
      <c r="C11" s="10" t="s">
        <v>15</v>
      </c>
      <c r="D11" s="25">
        <v>11420058</v>
      </c>
      <c r="E11" s="12">
        <v>104</v>
      </c>
      <c r="F11" s="14">
        <v>3</v>
      </c>
      <c r="G11" s="12">
        <f t="shared" si="0"/>
        <v>312</v>
      </c>
      <c r="H11" s="14"/>
      <c r="I11" s="14">
        <f t="shared" si="1"/>
        <v>0</v>
      </c>
      <c r="J11" s="14"/>
      <c r="K11" s="14"/>
      <c r="L11" s="15">
        <f t="shared" si="2"/>
        <v>3</v>
      </c>
      <c r="M11" s="14">
        <f t="shared" si="2"/>
        <v>312</v>
      </c>
    </row>
    <row r="12" spans="2:14" x14ac:dyDescent="0.25">
      <c r="B12" s="24" t="s">
        <v>21</v>
      </c>
      <c r="C12" s="10" t="s">
        <v>15</v>
      </c>
      <c r="D12" s="25" t="s">
        <v>22</v>
      </c>
      <c r="E12" s="12">
        <v>52</v>
      </c>
      <c r="F12" s="14">
        <v>2</v>
      </c>
      <c r="G12" s="12">
        <f t="shared" si="0"/>
        <v>104</v>
      </c>
      <c r="H12" s="14"/>
      <c r="I12" s="14">
        <f t="shared" si="1"/>
        <v>0</v>
      </c>
      <c r="J12" s="14"/>
      <c r="K12" s="14"/>
      <c r="L12" s="15">
        <f t="shared" si="2"/>
        <v>2</v>
      </c>
      <c r="M12" s="14">
        <f t="shared" si="2"/>
        <v>104</v>
      </c>
    </row>
    <row r="13" spans="2:14" x14ac:dyDescent="0.25">
      <c r="B13" s="24" t="s">
        <v>23</v>
      </c>
      <c r="C13" s="10" t="s">
        <v>15</v>
      </c>
      <c r="D13" s="25">
        <v>11421673</v>
      </c>
      <c r="E13" s="12">
        <v>36</v>
      </c>
      <c r="F13" s="14">
        <v>28</v>
      </c>
      <c r="G13" s="12">
        <f t="shared" si="0"/>
        <v>1008</v>
      </c>
      <c r="H13" s="14"/>
      <c r="I13" s="14">
        <f t="shared" si="1"/>
        <v>0</v>
      </c>
      <c r="J13" s="14"/>
      <c r="K13" s="14"/>
      <c r="L13" s="15">
        <f t="shared" si="2"/>
        <v>28</v>
      </c>
      <c r="M13" s="14">
        <f t="shared" si="2"/>
        <v>1008</v>
      </c>
    </row>
    <row r="14" spans="2:14" x14ac:dyDescent="0.25">
      <c r="B14" s="9" t="s">
        <v>14</v>
      </c>
      <c r="C14" s="10" t="s">
        <v>15</v>
      </c>
      <c r="D14" s="11"/>
      <c r="E14" s="12">
        <v>100</v>
      </c>
      <c r="F14" s="13">
        <v>2</v>
      </c>
      <c r="G14" s="12">
        <f>F14*E14</f>
        <v>200</v>
      </c>
      <c r="H14" s="13"/>
      <c r="I14" s="14">
        <f>H14*E14</f>
        <v>0</v>
      </c>
      <c r="J14" s="14"/>
      <c r="K14" s="14"/>
      <c r="L14" s="15">
        <f>F14+H14-J14</f>
        <v>2</v>
      </c>
      <c r="M14" s="14">
        <f>G14+I14-K14</f>
        <v>200</v>
      </c>
    </row>
    <row r="15" spans="2:14" x14ac:dyDescent="0.25">
      <c r="B15" s="16" t="s">
        <v>16</v>
      </c>
      <c r="C15" s="16"/>
      <c r="D15" s="17"/>
      <c r="E15" s="17"/>
      <c r="F15" s="35">
        <f>SUM(F10:F14)</f>
        <v>36</v>
      </c>
      <c r="G15" s="35">
        <f t="shared" ref="G15:M15" si="3">SUM(G10:G14)</f>
        <v>1706</v>
      </c>
      <c r="H15" s="35">
        <f t="shared" si="3"/>
        <v>0</v>
      </c>
      <c r="I15" s="35">
        <f t="shared" si="3"/>
        <v>0</v>
      </c>
      <c r="J15" s="35">
        <f t="shared" si="3"/>
        <v>0</v>
      </c>
      <c r="K15" s="35">
        <f t="shared" si="3"/>
        <v>0</v>
      </c>
      <c r="L15" s="35">
        <f t="shared" si="3"/>
        <v>36</v>
      </c>
      <c r="M15" s="35">
        <f t="shared" si="3"/>
        <v>1706</v>
      </c>
    </row>
    <row r="16" spans="2:14" x14ac:dyDescent="0.25">
      <c r="B16" s="26" t="str">
        <f>'[1]114счет_сент16'!B12</f>
        <v>ИТОГО по 114</v>
      </c>
      <c r="C16" s="26"/>
      <c r="D16" s="27"/>
      <c r="E16" s="14"/>
      <c r="F16" s="35">
        <f>F15</f>
        <v>36</v>
      </c>
      <c r="G16" s="35">
        <f t="shared" ref="G16:M16" si="4">G15</f>
        <v>1706</v>
      </c>
      <c r="H16" s="35">
        <f t="shared" si="4"/>
        <v>0</v>
      </c>
      <c r="I16" s="35">
        <f t="shared" si="4"/>
        <v>0</v>
      </c>
      <c r="J16" s="35">
        <f t="shared" si="4"/>
        <v>0</v>
      </c>
      <c r="K16" s="35">
        <f t="shared" si="4"/>
        <v>0</v>
      </c>
      <c r="L16" s="35">
        <f t="shared" si="4"/>
        <v>36</v>
      </c>
      <c r="M16" s="35">
        <f t="shared" si="4"/>
        <v>1706</v>
      </c>
    </row>
  </sheetData>
  <mergeCells count="14">
    <mergeCell ref="L6:M7"/>
    <mergeCell ref="H7:I7"/>
    <mergeCell ref="J7:K7"/>
    <mergeCell ref="B9:M9"/>
    <mergeCell ref="B1:M1"/>
    <mergeCell ref="B2:M2"/>
    <mergeCell ref="B3:N3"/>
    <mergeCell ref="B4:M4"/>
    <mergeCell ref="B6:B8"/>
    <mergeCell ref="C6:C7"/>
    <mergeCell ref="D6:D8"/>
    <mergeCell ref="E6:E8"/>
    <mergeCell ref="F6:G7"/>
    <mergeCell ref="H6:K6"/>
  </mergeCells>
  <pageMargins left="0.70866141732283472" right="0.70866141732283472" top="0.74803149606299213" bottom="0.74803149606299213" header="0.31496062992125984" footer="0.31496062992125984"/>
  <pageSetup paperSize="9" scale="66" orientation="landscape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16"/>
  <sheetViews>
    <sheetView tabSelected="1" workbookViewId="0">
      <pane xSplit="5" ySplit="7" topLeftCell="F8" activePane="bottomRight" state="frozen"/>
      <selection pane="topRight" activeCell="D1" sqref="D1"/>
      <selection pane="bottomLeft" activeCell="A7" sqref="A7"/>
      <selection pane="bottomRight" activeCell="B5" sqref="B5"/>
    </sheetView>
  </sheetViews>
  <sheetFormatPr defaultRowHeight="15" x14ac:dyDescent="0.25"/>
  <cols>
    <col min="1" max="1" width="4" style="1" customWidth="1"/>
    <col min="2" max="2" width="52.140625" style="1" customWidth="1"/>
    <col min="3" max="3" width="9.140625" style="1" customWidth="1"/>
    <col min="4" max="4" width="13" style="28" customWidth="1"/>
    <col min="5" max="5" width="11.42578125" style="29" bestFit="1" customWidth="1"/>
    <col min="6" max="6" width="12.28515625" style="30" customWidth="1"/>
    <col min="7" max="7" width="12.28515625" style="29" customWidth="1"/>
    <col min="8" max="8" width="12.28515625" style="31" customWidth="1"/>
    <col min="9" max="11" width="12.28515625" style="29" customWidth="1"/>
    <col min="12" max="12" width="12.28515625" style="32" customWidth="1"/>
    <col min="13" max="13" width="12.28515625" style="28" customWidth="1"/>
    <col min="14" max="14" width="9.140625" style="1"/>
    <col min="15" max="15" width="23.7109375" style="1" customWidth="1"/>
    <col min="16" max="16384" width="9.140625" style="1"/>
  </cols>
  <sheetData>
    <row r="1" spans="2:14" x14ac:dyDescent="0.25">
      <c r="B1" s="43" t="s">
        <v>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</row>
    <row r="2" spans="2:14" x14ac:dyDescent="0.25">
      <c r="B2" s="43" t="s">
        <v>1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</row>
    <row r="3" spans="2:14" x14ac:dyDescent="0.25">
      <c r="B3" s="43" t="str">
        <f>'[1]114счет_сент16'!B3:N3</f>
        <v>по счету 114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</row>
    <row r="4" spans="2:14" x14ac:dyDescent="0.25">
      <c r="B4" s="43" t="s">
        <v>31</v>
      </c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</row>
    <row r="6" spans="2:14" x14ac:dyDescent="0.25">
      <c r="B6" s="44" t="s">
        <v>2</v>
      </c>
      <c r="C6" s="44" t="s">
        <v>3</v>
      </c>
      <c r="D6" s="47" t="s">
        <v>4</v>
      </c>
      <c r="E6" s="47" t="s">
        <v>5</v>
      </c>
      <c r="F6" s="50" t="s">
        <v>6</v>
      </c>
      <c r="G6" s="50"/>
      <c r="H6" s="50" t="s">
        <v>7</v>
      </c>
      <c r="I6" s="50"/>
      <c r="J6" s="50"/>
      <c r="K6" s="50"/>
      <c r="L6" s="50" t="s">
        <v>8</v>
      </c>
      <c r="M6" s="50"/>
    </row>
    <row r="7" spans="2:14" x14ac:dyDescent="0.25">
      <c r="B7" s="45"/>
      <c r="C7" s="45"/>
      <c r="D7" s="48"/>
      <c r="E7" s="48"/>
      <c r="F7" s="50"/>
      <c r="G7" s="50"/>
      <c r="H7" s="50" t="s">
        <v>9</v>
      </c>
      <c r="I7" s="50"/>
      <c r="J7" s="50" t="s">
        <v>10</v>
      </c>
      <c r="K7" s="50"/>
      <c r="L7" s="50"/>
      <c r="M7" s="50"/>
    </row>
    <row r="8" spans="2:14" x14ac:dyDescent="0.25">
      <c r="B8" s="46"/>
      <c r="C8" s="38"/>
      <c r="D8" s="49"/>
      <c r="E8" s="49"/>
      <c r="F8" s="3" t="s">
        <v>11</v>
      </c>
      <c r="G8" s="39" t="s">
        <v>12</v>
      </c>
      <c r="H8" s="5" t="s">
        <v>11</v>
      </c>
      <c r="I8" s="39" t="s">
        <v>12</v>
      </c>
      <c r="J8" s="39" t="s">
        <v>11</v>
      </c>
      <c r="K8" s="39" t="s">
        <v>12</v>
      </c>
      <c r="L8" s="6" t="s">
        <v>11</v>
      </c>
      <c r="M8" s="7" t="s">
        <v>12</v>
      </c>
    </row>
    <row r="9" spans="2:14" ht="15.75" x14ac:dyDescent="0.25">
      <c r="B9" s="40" t="s">
        <v>28</v>
      </c>
      <c r="C9" s="41"/>
      <c r="D9" s="41"/>
      <c r="E9" s="41"/>
      <c r="F9" s="41"/>
      <c r="G9" s="41"/>
      <c r="H9" s="41"/>
      <c r="I9" s="41"/>
      <c r="J9" s="41"/>
      <c r="K9" s="41"/>
      <c r="L9" s="41"/>
      <c r="M9" s="42"/>
    </row>
    <row r="10" spans="2:14" x14ac:dyDescent="0.25">
      <c r="B10" s="24" t="s">
        <v>19</v>
      </c>
      <c r="C10" s="10" t="s">
        <v>15</v>
      </c>
      <c r="D10" s="25">
        <v>11420054</v>
      </c>
      <c r="E10" s="12">
        <v>82</v>
      </c>
      <c r="F10" s="14">
        <v>1</v>
      </c>
      <c r="G10" s="12">
        <f t="shared" ref="G10:G13" si="0">F10*E10</f>
        <v>82</v>
      </c>
      <c r="H10" s="14"/>
      <c r="I10" s="14">
        <f t="shared" ref="I10:I13" si="1">H10*E10</f>
        <v>0</v>
      </c>
      <c r="J10" s="14"/>
      <c r="K10" s="14"/>
      <c r="L10" s="15">
        <f t="shared" ref="L10:M13" si="2">F10+H10-J10</f>
        <v>1</v>
      </c>
      <c r="M10" s="14">
        <f t="shared" si="2"/>
        <v>82</v>
      </c>
    </row>
    <row r="11" spans="2:14" x14ac:dyDescent="0.25">
      <c r="B11" s="24" t="s">
        <v>20</v>
      </c>
      <c r="C11" s="10" t="s">
        <v>15</v>
      </c>
      <c r="D11" s="25">
        <v>11420058</v>
      </c>
      <c r="E11" s="12">
        <v>104</v>
      </c>
      <c r="F11" s="14">
        <v>3</v>
      </c>
      <c r="G11" s="12">
        <f t="shared" si="0"/>
        <v>312</v>
      </c>
      <c r="H11" s="14"/>
      <c r="I11" s="14">
        <f t="shared" si="1"/>
        <v>0</v>
      </c>
      <c r="J11" s="14"/>
      <c r="K11" s="14"/>
      <c r="L11" s="15">
        <f t="shared" si="2"/>
        <v>3</v>
      </c>
      <c r="M11" s="14">
        <f t="shared" si="2"/>
        <v>312</v>
      </c>
    </row>
    <row r="12" spans="2:14" x14ac:dyDescent="0.25">
      <c r="B12" s="24" t="s">
        <v>21</v>
      </c>
      <c r="C12" s="10" t="s">
        <v>15</v>
      </c>
      <c r="D12" s="25" t="s">
        <v>22</v>
      </c>
      <c r="E12" s="12">
        <v>52</v>
      </c>
      <c r="F12" s="14">
        <v>2</v>
      </c>
      <c r="G12" s="12">
        <f t="shared" si="0"/>
        <v>104</v>
      </c>
      <c r="H12" s="14"/>
      <c r="I12" s="14">
        <f t="shared" si="1"/>
        <v>0</v>
      </c>
      <c r="J12" s="14"/>
      <c r="K12" s="14"/>
      <c r="L12" s="15">
        <f t="shared" si="2"/>
        <v>2</v>
      </c>
      <c r="M12" s="14">
        <f t="shared" si="2"/>
        <v>104</v>
      </c>
    </row>
    <row r="13" spans="2:14" x14ac:dyDescent="0.25">
      <c r="B13" s="24" t="s">
        <v>23</v>
      </c>
      <c r="C13" s="10" t="s">
        <v>15</v>
      </c>
      <c r="D13" s="25">
        <v>11421673</v>
      </c>
      <c r="E13" s="12">
        <v>36</v>
      </c>
      <c r="F13" s="14">
        <v>28</v>
      </c>
      <c r="G13" s="12">
        <f t="shared" si="0"/>
        <v>1008</v>
      </c>
      <c r="H13" s="14"/>
      <c r="I13" s="14">
        <f t="shared" si="1"/>
        <v>0</v>
      </c>
      <c r="J13" s="14"/>
      <c r="K13" s="14"/>
      <c r="L13" s="15">
        <f t="shared" si="2"/>
        <v>28</v>
      </c>
      <c r="M13" s="14">
        <f t="shared" si="2"/>
        <v>1008</v>
      </c>
    </row>
    <row r="14" spans="2:14" x14ac:dyDescent="0.25">
      <c r="B14" s="9" t="s">
        <v>14</v>
      </c>
      <c r="C14" s="10" t="s">
        <v>15</v>
      </c>
      <c r="D14" s="11"/>
      <c r="E14" s="12">
        <v>100</v>
      </c>
      <c r="F14" s="13">
        <v>2</v>
      </c>
      <c r="G14" s="12">
        <f>F14*E14</f>
        <v>200</v>
      </c>
      <c r="H14" s="13"/>
      <c r="I14" s="14">
        <f>H14*E14</f>
        <v>0</v>
      </c>
      <c r="J14" s="14"/>
      <c r="K14" s="14"/>
      <c r="L14" s="15">
        <f>F14+H14-J14</f>
        <v>2</v>
      </c>
      <c r="M14" s="14">
        <f>G14+I14-K14</f>
        <v>200</v>
      </c>
    </row>
    <row r="15" spans="2:14" x14ac:dyDescent="0.25">
      <c r="B15" s="16" t="s">
        <v>16</v>
      </c>
      <c r="C15" s="16"/>
      <c r="D15" s="17"/>
      <c r="E15" s="17"/>
      <c r="F15" s="35">
        <f>SUM(F10:F14)</f>
        <v>36</v>
      </c>
      <c r="G15" s="35">
        <f t="shared" ref="G15:M15" si="3">SUM(G10:G14)</f>
        <v>1706</v>
      </c>
      <c r="H15" s="35">
        <f t="shared" si="3"/>
        <v>0</v>
      </c>
      <c r="I15" s="35">
        <f t="shared" si="3"/>
        <v>0</v>
      </c>
      <c r="J15" s="35">
        <f t="shared" si="3"/>
        <v>0</v>
      </c>
      <c r="K15" s="35">
        <f t="shared" si="3"/>
        <v>0</v>
      </c>
      <c r="L15" s="35">
        <f t="shared" si="3"/>
        <v>36</v>
      </c>
      <c r="M15" s="35">
        <f t="shared" si="3"/>
        <v>1706</v>
      </c>
    </row>
    <row r="16" spans="2:14" x14ac:dyDescent="0.25">
      <c r="B16" s="26" t="str">
        <f>'[1]114счет_сент16'!B12</f>
        <v>ИТОГО по 114</v>
      </c>
      <c r="C16" s="26"/>
      <c r="D16" s="27"/>
      <c r="E16" s="14"/>
      <c r="F16" s="35">
        <f>F15</f>
        <v>36</v>
      </c>
      <c r="G16" s="35">
        <f t="shared" ref="G16:M16" si="4">G15</f>
        <v>1706</v>
      </c>
      <c r="H16" s="35">
        <f t="shared" si="4"/>
        <v>0</v>
      </c>
      <c r="I16" s="35">
        <f t="shared" si="4"/>
        <v>0</v>
      </c>
      <c r="J16" s="35">
        <f t="shared" si="4"/>
        <v>0</v>
      </c>
      <c r="K16" s="35">
        <f t="shared" si="4"/>
        <v>0</v>
      </c>
      <c r="L16" s="35">
        <f t="shared" si="4"/>
        <v>36</v>
      </c>
      <c r="M16" s="35">
        <f t="shared" si="4"/>
        <v>1706</v>
      </c>
    </row>
  </sheetData>
  <mergeCells count="14">
    <mergeCell ref="L6:M7"/>
    <mergeCell ref="H7:I7"/>
    <mergeCell ref="J7:K7"/>
    <mergeCell ref="B9:M9"/>
    <mergeCell ref="B1:M1"/>
    <mergeCell ref="B2:M2"/>
    <mergeCell ref="B3:N3"/>
    <mergeCell ref="B4:M4"/>
    <mergeCell ref="B6:B8"/>
    <mergeCell ref="C6:C7"/>
    <mergeCell ref="D6:D8"/>
    <mergeCell ref="E6:E8"/>
    <mergeCell ref="F6:G7"/>
    <mergeCell ref="H6:K6"/>
  </mergeCells>
  <pageMargins left="0.70866141732283472" right="0.70866141732283472" top="0.74803149606299213" bottom="0.74803149606299213" header="0.31496062992125984" footer="0.31496062992125984"/>
  <pageSetup paperSize="9" scale="66" orientation="landscape" horizontalDpi="180" verticalDpi="18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4" sqref="G34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январь</vt:lpstr>
      <vt:lpstr>февраль</vt:lpstr>
      <vt:lpstr>март</vt:lpstr>
      <vt:lpstr>апрель</vt:lpstr>
      <vt:lpstr>май</vt:lpstr>
      <vt:lpstr>июнь</vt:lpstr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2023-08-01T12:21:22Z</dcterms:modified>
</cp:coreProperties>
</file>